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2C68107CB38CEED8441B5B5E6891023D823E500D" xr6:coauthVersionLast="47" xr6:coauthVersionMax="47" xr10:uidLastSave="{96904474-9F7A-4FFB-AD9C-648F3859E17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F125" i="3" s="1"/>
  <c r="P5" i="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E86" i="3"/>
  <c r="D86" i="3"/>
  <c r="C86" i="3"/>
  <c r="F86" i="3" s="1"/>
  <c r="E85" i="3"/>
  <c r="F85" i="3" s="1"/>
  <c r="D85" i="3"/>
  <c r="C85" i="3"/>
  <c r="E84" i="3"/>
  <c r="D84" i="3"/>
  <c r="C84" i="3"/>
  <c r="W136" i="3" s="1"/>
  <c r="F83" i="3"/>
  <c r="V168" i="3" s="1"/>
  <c r="E83" i="3"/>
  <c r="D83" i="3"/>
  <c r="C83" i="3"/>
  <c r="U136" i="3" s="1"/>
  <c r="F82" i="3"/>
  <c r="T168" i="3" s="1"/>
  <c r="E82" i="3"/>
  <c r="D82" i="3"/>
  <c r="C82" i="3"/>
  <c r="S136" i="3" s="1"/>
  <c r="E68" i="3"/>
  <c r="D68" i="3"/>
  <c r="C68" i="3"/>
  <c r="F68" i="3" s="1"/>
  <c r="E67" i="3"/>
  <c r="D67" i="3"/>
  <c r="C67" i="3"/>
  <c r="F67" i="3" s="1"/>
  <c r="E49" i="3"/>
  <c r="D49" i="3"/>
  <c r="C49" i="3"/>
  <c r="F49" i="3" s="1"/>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D9" i="3"/>
  <c r="C9" i="3"/>
  <c r="C8" i="3"/>
  <c r="D8" i="3" s="1"/>
  <c r="C7" i="3"/>
  <c r="D7" i="3" s="1"/>
  <c r="C58" i="3" l="1"/>
  <c r="E58" i="3"/>
  <c r="D58" i="3"/>
  <c r="D72" i="3"/>
  <c r="C72" i="3"/>
  <c r="E72" i="3"/>
  <c r="E94" i="3"/>
  <c r="D94" i="3"/>
  <c r="C94" i="3"/>
  <c r="E110" i="3"/>
  <c r="D110" i="3"/>
  <c r="C110" i="3"/>
  <c r="E35" i="3"/>
  <c r="D35" i="3"/>
  <c r="C35" i="3"/>
  <c r="E111" i="3"/>
  <c r="D111" i="3"/>
  <c r="C111" i="3"/>
  <c r="C54" i="3"/>
  <c r="E54" i="3"/>
  <c r="D54" i="3"/>
  <c r="D56" i="3"/>
  <c r="C56" i="3"/>
  <c r="E56" i="3"/>
  <c r="C53" i="3"/>
  <c r="D53" i="3"/>
  <c r="E53" i="3"/>
  <c r="D73" i="3"/>
  <c r="C73" i="3"/>
  <c r="E73" i="3"/>
  <c r="D55" i="3"/>
  <c r="C55" i="3"/>
  <c r="E55" i="3"/>
  <c r="D20" i="3"/>
  <c r="R168" i="3"/>
  <c r="R163" i="3"/>
  <c r="R158" i="3"/>
  <c r="R153" i="3"/>
  <c r="R148" i="3"/>
  <c r="R143" i="3"/>
  <c r="R138" i="3"/>
  <c r="E20" i="3"/>
  <c r="R167" i="3"/>
  <c r="R162" i="3"/>
  <c r="R157" i="3"/>
  <c r="R152" i="3"/>
  <c r="R147" i="3"/>
  <c r="R142" i="3"/>
  <c r="R166" i="3"/>
  <c r="R161" i="3"/>
  <c r="R156" i="3"/>
  <c r="R151" i="3"/>
  <c r="R146" i="3"/>
  <c r="R141" i="3"/>
  <c r="R165" i="3"/>
  <c r="R160" i="3"/>
  <c r="R155" i="3"/>
  <c r="R150" i="3"/>
  <c r="R145" i="3"/>
  <c r="R140" i="3"/>
  <c r="R164" i="3"/>
  <c r="R159" i="3"/>
  <c r="R154" i="3"/>
  <c r="R149" i="3"/>
  <c r="R144" i="3"/>
  <c r="R139" i="3"/>
  <c r="C20" i="3"/>
  <c r="E113" i="3"/>
  <c r="D113" i="3"/>
  <c r="C113" i="3"/>
  <c r="E93" i="3"/>
  <c r="D93" i="3"/>
  <c r="C93" i="3"/>
  <c r="G125" i="3"/>
  <c r="D34" i="3"/>
  <c r="C34" i="3"/>
  <c r="E34" i="3"/>
  <c r="D112" i="3"/>
  <c r="C112" i="3"/>
  <c r="E112" i="3"/>
  <c r="C57" i="3"/>
  <c r="C90" i="3"/>
  <c r="T139" i="3"/>
  <c r="T144" i="3"/>
  <c r="T149" i="3"/>
  <c r="T154" i="3"/>
  <c r="T159" i="3"/>
  <c r="T164" i="3"/>
  <c r="D57" i="3"/>
  <c r="D90" i="3"/>
  <c r="V139" i="3"/>
  <c r="V144" i="3"/>
  <c r="V149" i="3"/>
  <c r="V154" i="3"/>
  <c r="V159" i="3"/>
  <c r="V164" i="3"/>
  <c r="E90" i="3"/>
  <c r="D91" i="3"/>
  <c r="T140" i="3"/>
  <c r="T145" i="3"/>
  <c r="T150" i="3"/>
  <c r="T155" i="3"/>
  <c r="T160" i="3"/>
  <c r="T165" i="3"/>
  <c r="E91" i="3"/>
  <c r="V140" i="3"/>
  <c r="V145" i="3"/>
  <c r="V150" i="3"/>
  <c r="V155" i="3"/>
  <c r="V160" i="3"/>
  <c r="V165" i="3"/>
  <c r="T141" i="3"/>
  <c r="T146" i="3"/>
  <c r="T151" i="3"/>
  <c r="T156" i="3"/>
  <c r="T161" i="3"/>
  <c r="T166" i="3"/>
  <c r="V141" i="3"/>
  <c r="V146" i="3"/>
  <c r="V151" i="3"/>
  <c r="V156" i="3"/>
  <c r="V161" i="3"/>
  <c r="V166" i="3"/>
  <c r="F84" i="3"/>
  <c r="Q136" i="3"/>
  <c r="T142" i="3"/>
  <c r="T147" i="3"/>
  <c r="T152" i="3"/>
  <c r="T157" i="3"/>
  <c r="T162" i="3"/>
  <c r="T167" i="3"/>
  <c r="V142" i="3"/>
  <c r="V147" i="3"/>
  <c r="V152" i="3"/>
  <c r="V157" i="3"/>
  <c r="V162" i="3"/>
  <c r="V167" i="3"/>
  <c r="T138" i="3"/>
  <c r="T143" i="3"/>
  <c r="T148" i="3"/>
  <c r="T153" i="3"/>
  <c r="T158" i="3"/>
  <c r="T163" i="3"/>
  <c r="V138" i="3"/>
  <c r="V143" i="3"/>
  <c r="V148" i="3"/>
  <c r="V153" i="3"/>
  <c r="V158" i="3"/>
  <c r="V163" i="3"/>
  <c r="X168" i="3" l="1"/>
  <c r="X163" i="3"/>
  <c r="X158" i="3"/>
  <c r="X153" i="3"/>
  <c r="X148" i="3"/>
  <c r="X143" i="3"/>
  <c r="X138" i="3"/>
  <c r="D92" i="3"/>
  <c r="E92" i="3"/>
  <c r="X167" i="3"/>
  <c r="X162" i="3"/>
  <c r="X157" i="3"/>
  <c r="X152" i="3"/>
  <c r="X147" i="3"/>
  <c r="X142" i="3"/>
  <c r="X166" i="3"/>
  <c r="X161" i="3"/>
  <c r="X156" i="3"/>
  <c r="X151" i="3"/>
  <c r="X146" i="3"/>
  <c r="X141" i="3"/>
  <c r="X165" i="3"/>
  <c r="X160" i="3"/>
  <c r="X155" i="3"/>
  <c r="X150" i="3"/>
  <c r="X145" i="3"/>
  <c r="X140" i="3"/>
  <c r="C92" i="3"/>
  <c r="X164" i="3"/>
  <c r="X159" i="3"/>
  <c r="X154" i="3"/>
  <c r="X149" i="3"/>
  <c r="X144" i="3"/>
  <c r="X13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K19" authorId="0" shapeId="0" xr:uid="{00000000-0006-0000-0400-000004000000}">
      <text>
        <r>
          <rPr>
            <sz val="11"/>
            <rFont val="Calibri"/>
          </rPr>
          <t>Ensure that COS bucket is not anonymously or publicly accessible</t>
        </r>
      </text>
    </comment>
    <comment ref="L19" authorId="0" shapeId="0" xr:uid="{00000000-0006-0000-0400-000002000000}">
      <text>
        <r>
          <rPr>
            <sz val="11"/>
            <rFont val="Calibri"/>
          </rPr>
          <t>Ensure that there are no publicly accessible objects in storage buckets</t>
        </r>
      </text>
    </comment>
    <comment ref="M19" authorId="0" shapeId="0" xr:uid="{00000000-0006-0000-0400-000003000000}">
      <text>
        <r>
          <rPr>
            <sz val="11"/>
            <rFont val="Calibri"/>
          </rPr>
          <t>Ensure TencentDB for MySQL instance does not allow public access</t>
        </r>
      </text>
    </comment>
    <comment ref="J26" authorId="0" shapeId="0" xr:uid="{00000000-0006-0000-0400-000005000000}">
      <text>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6" authorId="0" shapeId="0" xr:uid="{00000000-0006-0000-0400-000006000000}">
      <text>
        <r>
          <rPr>
            <sz val="11"/>
            <rFont val="Calibri"/>
          </rPr>
          <t>Ensure TencentDB for MySQL instance requires all incoming connections to use SSL</t>
        </r>
      </text>
    </comment>
    <comment ref="J27" authorId="0" shapeId="0" xr:uid="{00000000-0006-0000-0400-000007000000}">
      <text>
        <r>
          <rPr>
            <sz val="11"/>
            <rFont val="Calibri"/>
          </rPr>
          <t>Ensure network access rules for COS buckets are not set to publicly accessible</t>
        </r>
      </text>
    </comment>
    <comment ref="K27" authorId="0" shapeId="0" xr:uid="{00000000-0006-0000-0400-00000B000000}">
      <text>
        <r>
          <rPr>
            <sz val="11"/>
            <rFont val="Calibri"/>
          </rPr>
          <t>Ensure server-side encryption is set to SSE-COS</t>
        </r>
      </text>
    </comment>
    <comment ref="L27" authorId="0" shapeId="0" xr:uid="{00000000-0006-0000-0400-00000C000000}">
      <text>
        <r>
          <rPr>
            <sz val="11"/>
            <rFont val="Calibri"/>
          </rPr>
          <t>Ensure server-side encryption is set to SSE-KMS</t>
        </r>
      </text>
    </comment>
    <comment ref="M27" authorId="0" shapeId="0" xr:uid="{00000000-0006-0000-0400-00000D000000}">
      <text>
        <r>
          <rPr>
            <sz val="11"/>
            <rFont val="Calibri"/>
          </rPr>
          <t xml:space="preserve">Ensure that </t>
        </r>
        <r>
          <rPr>
            <sz val="11"/>
            <color rgb="FF000000"/>
            <rFont val="Calibri"/>
          </rPr>
          <t>'</t>
        </r>
        <r>
          <rPr>
            <b/>
            <sz val="11"/>
            <color rgb="FF000000"/>
            <rFont val="Calibri"/>
          </rPr>
          <t>Unattached disks</t>
        </r>
        <r>
          <rPr>
            <sz val="11"/>
            <color rgb="FF000000"/>
            <rFont val="Calibri"/>
          </rPr>
          <t>'</t>
        </r>
        <r>
          <rPr>
            <sz val="11"/>
            <color rgb="FF000000"/>
            <rFont val="Calibri"/>
          </rPr>
          <t xml:space="preserve"> are encrypted</t>
        </r>
      </text>
    </comment>
    <comment ref="N27" authorId="0" shapeId="0" xr:uid="{00000000-0006-0000-0400-000008000000}">
      <text>
        <r>
          <rPr>
            <sz val="11"/>
            <rFont val="Calibri"/>
          </rPr>
          <t>Ensure that ‘Virtual Machine</t>
        </r>
        <r>
          <rPr>
            <sz val="11"/>
            <color rgb="FF000000"/>
            <rFont val="Calibri"/>
          </rPr>
          <t>'</t>
        </r>
        <r>
          <rPr>
            <sz val="11"/>
            <color rgb="FF000000"/>
            <rFont val="Calibri"/>
          </rPr>
          <t>s disk’ are encrypted</t>
        </r>
      </text>
    </comment>
    <comment ref="O27" authorId="0" shapeId="0" xr:uid="{00000000-0006-0000-0400-000009000000}">
      <text>
        <r>
          <rPr>
            <sz val="11"/>
            <rFont val="Calibri"/>
          </rPr>
          <t>Ensure TencentDB for MySQL instance has TDE (Transparent Data Encryption) set to ‘Enabled’</t>
        </r>
      </text>
    </comment>
    <comment ref="P27" authorId="0" shapeId="0" xr:uid="{00000000-0006-0000-0400-00000A000000}">
      <text>
        <r>
          <rPr>
            <sz val="11"/>
            <rFont val="Calibri"/>
          </rPr>
          <t>Ensure the  TDE (Transparent Data Encryption) protector of theTencentDB for MySQL instance uses BYOK (Bring Your Own Key) encryption</t>
        </r>
      </text>
    </comment>
    <comment ref="J28" authorId="0" shapeId="0" xr:uid="{00000000-0006-0000-0400-00000E000000}">
      <text>
        <r>
          <rPr>
            <sz val="11"/>
            <rFont val="Calibri"/>
          </rPr>
          <t>Ensure Network policy is ‘Enabled’ on Kubernetes Engine Clusters</t>
        </r>
      </text>
    </comment>
    <comment ref="K28" authorId="0" shapeId="0" xr:uid="{00000000-0006-0000-0400-00000F000000}">
      <text>
        <r>
          <rPr>
            <sz val="11"/>
            <rFont val="Calibri"/>
          </rPr>
          <t>Ensure VPC-CNI Mode support for Kubernetes Cluster</t>
        </r>
      </text>
    </comment>
    <comment ref="L28" authorId="0" shapeId="0" xr:uid="{00000000-0006-0000-0400-000010000000}">
      <text>
        <r>
          <rPr>
            <sz val="11"/>
            <rFont val="Calibri"/>
          </rPr>
          <t>Ensure Kubernetes Cluster Internet Access is not ‘Enabled’</t>
        </r>
      </text>
    </comment>
    <comment ref="J35" authorId="0" shapeId="0" xr:uid="{00000000-0006-0000-0400-000011000000}">
      <text>
        <r>
          <rPr>
            <sz val="11"/>
            <rFont val="Calibri"/>
          </rPr>
          <t>Ensure a Cloud Load Balancer security group is created to isolate public network traffic.</t>
        </r>
      </text>
    </comment>
    <comment ref="J39" authorId="0" shapeId="0" xr:uid="{00000000-0006-0000-0400-000012000000}">
      <text>
        <r>
          <rPr>
            <sz val="11"/>
            <rFont val="Calibri"/>
          </rPr>
          <t>Ensure Kubernetes web UI / Dashboard is not enabled</t>
        </r>
      </text>
    </comment>
    <comment ref="J46" authorId="0" shapeId="0" xr:uid="{00000000-0006-0000-0400-000013000000}">
      <text>
        <r>
          <rPr>
            <sz val="11"/>
            <rFont val="Calibri"/>
          </rPr>
          <t>Ensure access keys are rotated every 90 days or less</t>
        </r>
      </text>
    </comment>
    <comment ref="K46" authorId="0" shapeId="0" xr:uid="{00000000-0006-0000-0400-000015000000}">
      <text>
        <r>
          <rPr>
            <sz val="11"/>
            <rFont val="Calibri"/>
          </rPr>
          <t>Ensure CAM password policy requires at least one uppercase letter</t>
        </r>
      </text>
    </comment>
    <comment ref="L46" authorId="0" shapeId="0" xr:uid="{00000000-0006-0000-0400-000016000000}">
      <text>
        <r>
          <rPr>
            <sz val="11"/>
            <rFont val="Calibri"/>
          </rPr>
          <t>Ensure CAM password policy requires at least one lowercase letter</t>
        </r>
      </text>
    </comment>
    <comment ref="M46" authorId="0" shapeId="0" xr:uid="{00000000-0006-0000-0400-000017000000}">
      <text>
        <r>
          <rPr>
            <sz val="11"/>
            <rFont val="Calibri"/>
          </rPr>
          <t>Ensure CAM password policy require at least one special character</t>
        </r>
      </text>
    </comment>
    <comment ref="N46" authorId="0" shapeId="0" xr:uid="{00000000-0006-0000-0400-000018000000}">
      <text>
        <r>
          <rPr>
            <sz val="11"/>
            <rFont val="Calibri"/>
          </rPr>
          <t>Ensure CAM password policy require at least one digit</t>
        </r>
      </text>
    </comment>
    <comment ref="O46" authorId="0" shapeId="0" xr:uid="{00000000-0006-0000-0400-000019000000}">
      <text>
        <r>
          <rPr>
            <sz val="11"/>
            <rFont val="Calibri"/>
          </rPr>
          <t>Ensure CAM password policy requires minimum length of 14 or greater</t>
        </r>
      </text>
    </comment>
    <comment ref="P46" authorId="0" shapeId="0" xr:uid="{00000000-0006-0000-0400-00001A000000}">
      <text>
        <r>
          <rPr>
            <sz val="11"/>
            <rFont val="Calibri"/>
          </rPr>
          <t>Ensure CAM password policy prevents password reuse</t>
        </r>
      </text>
    </comment>
    <comment ref="Q46" authorId="0" shapeId="0" xr:uid="{00000000-0006-0000-0400-000014000000}">
      <text>
        <r>
          <rPr>
            <sz val="11"/>
            <rFont val="Calibri"/>
          </rPr>
          <t>Ensure CAM password policy expires passwords in 365 days</t>
        </r>
      </text>
    </comment>
    <comment ref="J47" authorId="0" shapeId="0" xr:uid="{00000000-0006-0000-0400-00001B000000}">
      <text>
        <r>
          <rPr>
            <sz val="11"/>
            <rFont val="Calibri"/>
          </rPr>
          <t>Ensure users not logged on for 90 days or longer are disabled for console logon</t>
        </r>
      </text>
    </comment>
    <comment ref="J48" authorId="0" shapeId="0" xr:uid="{00000000-0006-0000-0400-00001C000000}">
      <text>
        <r>
          <rPr>
            <sz val="11"/>
            <rFont val="Calibri"/>
          </rPr>
          <t xml:space="preserve">Avoid the use of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K48" authorId="0" shapeId="0" xr:uid="{00000000-0006-0000-0400-00001D000000}">
      <text>
        <r>
          <rPr>
            <sz val="11"/>
            <rFont val="Calibri"/>
          </rPr>
          <t>Ensure no root account access key exists</t>
        </r>
      </text>
    </comment>
    <comment ref="L48" authorId="0" shapeId="0" xr:uid="{00000000-0006-0000-0400-00001E000000}">
      <text>
        <r>
          <rPr>
            <sz val="11"/>
            <rFont val="Calibri"/>
          </rPr>
          <t xml:space="preserve">Ensure CAM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created</t>
        </r>
      </text>
    </comment>
    <comment ref="M48" authorId="0" shapeId="0" xr:uid="{00000000-0006-0000-0400-00001F000000}">
      <text>
        <r>
          <rPr>
            <sz val="11"/>
            <rFont val="Calibri"/>
          </rPr>
          <t>Ensure Kubernetes web UI / Dashboard is not enabled</t>
        </r>
      </text>
    </comment>
    <comment ref="J50" authorId="0" shapeId="0" xr:uid="{00000000-0006-0000-0400-000020000000}">
      <text>
        <r>
          <rPr>
            <sz val="11"/>
            <rFont val="Calibri"/>
          </rPr>
          <t>Ensure Basic Authentication is not ‘Enabled’ on Kubernetes Engine Clusters</t>
        </r>
      </text>
    </comment>
    <comment ref="K50" authorId="0" shapeId="0" xr:uid="{00000000-0006-0000-0400-000021000000}">
      <text>
        <r>
          <rPr>
            <sz val="11"/>
            <rFont val="Calibri"/>
          </rPr>
          <t>Ensure member accounts are linked to a group account</t>
        </r>
      </text>
    </comment>
    <comment ref="J54" authorId="0" shapeId="0" xr:uid="{00000000-0006-0000-0400-000022000000}">
      <text>
        <r>
          <rPr>
            <sz val="11"/>
            <rFont val="Calibri"/>
          </rPr>
          <t>Ensure that multi-factor authentication is enabled for all CAM users that have a console password</t>
        </r>
      </text>
    </comment>
    <comment ref="J56" authorId="0" shapeId="0" xr:uid="{00000000-0006-0000-0400-000023000000}">
      <text>
        <r>
          <rPr>
            <sz val="11"/>
            <rFont val="Calibri"/>
          </rPr>
          <t xml:space="preserve">Ensure Multi-factor Authentication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J59" authorId="0" shapeId="0" xr:uid="{00000000-0006-0000-0400-000024000000}">
      <text>
        <r>
          <rPr>
            <sz val="11"/>
            <rFont val="Calibri"/>
          </rPr>
          <t>Ensure CAM policies are attached only to groups or roles</t>
        </r>
      </text>
    </comment>
    <comment ref="K59" authorId="0" shapeId="0" xr:uid="{00000000-0006-0000-0400-000025000000}">
      <text>
        <r>
          <rPr>
            <sz val="11"/>
            <rFont val="Calibri"/>
          </rPr>
          <t>Ensure role-based access control (RBAC) authorization is Enabled on Kubernetes Engine Clusters</t>
        </r>
      </text>
    </comment>
    <comment ref="J65" authorId="0" shapeId="0" xr:uid="{00000000-0006-0000-0400-000026000000}">
      <text>
        <r>
          <rPr>
            <sz val="11"/>
            <rFont val="Calibri"/>
          </rPr>
          <t>Ensure Cluster Health Check triggered at least once per week for Kubernetes Clusters</t>
        </r>
      </text>
    </comment>
    <comment ref="K65" authorId="0" shapeId="0" xr:uid="{00000000-0006-0000-0400-000027000000}">
      <text>
        <r>
          <rPr>
            <sz val="11"/>
            <rFont val="Calibri"/>
          </rPr>
          <t>Ensure Scheduled Image Scanning is Configured</t>
        </r>
      </text>
    </comment>
    <comment ref="J70" authorId="0" shapeId="0" xr:uid="{00000000-0006-0000-0400-000028000000}">
      <text>
        <r>
          <rPr>
            <sz val="11"/>
            <rFont val="Calibri"/>
          </rPr>
          <t>Ensure a log monitoring and alerts are set up to monitor COS bucket policy changes</t>
        </r>
      </text>
    </comment>
    <comment ref="K70" authorId="0" shapeId="0" xr:uid="{00000000-0006-0000-0400-000029000000}">
      <text>
        <r>
          <rPr>
            <sz val="11"/>
            <rFont val="Calibri"/>
          </rPr>
          <t>Ensure virtual network flow log service is enabled</t>
        </r>
      </text>
    </comment>
    <comment ref="L70" authorId="0" shapeId="0" xr:uid="{00000000-0006-0000-0400-00002A000000}">
      <text>
        <r>
          <rPr>
            <sz val="11"/>
            <rFont val="Calibri"/>
          </rPr>
          <t>Ensure that logging is enabled for COS buckets</t>
        </r>
      </text>
    </comment>
    <comment ref="M70" authorId="0" shapeId="0" xr:uid="{00000000-0006-0000-0400-00002B000000}">
      <text>
        <r>
          <rPr>
            <sz val="11"/>
            <rFont val="Calibri"/>
          </rPr>
          <t>Ensure Cluster Audit is set to ‘Enabled’ on Kubernetes Engine Clusters</t>
        </r>
      </text>
    </comment>
    <comment ref="N70" authorId="0" shapeId="0" xr:uid="{00000000-0006-0000-0400-00002C000000}">
      <text>
        <r>
          <rPr>
            <sz val="11"/>
            <rFont val="Calibri"/>
          </rPr>
          <t>Ensure Cloud Monitoring is set to Enabled on Kubernetes Engine Clusters</t>
        </r>
      </text>
    </comment>
    <comment ref="J73" authorId="0" shapeId="0" xr:uid="{00000000-0006-0000-0400-00002D000000}">
      <text>
        <r>
          <rPr>
            <sz val="11"/>
            <rFont val="Calibri"/>
          </rPr>
          <t xml:space="preserve">Ensure a log monitoring and alerts are set up to monitor the usage of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K73" authorId="0" shapeId="0" xr:uid="{00000000-0006-0000-0400-00002E000000}">
      <text>
        <r>
          <rPr>
            <sz val="11"/>
            <rFont val="Calibri"/>
          </rPr>
          <t>Ensure a log monitoring and alerts are set up to monitor security group changes</t>
        </r>
      </text>
    </comment>
    <comment ref="J77" authorId="0" shapeId="0" xr:uid="{00000000-0006-0000-0400-00002F000000}">
      <text>
        <r>
          <rPr>
            <sz val="11"/>
            <rFont val="Calibri"/>
          </rPr>
          <t>Ensure audit logs for multiple cloud resources are integrated with Cloud Log Service</t>
        </r>
      </text>
    </comment>
    <comment ref="J78" authorId="0" shapeId="0" xr:uid="{00000000-0006-0000-0400-000030000000}">
      <text>
        <r>
          <rPr>
            <sz val="11"/>
            <rFont val="Calibri"/>
          </rPr>
          <t>Ensure that Logstore data retention period is set 365 days or greater</t>
        </r>
      </text>
    </comment>
    <comment ref="K78" authorId="0" shapeId="0" xr:uid="{00000000-0006-0000-0400-000031000000}">
      <text>
        <r>
          <rPr>
            <sz val="11"/>
            <rFont val="Calibri"/>
          </rPr>
          <t xml:space="preserve">Ensure </t>
        </r>
        <r>
          <rPr>
            <sz val="11"/>
            <color rgb="FF000000"/>
            <rFont val="Calibri"/>
          </rPr>
          <t>'</t>
        </r>
        <r>
          <rPr>
            <sz val="11"/>
            <color rgb="FF000000"/>
            <rFont val="Calibri"/>
          </rPr>
          <t>Auditing Retention’ for TencentDB for MySQL instance is greater than 6 months</t>
        </r>
      </text>
    </comment>
    <comment ref="J79" authorId="0" shapeId="0" xr:uid="{00000000-0006-0000-0400-000032000000}">
      <text>
        <r>
          <rPr>
            <sz val="11"/>
            <rFont val="Calibri"/>
          </rPr>
          <t>Ensure log monitoring and alerts are set up for CAM Role changes</t>
        </r>
      </text>
    </comment>
    <comment ref="K79" authorId="0" shapeId="0" xr:uid="{00000000-0006-0000-0400-000036000000}">
      <text>
        <r>
          <rPr>
            <sz val="11"/>
            <rFont val="Calibri"/>
          </rPr>
          <t>Ensure log monitoring and alerts are set up for Cloud Firewall changes</t>
        </r>
      </text>
    </comment>
    <comment ref="L79" authorId="0" shapeId="0" xr:uid="{00000000-0006-0000-0400-000037000000}">
      <text>
        <r>
          <rPr>
            <sz val="11"/>
            <rFont val="Calibri"/>
          </rPr>
          <t>Ensure log monitoring and alerts are set up for VPC network route changes</t>
        </r>
      </text>
    </comment>
    <comment ref="M79" authorId="0" shapeId="0" xr:uid="{00000000-0006-0000-0400-000038000000}">
      <text>
        <r>
          <rPr>
            <sz val="11"/>
            <rFont val="Calibri"/>
          </rPr>
          <t>Ensure log monitoring and alerts are set up for VPC changes</t>
        </r>
      </text>
    </comment>
    <comment ref="N79" authorId="0" shapeId="0" xr:uid="{00000000-0006-0000-0400-000039000000}">
      <text>
        <r>
          <rPr>
            <sz val="11"/>
            <rFont val="Calibri"/>
          </rPr>
          <t>Ensure log monitoring and alerts are set up for COS permission changes</t>
        </r>
      </text>
    </comment>
    <comment ref="O79" authorId="0" shapeId="0" xr:uid="{00000000-0006-0000-0400-00003A000000}">
      <text>
        <r>
          <rPr>
            <sz val="11"/>
            <rFont val="Calibri"/>
          </rPr>
          <t>Ensure log monitoring and alerts are set up for CDB instance configuration changes</t>
        </r>
      </text>
    </comment>
    <comment ref="P79" authorId="0" shapeId="0" xr:uid="{00000000-0006-0000-0400-00003B000000}">
      <text>
        <r>
          <rPr>
            <sz val="11"/>
            <rFont val="Calibri"/>
          </rPr>
          <t>Ensure a log monitoring and alerts are set up to monitor Management Console sign-in without MFA</t>
        </r>
      </text>
    </comment>
    <comment ref="Q79" authorId="0" shapeId="0" xr:uid="{00000000-0006-0000-0400-00003C000000}">
      <text>
        <r>
          <rPr>
            <sz val="11"/>
            <rFont val="Calibri"/>
          </rPr>
          <t xml:space="preserve">Ensure a log monitoring and alerts are set up to monitor the usage of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R79" authorId="0" shapeId="0" xr:uid="{00000000-0006-0000-0400-000033000000}">
      <text>
        <r>
          <rPr>
            <sz val="11"/>
            <rFont val="Calibri"/>
          </rPr>
          <t>Ensure a log monitoring and alerts are set up to monitor disabling or deletion of customer created CMKs</t>
        </r>
      </text>
    </comment>
    <comment ref="S79" authorId="0" shapeId="0" xr:uid="{00000000-0006-0000-0400-000034000000}">
      <text>
        <r>
          <rPr>
            <sz val="11"/>
            <rFont val="Calibri"/>
          </rPr>
          <t>Ensure a log monitoring and alerts are set up to monitor COS bucket policy changes</t>
        </r>
      </text>
    </comment>
    <comment ref="T79" authorId="0" shapeId="0" xr:uid="{00000000-0006-0000-0400-000035000000}">
      <text>
        <r>
          <rPr>
            <sz val="11"/>
            <rFont val="Calibri"/>
          </rPr>
          <t>Ensure a log monitoring and alerts are set up to monitor security group changes</t>
        </r>
      </text>
    </comment>
    <comment ref="J90" authorId="0" shapeId="0" xr:uid="{00000000-0006-0000-0400-00003D000000}">
      <text>
        <r>
          <rPr>
            <sz val="11"/>
            <rFont val="Calibri"/>
          </rPr>
          <t>Ensure Virus Scanning is Enabled</t>
        </r>
      </text>
    </comment>
    <comment ref="J105" authorId="0" shapeId="0" xr:uid="{00000000-0006-0000-0400-00003E000000}">
      <text>
        <r>
          <rPr>
            <sz val="11"/>
            <rFont val="Calibri"/>
          </rPr>
          <t>Ensure VPC-CNI Mode support for Kubernetes Cluster</t>
        </r>
      </text>
    </comment>
    <comment ref="J113" authorId="0" shapeId="0" xr:uid="{00000000-0006-0000-0400-00003F000000}">
      <text>
        <r>
          <rPr>
            <sz val="11"/>
            <rFont val="Calibri"/>
          </rPr>
          <t>Ensure Cloud Monitoring is set to Enabled on Kubernetes Engine Clusters</t>
        </r>
      </text>
    </comment>
    <comment ref="K113" authorId="0" shapeId="0" xr:uid="{00000000-0006-0000-0400-000040000000}">
      <text>
        <r>
          <rPr>
            <sz val="11"/>
            <rFont val="Calibri"/>
          </rPr>
          <t>Ensure Cloud Security Center is Premium, Enterprise or Ultimate Edition</t>
        </r>
      </text>
    </comment>
    <comment ref="L113" authorId="0" shapeId="0" xr:uid="{00000000-0006-0000-0400-000041000000}">
      <text>
        <r>
          <rPr>
            <sz val="11"/>
            <rFont val="Calibri"/>
          </rPr>
          <t>Ensure notification is enabled for high-risk security activities</t>
        </r>
      </text>
    </comment>
    <comment ref="M113" authorId="0" shapeId="0" xr:uid="{00000000-0006-0000-0400-000042000000}">
      <text>
        <r>
          <rPr>
            <sz val="11"/>
            <rFont val="Calibri"/>
          </rPr>
          <t>Ensure notification is enabled for all high-risk security activities</t>
        </r>
      </text>
    </comment>
    <comment ref="N113" authorId="0" shapeId="0" xr:uid="{00000000-0006-0000-0400-000043000000}">
      <text>
        <r>
          <rPr>
            <sz val="11"/>
            <rFont val="Calibri"/>
          </rPr>
          <t>Ensure notification is enabled for all high-risk security activities</t>
        </r>
      </text>
    </comment>
    <comment ref="J118" authorId="0" shapeId="0" xr:uid="{00000000-0006-0000-0400-000044000000}">
      <text>
        <r>
          <rPr>
            <sz val="11"/>
            <rFont val="Calibri"/>
          </rPr>
          <t>Ensure virtual network flow log service is enabled</t>
        </r>
      </text>
    </comment>
    <comment ref="K118" authorId="0" shapeId="0" xr:uid="{00000000-0006-0000-0400-000045000000}">
      <text>
        <r>
          <rPr>
            <sz val="11"/>
            <rFont val="Calibri"/>
          </rPr>
          <t>Ensure virtual network flow log service is enabled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users not logged on for 90 days or longer are disabled for console logon</t>
        </r>
      </text>
    </comment>
    <comment ref="I2" authorId="0" shapeId="0" xr:uid="{00000000-0006-0000-0500-000003000000}">
      <text>
        <r>
          <rPr>
            <sz val="11"/>
            <rFont val="Calibri"/>
          </rPr>
          <t>Ensure access keys are rotated every 90 days or less</t>
        </r>
      </text>
    </comment>
    <comment ref="J2" authorId="0" shapeId="0" xr:uid="{00000000-0006-0000-0500-000002000000}">
      <text>
        <r>
          <rPr>
            <sz val="11"/>
            <rFont val="Calibri"/>
          </rPr>
          <t>Ensure CAM password policy temporarily blocks logon after 5 incorrect logon attempts within an hour</t>
        </r>
      </text>
    </comment>
    <comment ref="H4" authorId="0" shapeId="0" xr:uid="{00000000-0006-0000-0500-000004000000}">
      <text>
        <r>
          <rPr>
            <sz val="11"/>
            <rFont val="Calibri"/>
          </rPr>
          <t>Ensure CVM server has installed Cloud Workload Protection Platform(CWPP) Agent</t>
        </r>
      </text>
    </comment>
    <comment ref="I4" authorId="0" shapeId="0" xr:uid="{00000000-0006-0000-0500-00000A000000}">
      <text>
        <r>
          <rPr>
            <sz val="11"/>
            <rFont val="Calibri"/>
          </rPr>
          <t>Ensure CVM server has installed the Cloud Workload Protection Platform(CWPP) Professional or Ultimate edition agent</t>
        </r>
      </text>
    </comment>
    <comment ref="J4" authorId="0" shapeId="0" xr:uid="{00000000-0006-0000-0500-00000B000000}">
      <text>
        <r>
          <rPr>
            <sz val="11"/>
            <rFont val="Calibri"/>
          </rPr>
          <t>Ensure that the  Cloud Workload Protection Platform(CWPP) application protection switch is ‘Turn on’</t>
        </r>
      </text>
    </comment>
    <comment ref="K4" authorId="0" shapeId="0" xr:uid="{00000000-0006-0000-0500-000005000000}">
      <text>
        <r>
          <rPr>
            <sz val="11"/>
            <rFont val="Calibri"/>
          </rPr>
          <t>Ensure CWPP agent ‘self-protection’, ‘scheduled scanning’, and ‘automatic defense’ are ‘Enabled’</t>
        </r>
      </text>
    </comment>
    <comment ref="L4" authorId="0" shapeId="0" xr:uid="{00000000-0006-0000-0500-000006000000}">
      <text>
        <r>
          <rPr>
            <sz val="11"/>
            <rFont val="Calibri"/>
          </rPr>
          <t>Ensure Container Security protection is enabled for clusters and hosts</t>
        </r>
      </text>
    </comment>
    <comment ref="M4" authorId="0" shapeId="0" xr:uid="{00000000-0006-0000-0500-000007000000}">
      <text>
        <r>
          <rPr>
            <sz val="11"/>
            <rFont val="Calibri"/>
          </rPr>
          <t xml:space="preserve">Ensure TCSS application protection switch is </t>
        </r>
        <r>
          <rPr>
            <sz val="11"/>
            <color rgb="FF000000"/>
            <rFont val="Calibri"/>
          </rPr>
          <t>'</t>
        </r>
        <r>
          <rPr>
            <b/>
            <sz val="11"/>
            <color rgb="FF000000"/>
            <rFont val="Calibri"/>
          </rPr>
          <t>Turn on</t>
        </r>
        <r>
          <rPr>
            <sz val="11"/>
            <color rgb="FF000000"/>
            <rFont val="Calibri"/>
          </rPr>
          <t>'</t>
        </r>
      </text>
    </comment>
    <comment ref="N4" authorId="0" shapeId="0" xr:uid="{00000000-0006-0000-0500-000008000000}">
      <text>
        <r>
          <rPr>
            <sz val="11"/>
            <rFont val="Calibri"/>
          </rPr>
          <t>Ensure Container Asset has installed Container Security Agent</t>
        </r>
      </text>
    </comment>
    <comment ref="O4" authorId="0" shapeId="0" xr:uid="{00000000-0006-0000-0500-000009000000}">
      <text>
        <r>
          <rPr>
            <sz val="11"/>
            <rFont val="Calibri"/>
          </rPr>
          <t>Ensure Virus Scanning is Enabled</t>
        </r>
      </text>
    </comment>
    <comment ref="H7" authorId="0" shapeId="0" xr:uid="{00000000-0006-0000-0500-00000C000000}">
      <text>
        <r>
          <rPr>
            <sz val="11"/>
            <rFont val="Calibri"/>
          </rPr>
          <t>Ensure that CloudAudit is configured to export all operational log records</t>
        </r>
      </text>
    </comment>
    <comment ref="I7" authorId="0" shapeId="0" xr:uid="{00000000-0006-0000-0500-000022000000}">
      <text>
        <r>
          <rPr>
            <sz val="11"/>
            <rFont val="Calibri"/>
          </rPr>
          <t>Ensure audit logs for multiple cloud resources are integrated with Cloud Log Service</t>
        </r>
      </text>
    </comment>
    <comment ref="J7" authorId="0" shapeId="0" xr:uid="{00000000-0006-0000-0500-000023000000}">
      <text>
        <r>
          <rPr>
            <sz val="11"/>
            <rFont val="Calibri"/>
          </rPr>
          <t>Ensure virtual network flow log service is enabled</t>
        </r>
      </text>
    </comment>
    <comment ref="K7" authorId="0" shapeId="0" xr:uid="{00000000-0006-0000-0500-000024000000}">
      <text>
        <r>
          <rPr>
            <sz val="11"/>
            <rFont val="Calibri"/>
          </rPr>
          <t>Ensure EdgeOne log service is enabled</t>
        </r>
      </text>
    </comment>
    <comment ref="L7" authorId="0" shapeId="0" xr:uid="{00000000-0006-0000-0500-000025000000}">
      <text>
        <r>
          <rPr>
            <sz val="11"/>
            <rFont val="Calibri"/>
          </rPr>
          <t>Ensure Web Application Firewall access and security log service is enabled</t>
        </r>
      </text>
    </comment>
    <comment ref="M7" authorId="0" shapeId="0" xr:uid="{00000000-0006-0000-0500-000026000000}">
      <text>
        <r>
          <rPr>
            <sz val="11"/>
            <rFont val="Calibri"/>
          </rPr>
          <t>Ensure Cloud Firewall access and security log service is enabled</t>
        </r>
      </text>
    </comment>
    <comment ref="N7" authorId="0" shapeId="0" xr:uid="{00000000-0006-0000-0500-000027000000}">
      <text>
        <r>
          <rPr>
            <sz val="11"/>
            <rFont val="Calibri"/>
          </rPr>
          <t>Ensure Cloud Security Center Cloud Firewall, Web Application Firewall and Host Security log analysis is enabled</t>
        </r>
      </text>
    </comment>
    <comment ref="O7" authorId="0" shapeId="0" xr:uid="{00000000-0006-0000-0500-000028000000}">
      <text>
        <r>
          <rPr>
            <sz val="11"/>
            <rFont val="Calibri"/>
          </rPr>
          <t>Ensure log monitoring and alerts are set up for CAM Role changes</t>
        </r>
      </text>
    </comment>
    <comment ref="P7" authorId="0" shapeId="0" xr:uid="{00000000-0006-0000-0500-00000D000000}">
      <text>
        <r>
          <rPr>
            <sz val="11"/>
            <rFont val="Calibri"/>
          </rPr>
          <t>Ensure log monitoring and alerts are set up for Cloud Firewall changes</t>
        </r>
      </text>
    </comment>
    <comment ref="Q7" authorId="0" shapeId="0" xr:uid="{00000000-0006-0000-0500-00000E000000}">
      <text>
        <r>
          <rPr>
            <sz val="11"/>
            <rFont val="Calibri"/>
          </rPr>
          <t>Ensure log monitoring and alerts are set up for VPC network route changes</t>
        </r>
      </text>
    </comment>
    <comment ref="R7" authorId="0" shapeId="0" xr:uid="{00000000-0006-0000-0500-00000F000000}">
      <text>
        <r>
          <rPr>
            <sz val="11"/>
            <rFont val="Calibri"/>
          </rPr>
          <t>Ensure log monitoring and alerts are set up for VPC changes</t>
        </r>
      </text>
    </comment>
    <comment ref="S7" authorId="0" shapeId="0" xr:uid="{00000000-0006-0000-0500-000010000000}">
      <text>
        <r>
          <rPr>
            <sz val="11"/>
            <rFont val="Calibri"/>
          </rPr>
          <t>Ensure log monitoring and alerts are set up for COS permission changes</t>
        </r>
      </text>
    </comment>
    <comment ref="T7" authorId="0" shapeId="0" xr:uid="{00000000-0006-0000-0500-000011000000}">
      <text>
        <r>
          <rPr>
            <sz val="11"/>
            <rFont val="Calibri"/>
          </rPr>
          <t>Ensure log monitoring and alerts are set up for CDB instance configuration changes</t>
        </r>
      </text>
    </comment>
    <comment ref="U7" authorId="0" shapeId="0" xr:uid="{00000000-0006-0000-0500-000012000000}">
      <text>
        <r>
          <rPr>
            <sz val="11"/>
            <rFont val="Calibri"/>
          </rPr>
          <t>Ensure a log monitoring and alerts are set up to monitor Management Console sign-in without MFA</t>
        </r>
      </text>
    </comment>
    <comment ref="V7" authorId="0" shapeId="0" xr:uid="{00000000-0006-0000-0500-000013000000}">
      <text>
        <r>
          <rPr>
            <sz val="11"/>
            <rFont val="Calibri"/>
          </rPr>
          <t xml:space="preserve">Ensure a log monitoring and alerts are set up to monitor the usage of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W7" authorId="0" shapeId="0" xr:uid="{00000000-0006-0000-0500-000014000000}">
      <text>
        <r>
          <rPr>
            <sz val="11"/>
            <rFont val="Calibri"/>
          </rPr>
          <t>Ensure a log monitoring and alerts are set up to monitor disabling or deletion of customer created CMKs</t>
        </r>
      </text>
    </comment>
    <comment ref="X7" authorId="0" shapeId="0" xr:uid="{00000000-0006-0000-0500-000015000000}">
      <text>
        <r>
          <rPr>
            <sz val="11"/>
            <rFont val="Calibri"/>
          </rPr>
          <t>Ensure a log monitoring and alerts are set up to monitor COS bucket policy changes</t>
        </r>
      </text>
    </comment>
    <comment ref="Y7" authorId="0" shapeId="0" xr:uid="{00000000-0006-0000-0500-000016000000}">
      <text>
        <r>
          <rPr>
            <sz val="11"/>
            <rFont val="Calibri"/>
          </rPr>
          <t>Ensure a log monitoring and alerts are set up to monitor security group changes</t>
        </r>
      </text>
    </comment>
    <comment ref="Z7" authorId="0" shapeId="0" xr:uid="{00000000-0006-0000-0500-000017000000}">
      <text>
        <r>
          <rPr>
            <sz val="11"/>
            <rFont val="Calibri"/>
          </rPr>
          <t>Ensure that Logstore data retention period is set 365 days or greater</t>
        </r>
      </text>
    </comment>
    <comment ref="AA7" authorId="0" shapeId="0" xr:uid="{00000000-0006-0000-0500-000018000000}">
      <text>
        <r>
          <rPr>
            <sz val="11"/>
            <rFont val="Calibri"/>
          </rPr>
          <t>Ensure virtual network flow log service is enabled</t>
        </r>
      </text>
    </comment>
    <comment ref="AB7" authorId="0" shapeId="0" xr:uid="{00000000-0006-0000-0500-000019000000}">
      <text>
        <r>
          <rPr>
            <sz val="11"/>
            <rFont val="Calibri"/>
          </rPr>
          <t>Ensure that logging is enabled for COS buckets</t>
        </r>
      </text>
    </comment>
    <comment ref="AC7" authorId="0" shapeId="0" xr:uid="{00000000-0006-0000-0500-00001A000000}">
      <text>
        <r>
          <rPr>
            <sz val="11"/>
            <rFont val="Calibri"/>
          </rPr>
          <t>Ensure the ‘Audit Function’ for TencentDB for MySQL instance is set to ‘Enabled’</t>
        </r>
      </text>
    </comment>
    <comment ref="AD7" authorId="0" shapeId="0" xr:uid="{00000000-0006-0000-0500-00001B000000}">
      <text>
        <r>
          <rPr>
            <sz val="11"/>
            <rFont val="Calibri"/>
          </rPr>
          <t xml:space="preserve">Ensure </t>
        </r>
        <r>
          <rPr>
            <sz val="11"/>
            <color rgb="FF000000"/>
            <rFont val="Calibri"/>
          </rPr>
          <t>'</t>
        </r>
        <r>
          <rPr>
            <sz val="11"/>
            <color rgb="FF000000"/>
            <rFont val="Calibri"/>
          </rPr>
          <t>Auditing Retention’ for TencentDB for MySQL instance is greater than 6 months</t>
        </r>
      </text>
    </comment>
    <comment ref="AE7" authorId="0" shapeId="0" xr:uid="{00000000-0006-0000-0500-00001C000000}">
      <text>
        <r>
          <rPr>
            <sz val="11"/>
            <rFont val="Calibri"/>
          </rPr>
          <t>Ensure Cluster Audit is set to ‘Enabled’ on Kubernetes Engine Clusters</t>
        </r>
      </text>
    </comment>
    <comment ref="AF7" authorId="0" shapeId="0" xr:uid="{00000000-0006-0000-0500-00001D000000}">
      <text>
        <r>
          <rPr>
            <sz val="11"/>
            <rFont val="Calibri"/>
          </rPr>
          <t>Ensure Cloud Monitoring is set to Enabled on Kubernetes Engine Clusters</t>
        </r>
      </text>
    </comment>
    <comment ref="AG7" authorId="0" shapeId="0" xr:uid="{00000000-0006-0000-0500-00001E000000}">
      <text>
        <r>
          <rPr>
            <sz val="11"/>
            <rFont val="Calibri"/>
          </rPr>
          <t>Ensure cloud API exception monitoring is enabled</t>
        </r>
      </text>
    </comment>
    <comment ref="AH7" authorId="0" shapeId="0" xr:uid="{00000000-0006-0000-0500-00001F000000}">
      <text>
        <r>
          <rPr>
            <sz val="11"/>
            <rFont val="Calibri"/>
          </rPr>
          <t>Ensure log storage analysis is enabled</t>
        </r>
      </text>
    </comment>
    <comment ref="AI7" authorId="0" shapeId="0" xr:uid="{00000000-0006-0000-0500-000020000000}">
      <text>
        <r>
          <rPr>
            <sz val="11"/>
            <rFont val="Calibri"/>
          </rPr>
          <t>Ensure log storage analysis is enabled</t>
        </r>
      </text>
    </comment>
    <comment ref="AJ7" authorId="0" shapeId="0" xr:uid="{00000000-0006-0000-0500-000021000000}">
      <text>
        <r>
          <rPr>
            <sz val="11"/>
            <rFont val="Calibri"/>
          </rPr>
          <t>Ensure log analysis is enabled</t>
        </r>
      </text>
    </comment>
    <comment ref="H8" authorId="0" shapeId="0" xr:uid="{00000000-0006-0000-0500-000029000000}">
      <text>
        <r>
          <rPr>
            <sz val="11"/>
            <rFont val="Calibri"/>
          </rPr>
          <t>Ensure CVM server has installed Cloud Workload Protection Platform(CWPP) Agent</t>
        </r>
      </text>
    </comment>
    <comment ref="I8" authorId="0" shapeId="0" xr:uid="{00000000-0006-0000-0500-00002A000000}">
      <text>
        <r>
          <rPr>
            <sz val="11"/>
            <rFont val="Calibri"/>
          </rPr>
          <t>Ensure CVM server has installed the Cloud Workload Protection Platform(CWPP) Professional or Ultimate edition agent</t>
        </r>
      </text>
    </comment>
    <comment ref="J8" authorId="0" shapeId="0" xr:uid="{00000000-0006-0000-0500-00002B000000}">
      <text>
        <r>
          <rPr>
            <sz val="11"/>
            <rFont val="Calibri"/>
          </rPr>
          <t>Ensure that the  Cloud Workload Protection Platform(CWPP) application protection switch is ‘Turn on’</t>
        </r>
      </text>
    </comment>
    <comment ref="K8" authorId="0" shapeId="0" xr:uid="{00000000-0006-0000-0500-00002C000000}">
      <text>
        <r>
          <rPr>
            <sz val="11"/>
            <rFont val="Calibri"/>
          </rPr>
          <t>Ensure CWPP agent ‘self-protection’, ‘scheduled scanning’, and ‘automatic defense’ are ‘Enabled’</t>
        </r>
      </text>
    </comment>
    <comment ref="L8" authorId="0" shapeId="0" xr:uid="{00000000-0006-0000-0500-00002D000000}">
      <text>
        <r>
          <rPr>
            <sz val="11"/>
            <rFont val="Calibri"/>
          </rPr>
          <t>Ensure Container Security protection is enabled for clusters and hosts</t>
        </r>
      </text>
    </comment>
    <comment ref="M8" authorId="0" shapeId="0" xr:uid="{00000000-0006-0000-0500-00002E000000}">
      <text>
        <r>
          <rPr>
            <sz val="11"/>
            <rFont val="Calibri"/>
          </rPr>
          <t xml:space="preserve">Ensure TCSS application protection switch is </t>
        </r>
        <r>
          <rPr>
            <sz val="11"/>
            <color rgb="FF000000"/>
            <rFont val="Calibri"/>
          </rPr>
          <t>'</t>
        </r>
        <r>
          <rPr>
            <b/>
            <sz val="11"/>
            <color rgb="FF000000"/>
            <rFont val="Calibri"/>
          </rPr>
          <t>Turn on</t>
        </r>
        <r>
          <rPr>
            <sz val="11"/>
            <color rgb="FF000000"/>
            <rFont val="Calibri"/>
          </rPr>
          <t>'</t>
        </r>
      </text>
    </comment>
    <comment ref="N8" authorId="0" shapeId="0" xr:uid="{00000000-0006-0000-0500-00002F000000}">
      <text>
        <r>
          <rPr>
            <sz val="11"/>
            <rFont val="Calibri"/>
          </rPr>
          <t>Ensure Container Asset has installed Container Security Agent</t>
        </r>
      </text>
    </comment>
    <comment ref="H14" authorId="0" shapeId="0" xr:uid="{00000000-0006-0000-0500-000030000000}">
      <text>
        <r>
          <rPr>
            <sz val="11"/>
            <rFont val="Calibri"/>
          </rPr>
          <t>Ensure Kubernetes web UI / Dashboard is not enabled</t>
        </r>
      </text>
    </comment>
    <comment ref="I14" authorId="0" shapeId="0" xr:uid="{00000000-0006-0000-0500-000031000000}">
      <text>
        <r>
          <rPr>
            <sz val="11"/>
            <rFont val="Calibri"/>
          </rPr>
          <t>Ensure Basic Authentication is not ‘Enabled’ on Kubernetes Engine Clusters</t>
        </r>
      </text>
    </comment>
    <comment ref="H16" authorId="0" shapeId="0" xr:uid="{00000000-0006-0000-0500-000032000000}">
      <text>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6" authorId="0" shapeId="0" xr:uid="{00000000-0006-0000-0500-000033000000}">
      <text>
        <r>
          <rPr>
            <sz val="11"/>
            <rFont val="Calibri"/>
          </rPr>
          <t>Ensure server-side encryption is set to SSE-COS</t>
        </r>
      </text>
    </comment>
    <comment ref="J16" authorId="0" shapeId="0" xr:uid="{00000000-0006-0000-0500-000034000000}">
      <text>
        <r>
          <rPr>
            <sz val="11"/>
            <rFont val="Calibri"/>
          </rPr>
          <t>Ensure server-side encryption is set to SSE-KMS</t>
        </r>
      </text>
    </comment>
    <comment ref="K16" authorId="0" shapeId="0" xr:uid="{00000000-0006-0000-0500-000035000000}">
      <text>
        <r>
          <rPr>
            <sz val="11"/>
            <rFont val="Calibri"/>
          </rPr>
          <t xml:space="preserve">Ensure that </t>
        </r>
        <r>
          <rPr>
            <sz val="11"/>
            <color rgb="FF000000"/>
            <rFont val="Calibri"/>
          </rPr>
          <t>'</t>
        </r>
        <r>
          <rPr>
            <b/>
            <sz val="11"/>
            <color rgb="FF000000"/>
            <rFont val="Calibri"/>
          </rPr>
          <t>Unattached disks</t>
        </r>
        <r>
          <rPr>
            <sz val="11"/>
            <color rgb="FF000000"/>
            <rFont val="Calibri"/>
          </rPr>
          <t>'</t>
        </r>
        <r>
          <rPr>
            <sz val="11"/>
            <color rgb="FF000000"/>
            <rFont val="Calibri"/>
          </rPr>
          <t xml:space="preserve"> are encrypted</t>
        </r>
      </text>
    </comment>
    <comment ref="L16" authorId="0" shapeId="0" xr:uid="{00000000-0006-0000-0500-000036000000}">
      <text>
        <r>
          <rPr>
            <sz val="11"/>
            <rFont val="Calibri"/>
          </rPr>
          <t>Ensure that ‘Virtual Machine</t>
        </r>
        <r>
          <rPr>
            <sz val="11"/>
            <color rgb="FF000000"/>
            <rFont val="Calibri"/>
          </rPr>
          <t>'</t>
        </r>
        <r>
          <rPr>
            <sz val="11"/>
            <color rgb="FF000000"/>
            <rFont val="Calibri"/>
          </rPr>
          <t>s disk’ are encrypted</t>
        </r>
      </text>
    </comment>
    <comment ref="M16" authorId="0" shapeId="0" xr:uid="{00000000-0006-0000-0500-000037000000}">
      <text>
        <r>
          <rPr>
            <sz val="11"/>
            <rFont val="Calibri"/>
          </rPr>
          <t>Ensure TencentDB for MySQL instance requires all incoming connections to use SSL</t>
        </r>
      </text>
    </comment>
    <comment ref="N16" authorId="0" shapeId="0" xr:uid="{00000000-0006-0000-0500-000038000000}">
      <text>
        <r>
          <rPr>
            <sz val="11"/>
            <rFont val="Calibri"/>
          </rPr>
          <t>Ensure TencentDB for MySQL instance has TDE (Transparent Data Encryption) set to ‘Enabled’</t>
        </r>
      </text>
    </comment>
    <comment ref="O16" authorId="0" shapeId="0" xr:uid="{00000000-0006-0000-0500-000039000000}">
      <text>
        <r>
          <rPr>
            <sz val="11"/>
            <rFont val="Calibri"/>
          </rPr>
          <t>Ensure the  TDE (Transparent Data Encryption) protector of theTencentDB for MySQL instance uses BYOK (Bring Your Own Key) encryption</t>
        </r>
      </text>
    </comment>
    <comment ref="H18" authorId="0" shapeId="0" xr:uid="{00000000-0006-0000-0500-00003A000000}">
      <text>
        <r>
          <rPr>
            <sz val="11"/>
            <rFont val="Calibri"/>
          </rPr>
          <t>Ensure Mirror Interception policy is configured</t>
        </r>
      </text>
    </comment>
    <comment ref="H19" authorId="0" shapeId="0" xr:uid="{00000000-0006-0000-0500-00003B000000}">
      <text>
        <r>
          <rPr>
            <sz val="11"/>
            <rFont val="Calibri"/>
          </rPr>
          <t>Ensure that the  Cloud Workload Protection Platform(CWPP) application protection switch is ‘Turn on’</t>
        </r>
      </text>
    </comment>
    <comment ref="I19" authorId="0" shapeId="0" xr:uid="{00000000-0006-0000-0500-00003C000000}">
      <text>
        <r>
          <rPr>
            <sz val="11"/>
            <rFont val="Calibri"/>
          </rPr>
          <t xml:space="preserve">Ensure TCSS application protection switch is </t>
        </r>
        <r>
          <rPr>
            <sz val="11"/>
            <color rgb="FF000000"/>
            <rFont val="Calibri"/>
          </rPr>
          <t>'</t>
        </r>
        <r>
          <rPr>
            <b/>
            <sz val="11"/>
            <color rgb="FF000000"/>
            <rFont val="Calibri"/>
          </rPr>
          <t>Turn on</t>
        </r>
        <r>
          <rPr>
            <sz val="11"/>
            <color rgb="FF000000"/>
            <rFont val="Calibri"/>
          </rPr>
          <t>'</t>
        </r>
      </text>
    </comment>
    <comment ref="H20" authorId="0" shapeId="0" xr:uid="{00000000-0006-0000-0500-00003D000000}">
      <text>
        <r>
          <rPr>
            <sz val="11"/>
            <rFont val="Calibri"/>
          </rPr>
          <t>Ensure that remote access is restricted from the internet</t>
        </r>
      </text>
    </comment>
    <comment ref="I20" authorId="0" shapeId="0" xr:uid="{00000000-0006-0000-0500-00003E000000}">
      <text>
        <r>
          <rPr>
            <sz val="11"/>
            <rFont val="Calibri"/>
          </rPr>
          <t>Ensure the security groups are configured with fine grained rules</t>
        </r>
      </text>
    </comment>
    <comment ref="J20" authorId="0" shapeId="0" xr:uid="{00000000-0006-0000-0500-00003F000000}">
      <text>
        <r>
          <rPr>
            <sz val="11"/>
            <rFont val="Calibri"/>
          </rPr>
          <t>Ensure no security groups allow ingress from 0.0.0.0/0 to port 22</t>
        </r>
      </text>
    </comment>
    <comment ref="K20" authorId="0" shapeId="0" xr:uid="{00000000-0006-0000-0500-000040000000}">
      <text>
        <r>
          <rPr>
            <sz val="11"/>
            <rFont val="Calibri"/>
          </rPr>
          <t>Ensure no security groups allow ingress from 0.0.0.0/0 to port 3389</t>
        </r>
      </text>
    </comment>
    <comment ref="L20" authorId="0" shapeId="0" xr:uid="{00000000-0006-0000-0500-000041000000}">
      <text>
        <r>
          <rPr>
            <sz val="11"/>
            <rFont val="Calibri"/>
          </rPr>
          <t>Ensure a Cloud Load Balancer security group is created to isolate public network traffic.</t>
        </r>
      </text>
    </comment>
    <comment ref="H21" authorId="0" shapeId="0" xr:uid="{00000000-0006-0000-0500-000042000000}">
      <text>
        <r>
          <rPr>
            <sz val="11"/>
            <rFont val="Calibri"/>
          </rPr>
          <t>Ensure that remote access is restricted from the internet</t>
        </r>
      </text>
    </comment>
    <comment ref="I21" authorId="0" shapeId="0" xr:uid="{00000000-0006-0000-0500-000043000000}">
      <text>
        <r>
          <rPr>
            <sz val="11"/>
            <rFont val="Calibri"/>
          </rPr>
          <t>Ensure no security groups allow ingress from 0.0.0.0/0 to port 22</t>
        </r>
      </text>
    </comment>
    <comment ref="J21" authorId="0" shapeId="0" xr:uid="{00000000-0006-0000-0500-000044000000}">
      <text>
        <r>
          <rPr>
            <sz val="11"/>
            <rFont val="Calibri"/>
          </rPr>
          <t>Ensure no security groups allow ingress from 0.0.0.0/0 to port 3389</t>
        </r>
      </text>
    </comment>
    <comment ref="K21" authorId="0" shapeId="0" xr:uid="{00000000-0006-0000-0500-000045000000}">
      <text>
        <r>
          <rPr>
            <sz val="11"/>
            <rFont val="Calibri"/>
          </rPr>
          <t>Ensure that COS bucket is not anonymously or publicly accessible</t>
        </r>
      </text>
    </comment>
    <comment ref="L21" authorId="0" shapeId="0" xr:uid="{00000000-0006-0000-0500-000046000000}">
      <text>
        <r>
          <rPr>
            <sz val="11"/>
            <rFont val="Calibri"/>
          </rPr>
          <t>Ensure that there are no publicly accessible objects in storage buckets</t>
        </r>
      </text>
    </comment>
    <comment ref="M21" authorId="0" shapeId="0" xr:uid="{00000000-0006-0000-0500-000047000000}">
      <text>
        <r>
          <rPr>
            <sz val="11"/>
            <rFont val="Calibri"/>
          </rPr>
          <t>Ensure network access rules for COS buckets are not set to publicly accessible</t>
        </r>
      </text>
    </comment>
    <comment ref="N21" authorId="0" shapeId="0" xr:uid="{00000000-0006-0000-0500-000048000000}">
      <text>
        <r>
          <rPr>
            <sz val="11"/>
            <rFont val="Calibri"/>
          </rPr>
          <t>Ensure TencentDB for MySQL instance does not allow public access</t>
        </r>
      </text>
    </comment>
    <comment ref="O21" authorId="0" shapeId="0" xr:uid="{00000000-0006-0000-0500-000049000000}">
      <text>
        <r>
          <rPr>
            <sz val="11"/>
            <rFont val="Calibri"/>
          </rPr>
          <t>Ensure Kubernetes Cluster Internet Access is not ‘Enabled’</t>
        </r>
      </text>
    </comment>
    <comment ref="H24" authorId="0" shapeId="0" xr:uid="{00000000-0006-0000-0500-00004A000000}">
      <text>
        <r>
          <rPr>
            <sz val="11"/>
            <rFont val="Calibri"/>
          </rPr>
          <t xml:space="preserve">Ensure Multi-factor Authentication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I24" authorId="0" shapeId="0" xr:uid="{00000000-0006-0000-0500-00004B000000}">
      <text>
        <r>
          <rPr>
            <sz val="11"/>
            <rFont val="Calibri"/>
          </rPr>
          <t>Ensure that multi-factor authentication is enabled for all CAM users that have a console password</t>
        </r>
      </text>
    </comment>
    <comment ref="J24" authorId="0" shapeId="0" xr:uid="{00000000-0006-0000-0500-00004C000000}">
      <text>
        <r>
          <rPr>
            <sz val="11"/>
            <rFont val="Calibri"/>
          </rPr>
          <t>Ensure a log monitoring and alerts are set up to monitor Management Console sign-in without MFA</t>
        </r>
      </text>
    </comment>
    <comment ref="H26" authorId="0" shapeId="0" xr:uid="{00000000-0006-0000-0500-00004D000000}">
      <text>
        <r>
          <rPr>
            <sz val="11"/>
            <rFont val="Calibri"/>
          </rPr>
          <t>Ensure that remote access is restricted from the internet</t>
        </r>
      </text>
    </comment>
    <comment ref="I26" authorId="0" shapeId="0" xr:uid="{00000000-0006-0000-0500-00004E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J26" authorId="0" shapeId="0" xr:uid="{00000000-0006-0000-0500-00004F000000}">
      <text>
        <r>
          <rPr>
            <sz val="11"/>
            <rFont val="Calibri"/>
          </rPr>
          <t>Ensure the security groups are configured with fine grained rules</t>
        </r>
      </text>
    </comment>
    <comment ref="K26" authorId="0" shapeId="0" xr:uid="{00000000-0006-0000-0500-000050000000}">
      <text>
        <r>
          <rPr>
            <sz val="11"/>
            <rFont val="Calibri"/>
          </rPr>
          <t>Ensure no security groups allow ingress from 0.0.0.0/0 to port 22</t>
        </r>
      </text>
    </comment>
    <comment ref="L26" authorId="0" shapeId="0" xr:uid="{00000000-0006-0000-0500-000051000000}">
      <text>
        <r>
          <rPr>
            <sz val="11"/>
            <rFont val="Calibri"/>
          </rPr>
          <t>Ensure no security groups allow ingress from 0.0.0.0/0 to port 3389</t>
        </r>
      </text>
    </comment>
    <comment ref="M26" authorId="0" shapeId="0" xr:uid="{00000000-0006-0000-0500-000052000000}">
      <text>
        <r>
          <rPr>
            <sz val="11"/>
            <rFont val="Calibri"/>
          </rPr>
          <t>Ensure a Cloud Load Balancer security group is created to isolate public network traffic.</t>
        </r>
      </text>
    </comment>
    <comment ref="N26" authorId="0" shapeId="0" xr:uid="{00000000-0006-0000-0500-000053000000}">
      <text>
        <r>
          <rPr>
            <sz val="11"/>
            <rFont val="Calibri"/>
          </rPr>
          <t>Ensure network access rules for COS buckets are not set to publicly accessible</t>
        </r>
      </text>
    </comment>
    <comment ref="O26" authorId="0" shapeId="0" xr:uid="{00000000-0006-0000-0500-000054000000}">
      <text>
        <r>
          <rPr>
            <sz val="11"/>
            <rFont val="Calibri"/>
          </rPr>
          <t>Ensure TencentDB for MySQL instance does not allow public access</t>
        </r>
      </text>
    </comment>
    <comment ref="P26" authorId="0" shapeId="0" xr:uid="{00000000-0006-0000-0500-000055000000}">
      <text>
        <r>
          <rPr>
            <sz val="11"/>
            <rFont val="Calibri"/>
          </rPr>
          <t>Ensure Network policy is ‘Enabled’ on Kubernetes Engine Clusters</t>
        </r>
      </text>
    </comment>
    <comment ref="Q26" authorId="0" shapeId="0" xr:uid="{00000000-0006-0000-0500-000056000000}">
      <text>
        <r>
          <rPr>
            <sz val="11"/>
            <rFont val="Calibri"/>
          </rPr>
          <t>Ensure VPC-CNI Mode support for Kubernetes Cluster</t>
        </r>
      </text>
    </comment>
    <comment ref="R26" authorId="0" shapeId="0" xr:uid="{00000000-0006-0000-0500-000057000000}">
      <text>
        <r>
          <rPr>
            <sz val="11"/>
            <rFont val="Calibri"/>
          </rPr>
          <t>Ensure Kubernetes Cluster Internet Access is not ‘Enabled’</t>
        </r>
      </text>
    </comment>
    <comment ref="H27" authorId="0" shapeId="0" xr:uid="{00000000-0006-0000-0500-000058000000}">
      <text>
        <r>
          <rPr>
            <sz val="11"/>
            <rFont val="Calibri"/>
          </rPr>
          <t>Ensure Automatic Cluster Check is ‘Enabled’</t>
        </r>
      </text>
    </comment>
    <comment ref="I27" authorId="0" shapeId="0" xr:uid="{00000000-0006-0000-0500-000059000000}">
      <text>
        <r>
          <rPr>
            <sz val="11"/>
            <rFont val="Calibri"/>
          </rPr>
          <t>Ensure Baseline Cycle Detection is Enabled</t>
        </r>
      </text>
    </comment>
    <comment ref="H29" authorId="0" shapeId="0" xr:uid="{00000000-0006-0000-0500-00005A000000}">
      <text>
        <r>
          <rPr>
            <sz val="11"/>
            <rFont val="Calibri"/>
          </rPr>
          <t>Ensure access keys are rotated every 90 days or less</t>
        </r>
      </text>
    </comment>
    <comment ref="I29" authorId="0" shapeId="0" xr:uid="{00000000-0006-0000-0500-00005B000000}">
      <text>
        <r>
          <rPr>
            <sz val="11"/>
            <rFont val="Calibri"/>
          </rPr>
          <t>Ensure CAM password policy requires at least one uppercase letter</t>
        </r>
      </text>
    </comment>
    <comment ref="J29" authorId="0" shapeId="0" xr:uid="{00000000-0006-0000-0500-00005C000000}">
      <text>
        <r>
          <rPr>
            <sz val="11"/>
            <rFont val="Calibri"/>
          </rPr>
          <t>Ensure CAM password policy requires at least one lowercase letter</t>
        </r>
      </text>
    </comment>
    <comment ref="K29" authorId="0" shapeId="0" xr:uid="{00000000-0006-0000-0500-00005D000000}">
      <text>
        <r>
          <rPr>
            <sz val="11"/>
            <rFont val="Calibri"/>
          </rPr>
          <t>Ensure CAM password policy require at least one special character</t>
        </r>
      </text>
    </comment>
    <comment ref="L29" authorId="0" shapeId="0" xr:uid="{00000000-0006-0000-0500-00005E000000}">
      <text>
        <r>
          <rPr>
            <sz val="11"/>
            <rFont val="Calibri"/>
          </rPr>
          <t>Ensure CAM password policy require at least one digit</t>
        </r>
      </text>
    </comment>
    <comment ref="M29" authorId="0" shapeId="0" xr:uid="{00000000-0006-0000-0500-00005F000000}">
      <text>
        <r>
          <rPr>
            <sz val="11"/>
            <rFont val="Calibri"/>
          </rPr>
          <t>Ensure CAM password policy requires minimum length of 14 or greater</t>
        </r>
      </text>
    </comment>
    <comment ref="N29" authorId="0" shapeId="0" xr:uid="{00000000-0006-0000-0500-000060000000}">
      <text>
        <r>
          <rPr>
            <sz val="11"/>
            <rFont val="Calibri"/>
          </rPr>
          <t>Ensure CAM password policy prevents password reuse</t>
        </r>
      </text>
    </comment>
    <comment ref="O29" authorId="0" shapeId="0" xr:uid="{00000000-0006-0000-0500-000061000000}">
      <text>
        <r>
          <rPr>
            <sz val="11"/>
            <rFont val="Calibri"/>
          </rPr>
          <t>Ensure CAM password policy expires passwords in 365 days</t>
        </r>
      </text>
    </comment>
    <comment ref="P29" authorId="0" shapeId="0" xr:uid="{00000000-0006-0000-0500-000062000000}">
      <text>
        <r>
          <rPr>
            <sz val="11"/>
            <rFont val="Calibri"/>
          </rPr>
          <t>Ensure Basic Authentication is not ‘Enabled’ on Kubernetes Engine Clusters</t>
        </r>
      </text>
    </comment>
    <comment ref="H31" authorId="0" shapeId="0" xr:uid="{00000000-0006-0000-0500-000063000000}">
      <text>
        <r>
          <rPr>
            <sz val="11"/>
            <rFont val="Calibri"/>
          </rPr>
          <t xml:space="preserve">Avoid the use of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I31" authorId="0" shapeId="0" xr:uid="{00000000-0006-0000-0500-000064000000}">
      <text>
        <r>
          <rPr>
            <sz val="11"/>
            <rFont val="Calibri"/>
          </rPr>
          <t>Ensure no root account access key exists</t>
        </r>
      </text>
    </comment>
    <comment ref="J31" authorId="0" shapeId="0" xr:uid="{00000000-0006-0000-0500-000065000000}">
      <text>
        <r>
          <rPr>
            <sz val="11"/>
            <rFont val="Calibri"/>
          </rPr>
          <t xml:space="preserve">Ensure CAM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created</t>
        </r>
      </text>
    </comment>
    <comment ref="K31" authorId="0" shapeId="0" xr:uid="{00000000-0006-0000-0500-000066000000}">
      <text>
        <r>
          <rPr>
            <sz val="11"/>
            <rFont val="Calibri"/>
          </rPr>
          <t>Ensure CAM policies are attached only to groups or roles</t>
        </r>
      </text>
    </comment>
    <comment ref="L31" authorId="0" shapeId="0" xr:uid="{00000000-0006-0000-0500-000067000000}">
      <text>
        <r>
          <rPr>
            <sz val="11"/>
            <rFont val="Calibri"/>
          </rPr>
          <t xml:space="preserve">Ensure a log monitoring and alerts are set up to monitor the usage of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M31" authorId="0" shapeId="0" xr:uid="{00000000-0006-0000-0500-000068000000}">
      <text>
        <r>
          <rPr>
            <sz val="11"/>
            <rFont val="Calibri"/>
          </rPr>
          <t>Ensure role-based access control (RBAC) authorization is Enabled on Kubernetes Engine Clusters</t>
        </r>
      </text>
    </comment>
    <comment ref="H33" authorId="0" shapeId="0" xr:uid="{00000000-0006-0000-0500-000069000000}">
      <text>
        <r>
          <rPr>
            <sz val="11"/>
            <rFont val="Calibri"/>
          </rPr>
          <t>Ensure the COS used to store CloudAudit logs is not publicly accessible</t>
        </r>
      </text>
    </comment>
    <comment ref="I33" authorId="0" shapeId="0" xr:uid="{00000000-0006-0000-0500-00006A000000}">
      <text>
        <r>
          <rPr>
            <sz val="11"/>
            <rFont val="Calibri"/>
          </rPr>
          <t>Ensure that Logstore data retention period is set 365 days or greater</t>
        </r>
      </text>
    </comment>
    <comment ref="H34" authorId="0" shapeId="0" xr:uid="{00000000-0006-0000-0500-00006B000000}">
      <text>
        <r>
          <rPr>
            <sz val="11"/>
            <rFont val="Calibri"/>
          </rPr>
          <t>Ensure the COS used to store CloudAudit logs is not publicly accessible</t>
        </r>
      </text>
    </comment>
    <comment ref="I34" authorId="0" shapeId="0" xr:uid="{00000000-0006-0000-0500-00006C000000}">
      <text>
        <r>
          <rPr>
            <sz val="11"/>
            <rFont val="Calibri"/>
          </rPr>
          <t>Ensure that COS bucket is not anonymously or publicly accessible</t>
        </r>
      </text>
    </comment>
    <comment ref="J34" authorId="0" shapeId="0" xr:uid="{00000000-0006-0000-0500-00006D000000}">
      <text>
        <r>
          <rPr>
            <sz val="11"/>
            <rFont val="Calibri"/>
          </rPr>
          <t>Ensure that there are no publicly accessible objects in storage buckets</t>
        </r>
      </text>
    </comment>
    <comment ref="H40" authorId="0" shapeId="0" xr:uid="{00000000-0006-0000-0500-00006E000000}">
      <text>
        <r>
          <rPr>
            <sz val="11"/>
            <rFont val="Calibri"/>
          </rPr>
          <t>Ensure Cloud Security Center is Premium, Enterprise or Ultimate Edition</t>
        </r>
      </text>
    </comment>
    <comment ref="I40" authorId="0" shapeId="0" xr:uid="{00000000-0006-0000-0500-00006F000000}">
      <text>
        <r>
          <rPr>
            <sz val="11"/>
            <rFont val="Calibri"/>
          </rPr>
          <t>Ensure notification is enabled for high-risk security activities</t>
        </r>
      </text>
    </comment>
    <comment ref="J40" authorId="0" shapeId="0" xr:uid="{00000000-0006-0000-0500-000070000000}">
      <text>
        <r>
          <rPr>
            <sz val="11"/>
            <rFont val="Calibri"/>
          </rPr>
          <t>Ensure notification is enabled for all high-risk security activities</t>
        </r>
      </text>
    </comment>
    <comment ref="K40" authorId="0" shapeId="0" xr:uid="{00000000-0006-0000-0500-000071000000}">
      <text>
        <r>
          <rPr>
            <sz val="11"/>
            <rFont val="Calibri"/>
          </rPr>
          <t>Ensure notification is enabled for all high-risk security activities</t>
        </r>
      </text>
    </comment>
    <comment ref="H41" authorId="0" shapeId="0" xr:uid="{00000000-0006-0000-0500-000072000000}">
      <text>
        <r>
          <rPr>
            <sz val="11"/>
            <rFont val="Calibri"/>
          </rPr>
          <t>Ensure Image Scan is Enabled</t>
        </r>
      </text>
    </comment>
    <comment ref="H43" authorId="0" shapeId="0" xr:uid="{00000000-0006-0000-0500-000073000000}">
      <text>
        <r>
          <rPr>
            <sz val="11"/>
            <rFont val="Calibri"/>
          </rPr>
          <t xml:space="preserve">Avoid the use of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I43" authorId="0" shapeId="0" xr:uid="{00000000-0006-0000-0500-000074000000}">
      <text>
        <r>
          <rPr>
            <sz val="11"/>
            <rFont val="Calibri"/>
          </rPr>
          <t>Ensure no root account access key exists</t>
        </r>
      </text>
    </comment>
    <comment ref="J43" authorId="0" shapeId="0" xr:uid="{00000000-0006-0000-0500-000075000000}">
      <text>
        <r>
          <rPr>
            <sz val="11"/>
            <rFont val="Calibri"/>
          </rPr>
          <t>Ensure users not logged on for 90 days or longer are disabled for console logon</t>
        </r>
      </text>
    </comment>
    <comment ref="K43" authorId="0" shapeId="0" xr:uid="{00000000-0006-0000-0500-000076000000}">
      <text>
        <r>
          <rPr>
            <sz val="11"/>
            <rFont val="Calibri"/>
          </rPr>
          <t xml:space="preserve">Ensure CAM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created</t>
        </r>
      </text>
    </comment>
    <comment ref="L43" authorId="0" shapeId="0" xr:uid="{00000000-0006-0000-0500-000077000000}">
      <text>
        <r>
          <rPr>
            <sz val="11"/>
            <rFont val="Calibri"/>
          </rPr>
          <t>Ensure CAM policies are attached only to groups or roles</t>
        </r>
      </text>
    </comment>
    <comment ref="M43" authorId="0" shapeId="0" xr:uid="{00000000-0006-0000-0500-000078000000}">
      <text>
        <r>
          <rPr>
            <sz val="11"/>
            <rFont val="Calibri"/>
          </rPr>
          <t>Ensure role-based access control (RBAC) authorization is Enabled on Kubernetes Engine Clusters</t>
        </r>
      </text>
    </comment>
    <comment ref="N43" authorId="0" shapeId="0" xr:uid="{00000000-0006-0000-0500-000079000000}">
      <text>
        <r>
          <rPr>
            <sz val="11"/>
            <rFont val="Calibri"/>
          </rPr>
          <t>Ensure member accounts are linked to a group account</t>
        </r>
      </text>
    </comment>
    <comment ref="H45" authorId="0" shapeId="0" xr:uid="{00000000-0006-0000-0500-00007A000000}">
      <text>
        <r>
          <rPr>
            <sz val="11"/>
            <rFont val="Calibri"/>
          </rPr>
          <t>Ensure Cluster Health Check triggered at least once per week for Kubernetes Clusters</t>
        </r>
      </text>
    </comment>
    <comment ref="I45" authorId="0" shapeId="0" xr:uid="{00000000-0006-0000-0500-00007B000000}">
      <text>
        <r>
          <rPr>
            <sz val="11"/>
            <rFont val="Calibri"/>
          </rPr>
          <t>Ensure periodic security check tasks are configured</t>
        </r>
      </text>
    </comment>
    <comment ref="J45" authorId="0" shapeId="0" xr:uid="{00000000-0006-0000-0500-00007C000000}">
      <text>
        <r>
          <rPr>
            <sz val="11"/>
            <rFont val="Calibri"/>
          </rPr>
          <t>Ensure Image Scan is Enabled</t>
        </r>
      </text>
    </comment>
    <comment ref="K45" authorId="0" shapeId="0" xr:uid="{00000000-0006-0000-0500-00007D000000}">
      <text>
        <r>
          <rPr>
            <sz val="11"/>
            <rFont val="Calibri"/>
          </rPr>
          <t>Ensure Scheduled Image Scanning is Configured</t>
        </r>
      </text>
    </comment>
    <comment ref="L45" authorId="0" shapeId="0" xr:uid="{00000000-0006-0000-0500-00007E000000}">
      <text>
        <r>
          <rPr>
            <sz val="11"/>
            <rFont val="Calibri"/>
          </rPr>
          <t>Ensure Automatic Cluster Check is ‘Enabled’</t>
        </r>
      </text>
    </comment>
    <comment ref="M45" authorId="0" shapeId="0" xr:uid="{00000000-0006-0000-0500-00007F000000}">
      <text>
        <r>
          <rPr>
            <sz val="11"/>
            <rFont val="Calibri"/>
          </rPr>
          <t>Ensure Vulnerability Scanning is enabled</t>
        </r>
      </text>
    </comment>
    <comment ref="N45" authorId="0" shapeId="0" xr:uid="{00000000-0006-0000-0500-000080000000}">
      <text>
        <r>
          <rPr>
            <sz val="11"/>
            <rFont val="Calibri"/>
          </rPr>
          <t>Ensure Baseline Cycle Detection is Enabled</t>
        </r>
      </text>
    </comment>
    <comment ref="O45" authorId="0" shapeId="0" xr:uid="{00000000-0006-0000-0500-000081000000}">
      <text>
        <r>
          <rPr>
            <sz val="11"/>
            <rFont val="Calibri"/>
          </rPr>
          <t>Ensure Mirror Interception policy is configured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users not logged on for 90 days or longer are disabled for console logon</t>
        </r>
      </text>
    </comment>
    <comment ref="K3" authorId="0" shapeId="0" xr:uid="{00000000-0006-0000-0600-000002000000}">
      <text>
        <r>
          <rPr>
            <sz val="11"/>
            <rFont val="Calibri"/>
          </rPr>
          <t>Ensure member accounts are linked to a group account</t>
        </r>
      </text>
    </comment>
    <comment ref="J4" authorId="0" shapeId="0" xr:uid="{00000000-0006-0000-0600-000003000000}">
      <text>
        <r>
          <rPr>
            <sz val="11"/>
            <rFont val="Calibri"/>
          </rPr>
          <t>Ensure that COS bucket is not anonymously or publicly accessible</t>
        </r>
      </text>
    </comment>
    <comment ref="K4" authorId="0" shapeId="0" xr:uid="{00000000-0006-0000-0600-000006000000}">
      <text>
        <r>
          <rPr>
            <sz val="11"/>
            <rFont val="Calibri"/>
          </rPr>
          <t>Ensure that there are no publicly accessible objects in storage buckets</t>
        </r>
      </text>
    </comment>
    <comment ref="L4" authorId="0" shapeId="0" xr:uid="{00000000-0006-0000-0600-000004000000}">
      <text>
        <r>
          <rPr>
            <sz val="11"/>
            <rFont val="Calibri"/>
          </rPr>
          <t>Ensure network access rules for COS buckets are not set to publicly accessible</t>
        </r>
      </text>
    </comment>
    <comment ref="M4" authorId="0" shapeId="0" xr:uid="{00000000-0006-0000-0600-000005000000}">
      <text>
        <r>
          <rPr>
            <sz val="11"/>
            <rFont val="Calibri"/>
          </rPr>
          <t>Ensure role-based access control (RBAC) authorization is Enabled on Kubernetes Engine Clusters</t>
        </r>
      </text>
    </comment>
    <comment ref="J7" authorId="0" shapeId="0" xr:uid="{00000000-0006-0000-0600-000007000000}">
      <text>
        <r>
          <rPr>
            <sz val="11"/>
            <rFont val="Calibri"/>
          </rPr>
          <t xml:space="preserve">Ensure CAM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created</t>
        </r>
      </text>
    </comment>
    <comment ref="K7" authorId="0" shapeId="0" xr:uid="{00000000-0006-0000-0600-000008000000}">
      <text>
        <r>
          <rPr>
            <sz val="11"/>
            <rFont val="Calibri"/>
          </rPr>
          <t>Ensure CAM policies are attached only to groups or roles</t>
        </r>
      </text>
    </comment>
    <comment ref="L7" authorId="0" shapeId="0" xr:uid="{00000000-0006-0000-0600-000009000000}">
      <text>
        <r>
          <rPr>
            <sz val="11"/>
            <rFont val="Calibri"/>
          </rPr>
          <t>Ensure role-based access control (RBAC) authorization is Enabled on Kubernetes Engine Clusters</t>
        </r>
      </text>
    </comment>
    <comment ref="J8" authorId="0" shapeId="0" xr:uid="{00000000-0006-0000-0600-00000A000000}">
      <text>
        <r>
          <rPr>
            <sz val="11"/>
            <rFont val="Calibri"/>
          </rPr>
          <t xml:space="preserve">Avoid the use of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K8" authorId="0" shapeId="0" xr:uid="{00000000-0006-0000-0600-00000B000000}">
      <text>
        <r>
          <rPr>
            <sz val="11"/>
            <rFont val="Calibri"/>
          </rPr>
          <t>Ensure no root account access key exists</t>
        </r>
      </text>
    </comment>
    <comment ref="L8" authorId="0" shapeId="0" xr:uid="{00000000-0006-0000-0600-00000C000000}">
      <text>
        <r>
          <rPr>
            <sz val="11"/>
            <rFont val="Calibri"/>
          </rPr>
          <t xml:space="preserve">Ensure CAM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created</t>
        </r>
      </text>
    </comment>
    <comment ref="J10" authorId="0" shapeId="0" xr:uid="{00000000-0006-0000-0600-00000D000000}">
      <text>
        <r>
          <rPr>
            <sz val="11"/>
            <rFont val="Calibri"/>
          </rPr>
          <t>Ensure CAM password policy temporarily blocks logon after 5 incorrect logon attempts within an hour</t>
        </r>
      </text>
    </comment>
    <comment ref="J23" authorId="0" shapeId="0" xr:uid="{00000000-0006-0000-0600-00000E000000}">
      <text>
        <r>
          <rPr>
            <sz val="11"/>
            <rFont val="Calibri"/>
          </rPr>
          <t>Ensure that CloudAudit is configured to export all operational log records</t>
        </r>
      </text>
    </comment>
    <comment ref="K23" authorId="0" shapeId="0" xr:uid="{00000000-0006-0000-0600-000016000000}">
      <text>
        <r>
          <rPr>
            <sz val="11"/>
            <rFont val="Calibri"/>
          </rPr>
          <t>Ensure audit logs for multiple cloud resources are integrated with Cloud Log Service</t>
        </r>
      </text>
    </comment>
    <comment ref="L23" authorId="0" shapeId="0" xr:uid="{00000000-0006-0000-0600-000017000000}">
      <text>
        <r>
          <rPr>
            <sz val="11"/>
            <rFont val="Calibri"/>
          </rPr>
          <t>Ensure virtual network flow log service is enabled</t>
        </r>
      </text>
    </comment>
    <comment ref="M23" authorId="0" shapeId="0" xr:uid="{00000000-0006-0000-0600-000018000000}">
      <text>
        <r>
          <rPr>
            <sz val="11"/>
            <rFont val="Calibri"/>
          </rPr>
          <t>Ensure EdgeOne log service is enabled</t>
        </r>
      </text>
    </comment>
    <comment ref="N23" authorId="0" shapeId="0" xr:uid="{00000000-0006-0000-0600-00000F000000}">
      <text>
        <r>
          <rPr>
            <sz val="11"/>
            <rFont val="Calibri"/>
          </rPr>
          <t>Ensure Web Application Firewall access and security log service is enabled</t>
        </r>
      </text>
    </comment>
    <comment ref="O23" authorId="0" shapeId="0" xr:uid="{00000000-0006-0000-0600-000010000000}">
      <text>
        <r>
          <rPr>
            <sz val="11"/>
            <rFont val="Calibri"/>
          </rPr>
          <t>Ensure Cloud Firewall access and security log service is enabled</t>
        </r>
      </text>
    </comment>
    <comment ref="P23" authorId="0" shapeId="0" xr:uid="{00000000-0006-0000-0600-000011000000}">
      <text>
        <r>
          <rPr>
            <sz val="11"/>
            <rFont val="Calibri"/>
          </rPr>
          <t>Ensure virtual network flow log service is enabled</t>
        </r>
      </text>
    </comment>
    <comment ref="Q23" authorId="0" shapeId="0" xr:uid="{00000000-0006-0000-0600-000012000000}">
      <text>
        <r>
          <rPr>
            <sz val="11"/>
            <rFont val="Calibri"/>
          </rPr>
          <t>Ensure that logging is enabled for COS buckets</t>
        </r>
      </text>
    </comment>
    <comment ref="R23" authorId="0" shapeId="0" xr:uid="{00000000-0006-0000-0600-000013000000}">
      <text>
        <r>
          <rPr>
            <sz val="11"/>
            <rFont val="Calibri"/>
          </rPr>
          <t>Ensure the ‘Audit Function’ for TencentDB for MySQL instance is set to ‘Enabled’</t>
        </r>
      </text>
    </comment>
    <comment ref="S23" authorId="0" shapeId="0" xr:uid="{00000000-0006-0000-0600-000014000000}">
      <text>
        <r>
          <rPr>
            <sz val="11"/>
            <rFont val="Calibri"/>
          </rPr>
          <t>Ensure Cluster Audit is set to ‘Enabled’ on Kubernetes Engine Clusters</t>
        </r>
      </text>
    </comment>
    <comment ref="T23" authorId="0" shapeId="0" xr:uid="{00000000-0006-0000-0600-000015000000}">
      <text>
        <r>
          <rPr>
            <sz val="11"/>
            <rFont val="Calibri"/>
          </rPr>
          <t>Ensure Cloud Monitoring is set to Enabled on Kubernetes Engine Clusters</t>
        </r>
      </text>
    </comment>
    <comment ref="J24" authorId="0" shapeId="0" xr:uid="{00000000-0006-0000-0600-000019000000}">
      <text>
        <r>
          <rPr>
            <sz val="11"/>
            <rFont val="Calibri"/>
          </rPr>
          <t>Ensure that CloudAudit is configured to export all operational log records</t>
        </r>
      </text>
    </comment>
    <comment ref="K24" authorId="0" shapeId="0" xr:uid="{00000000-0006-0000-0600-00001A000000}">
      <text>
        <r>
          <rPr>
            <sz val="11"/>
            <rFont val="Calibri"/>
          </rPr>
          <t>Ensure audit logs for multiple cloud resources are integrated with Cloud Log Service</t>
        </r>
      </text>
    </comment>
    <comment ref="L24" authorId="0" shapeId="0" xr:uid="{00000000-0006-0000-0600-00001B000000}">
      <text>
        <r>
          <rPr>
            <sz val="11"/>
            <rFont val="Calibri"/>
          </rPr>
          <t>Ensure that logging is enabled for COS buckets</t>
        </r>
      </text>
    </comment>
    <comment ref="M24" authorId="0" shapeId="0" xr:uid="{00000000-0006-0000-0600-00001C000000}">
      <text>
        <r>
          <rPr>
            <sz val="11"/>
            <rFont val="Calibri"/>
          </rPr>
          <t>Ensure the ‘Audit Function’ for TencentDB for MySQL instance is set to ‘Enabled’</t>
        </r>
      </text>
    </comment>
    <comment ref="N24" authorId="0" shapeId="0" xr:uid="{00000000-0006-0000-0600-00001D000000}">
      <text>
        <r>
          <rPr>
            <sz val="11"/>
            <rFont val="Calibri"/>
          </rPr>
          <t>Ensure Cluster Audit is set to ‘Enabled’ on Kubernetes Engine Clusters</t>
        </r>
      </text>
    </comment>
    <comment ref="J26" authorId="0" shapeId="0" xr:uid="{00000000-0006-0000-0600-00001E000000}">
      <text>
        <r>
          <rPr>
            <sz val="11"/>
            <rFont val="Calibri"/>
          </rPr>
          <t>Ensure log monitoring and alerts are set up for CAM Role changes</t>
        </r>
      </text>
    </comment>
    <comment ref="K26" authorId="0" shapeId="0" xr:uid="{00000000-0006-0000-0600-000023000000}">
      <text>
        <r>
          <rPr>
            <sz val="11"/>
            <rFont val="Calibri"/>
          </rPr>
          <t>Ensure log monitoring and alerts are set up for Cloud Firewall changes</t>
        </r>
      </text>
    </comment>
    <comment ref="L26" authorId="0" shapeId="0" xr:uid="{00000000-0006-0000-0600-000024000000}">
      <text>
        <r>
          <rPr>
            <sz val="11"/>
            <rFont val="Calibri"/>
          </rPr>
          <t>Ensure log monitoring and alerts are set up for VPC network route changes</t>
        </r>
      </text>
    </comment>
    <comment ref="M26" authorId="0" shapeId="0" xr:uid="{00000000-0006-0000-0600-000025000000}">
      <text>
        <r>
          <rPr>
            <sz val="11"/>
            <rFont val="Calibri"/>
          </rPr>
          <t>Ensure log monitoring and alerts are set up for VPC changes</t>
        </r>
      </text>
    </comment>
    <comment ref="N26" authorId="0" shapeId="0" xr:uid="{00000000-0006-0000-0600-000026000000}">
      <text>
        <r>
          <rPr>
            <sz val="11"/>
            <rFont val="Calibri"/>
          </rPr>
          <t>Ensure log monitoring and alerts are set up for COS permission changes</t>
        </r>
      </text>
    </comment>
    <comment ref="O26" authorId="0" shapeId="0" xr:uid="{00000000-0006-0000-0600-000027000000}">
      <text>
        <r>
          <rPr>
            <sz val="11"/>
            <rFont val="Calibri"/>
          </rPr>
          <t>Ensure log monitoring and alerts are set up for CDB instance configuration changes</t>
        </r>
      </text>
    </comment>
    <comment ref="P26" authorId="0" shapeId="0" xr:uid="{00000000-0006-0000-0600-000028000000}">
      <text>
        <r>
          <rPr>
            <sz val="11"/>
            <rFont val="Calibri"/>
          </rPr>
          <t>Ensure a log monitoring and alerts are set up to monitor Management Console sign-in without MFA</t>
        </r>
      </text>
    </comment>
    <comment ref="Q26" authorId="0" shapeId="0" xr:uid="{00000000-0006-0000-0600-000029000000}">
      <text>
        <r>
          <rPr>
            <sz val="11"/>
            <rFont val="Calibri"/>
          </rPr>
          <t xml:space="preserve">Ensure a log monitoring and alerts are set up to monitor the usage of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R26" authorId="0" shapeId="0" xr:uid="{00000000-0006-0000-0600-00002A000000}">
      <text>
        <r>
          <rPr>
            <sz val="11"/>
            <rFont val="Calibri"/>
          </rPr>
          <t>Ensure a log monitoring and alerts are set up to monitor disabling or deletion of customer created CMKs</t>
        </r>
      </text>
    </comment>
    <comment ref="S26" authorId="0" shapeId="0" xr:uid="{00000000-0006-0000-0600-00002B000000}">
      <text>
        <r>
          <rPr>
            <sz val="11"/>
            <rFont val="Calibri"/>
          </rPr>
          <t>Ensure a log monitoring and alerts are set up to monitor COS bucket policy changes</t>
        </r>
      </text>
    </comment>
    <comment ref="T26" authorId="0" shapeId="0" xr:uid="{00000000-0006-0000-0600-00002C000000}">
      <text>
        <r>
          <rPr>
            <sz val="11"/>
            <rFont val="Calibri"/>
          </rPr>
          <t>Ensure a log monitoring and alerts are set up to monitor security group changes</t>
        </r>
      </text>
    </comment>
    <comment ref="U26" authorId="0" shapeId="0" xr:uid="{00000000-0006-0000-0600-00001F000000}">
      <text>
        <r>
          <rPr>
            <sz val="11"/>
            <rFont val="Calibri"/>
          </rPr>
          <t>Ensure cloud API exception monitoring is enabled</t>
        </r>
      </text>
    </comment>
    <comment ref="V26" authorId="0" shapeId="0" xr:uid="{00000000-0006-0000-0600-000020000000}">
      <text>
        <r>
          <rPr>
            <sz val="11"/>
            <rFont val="Calibri"/>
          </rPr>
          <t>Ensure notification is enabled for high-risk security activities</t>
        </r>
      </text>
    </comment>
    <comment ref="W26" authorId="0" shapeId="0" xr:uid="{00000000-0006-0000-0600-000021000000}">
      <text>
        <r>
          <rPr>
            <sz val="11"/>
            <rFont val="Calibri"/>
          </rPr>
          <t>Ensure notification is enabled for all high-risk security activities</t>
        </r>
      </text>
    </comment>
    <comment ref="X26" authorId="0" shapeId="0" xr:uid="{00000000-0006-0000-0600-000022000000}">
      <text>
        <r>
          <rPr>
            <sz val="11"/>
            <rFont val="Calibri"/>
          </rPr>
          <t>Ensure notification is enabled for all high-risk security activities</t>
        </r>
      </text>
    </comment>
    <comment ref="J27" authorId="0" shapeId="0" xr:uid="{00000000-0006-0000-0600-00002D000000}">
      <text>
        <r>
          <rPr>
            <sz val="11"/>
            <rFont val="Calibri"/>
          </rPr>
          <t>Ensure Cloud Security Center Cloud Firewall, Web Application Firewall and Host Security log analysis is enabled</t>
        </r>
      </text>
    </comment>
    <comment ref="K27" authorId="0" shapeId="0" xr:uid="{00000000-0006-0000-0600-00002E000000}">
      <text>
        <r>
          <rPr>
            <sz val="11"/>
            <rFont val="Calibri"/>
          </rPr>
          <t>Ensure log monitoring and alerts are set up for CAM Role changes</t>
        </r>
      </text>
    </comment>
    <comment ref="L27" authorId="0" shapeId="0" xr:uid="{00000000-0006-0000-0600-00002F000000}">
      <text>
        <r>
          <rPr>
            <sz val="11"/>
            <rFont val="Calibri"/>
          </rPr>
          <t>Ensure log monitoring and alerts are set up for Cloud Firewall changes</t>
        </r>
      </text>
    </comment>
    <comment ref="M27" authorId="0" shapeId="0" xr:uid="{00000000-0006-0000-0600-000030000000}">
      <text>
        <r>
          <rPr>
            <sz val="11"/>
            <rFont val="Calibri"/>
          </rPr>
          <t>Ensure log monitoring and alerts are set up for VPC network route changes</t>
        </r>
      </text>
    </comment>
    <comment ref="N27" authorId="0" shapeId="0" xr:uid="{00000000-0006-0000-0600-000031000000}">
      <text>
        <r>
          <rPr>
            <sz val="11"/>
            <rFont val="Calibri"/>
          </rPr>
          <t>Ensure log monitoring and alerts are set up for VPC changes</t>
        </r>
      </text>
    </comment>
    <comment ref="O27" authorId="0" shapeId="0" xr:uid="{00000000-0006-0000-0600-000032000000}">
      <text>
        <r>
          <rPr>
            <sz val="11"/>
            <rFont val="Calibri"/>
          </rPr>
          <t>Ensure log monitoring and alerts are set up for COS permission changes</t>
        </r>
      </text>
    </comment>
    <comment ref="P27" authorId="0" shapeId="0" xr:uid="{00000000-0006-0000-0600-000033000000}">
      <text>
        <r>
          <rPr>
            <sz val="11"/>
            <rFont val="Calibri"/>
          </rPr>
          <t>Ensure log monitoring and alerts are set up for CDB instance configuration changes</t>
        </r>
      </text>
    </comment>
    <comment ref="Q27" authorId="0" shapeId="0" xr:uid="{00000000-0006-0000-0600-000034000000}">
      <text>
        <r>
          <rPr>
            <sz val="11"/>
            <rFont val="Calibri"/>
          </rPr>
          <t xml:space="preserve">Ensure a log monitoring and alerts are set up to monitor the usage of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R27" authorId="0" shapeId="0" xr:uid="{00000000-0006-0000-0600-000035000000}">
      <text>
        <r>
          <rPr>
            <sz val="11"/>
            <rFont val="Calibri"/>
          </rPr>
          <t>Ensure a log monitoring and alerts are set up to monitor COS bucket policy changes</t>
        </r>
      </text>
    </comment>
    <comment ref="S27" authorId="0" shapeId="0" xr:uid="{00000000-0006-0000-0600-000036000000}">
      <text>
        <r>
          <rPr>
            <sz val="11"/>
            <rFont val="Calibri"/>
          </rPr>
          <t>Ensure a log monitoring and alerts are set up to monitor security group changes</t>
        </r>
      </text>
    </comment>
    <comment ref="T27" authorId="0" shapeId="0" xr:uid="{00000000-0006-0000-0600-000037000000}">
      <text>
        <r>
          <rPr>
            <sz val="11"/>
            <rFont val="Calibri"/>
          </rPr>
          <t>Ensure cloud API exception monitoring is enabled</t>
        </r>
      </text>
    </comment>
    <comment ref="U27" authorId="0" shapeId="0" xr:uid="{00000000-0006-0000-0600-000038000000}">
      <text>
        <r>
          <rPr>
            <sz val="11"/>
            <rFont val="Calibri"/>
          </rPr>
          <t>Ensure log storage analysis is enabled</t>
        </r>
      </text>
    </comment>
    <comment ref="V27" authorId="0" shapeId="0" xr:uid="{00000000-0006-0000-0600-000039000000}">
      <text>
        <r>
          <rPr>
            <sz val="11"/>
            <rFont val="Calibri"/>
          </rPr>
          <t>Ensure log storage analysis is enabled</t>
        </r>
      </text>
    </comment>
    <comment ref="W27" authorId="0" shapeId="0" xr:uid="{00000000-0006-0000-0600-00003A000000}">
      <text>
        <r>
          <rPr>
            <sz val="11"/>
            <rFont val="Calibri"/>
          </rPr>
          <t>Ensure log analysis is enabled</t>
        </r>
      </text>
    </comment>
    <comment ref="J30" authorId="0" shapeId="0" xr:uid="{00000000-0006-0000-0600-00003B000000}">
      <text>
        <r>
          <rPr>
            <sz val="11"/>
            <rFont val="Calibri"/>
          </rPr>
          <t>Ensure the COS used to store CloudAudit logs is not publicly accessible</t>
        </r>
      </text>
    </comment>
    <comment ref="K30" authorId="0" shapeId="0" xr:uid="{00000000-0006-0000-0600-00003C000000}">
      <text>
        <r>
          <rPr>
            <sz val="11"/>
            <rFont val="Calibri"/>
          </rPr>
          <t>Ensure that Logstore data retention period is set 365 days or greater</t>
        </r>
      </text>
    </comment>
    <comment ref="L30" authorId="0" shapeId="0" xr:uid="{00000000-0006-0000-0600-00003D000000}">
      <text>
        <r>
          <rPr>
            <sz val="11"/>
            <rFont val="Calibri"/>
          </rPr>
          <t xml:space="preserve">Ensure </t>
        </r>
        <r>
          <rPr>
            <sz val="11"/>
            <color rgb="FF000000"/>
            <rFont val="Calibri"/>
          </rPr>
          <t>'</t>
        </r>
        <r>
          <rPr>
            <sz val="11"/>
            <color rgb="FF000000"/>
            <rFont val="Calibri"/>
          </rPr>
          <t>Auditing Retention’ for TencentDB for MySQL instance is greater than 6 months</t>
        </r>
      </text>
    </comment>
    <comment ref="J32" authorId="0" shapeId="0" xr:uid="{00000000-0006-0000-0600-00003E000000}">
      <text>
        <r>
          <rPr>
            <sz val="11"/>
            <rFont val="Calibri"/>
          </rPr>
          <t>Ensure Automatic Cluster Check is ‘Enabled’</t>
        </r>
      </text>
    </comment>
    <comment ref="K32" authorId="0" shapeId="0" xr:uid="{00000000-0006-0000-0600-00003F000000}">
      <text>
        <r>
          <rPr>
            <sz val="11"/>
            <rFont val="Calibri"/>
          </rPr>
          <t>Ensure Baseline Cycle Detection is Enabled</t>
        </r>
      </text>
    </comment>
    <comment ref="J37" authorId="0" shapeId="0" xr:uid="{00000000-0006-0000-0600-000040000000}">
      <text>
        <r>
          <rPr>
            <sz val="11"/>
            <rFont val="Calibri"/>
          </rPr>
          <t>Ensure Kubernetes web UI / Dashboard is not enabled</t>
        </r>
      </text>
    </comment>
    <comment ref="J38" authorId="0" shapeId="0" xr:uid="{00000000-0006-0000-0600-000041000000}">
      <text>
        <r>
          <rPr>
            <sz val="11"/>
            <rFont val="Calibri"/>
          </rPr>
          <t>Ensure Mirror Interception policy is configured</t>
        </r>
      </text>
    </comment>
    <comment ref="J43" authorId="0" shapeId="0" xr:uid="{00000000-0006-0000-0600-000042000000}">
      <text>
        <r>
          <rPr>
            <sz val="11"/>
            <rFont val="Calibri"/>
          </rPr>
          <t>Ensure Basic Authentication is not ‘Enabled’ on Kubernetes Engine Clusters</t>
        </r>
      </text>
    </comment>
    <comment ref="J45" authorId="0" shapeId="0" xr:uid="{00000000-0006-0000-0600-000043000000}">
      <text>
        <r>
          <rPr>
            <sz val="11"/>
            <rFont val="Calibri"/>
          </rPr>
          <t xml:space="preserve">Ensure Multi-factor Authentication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K45" authorId="0" shapeId="0" xr:uid="{00000000-0006-0000-0600-000044000000}">
      <text>
        <r>
          <rPr>
            <sz val="11"/>
            <rFont val="Calibri"/>
          </rPr>
          <t>Ensure that multi-factor authentication is enabled for all CAM users that have a console password</t>
        </r>
      </text>
    </comment>
    <comment ref="L45" authorId="0" shapeId="0" xr:uid="{00000000-0006-0000-0600-000045000000}">
      <text>
        <r>
          <rPr>
            <sz val="11"/>
            <rFont val="Calibri"/>
          </rPr>
          <t>Ensure a log monitoring and alerts are set up to monitor Management Console sign-in without MFA</t>
        </r>
      </text>
    </comment>
    <comment ref="J48" authorId="0" shapeId="0" xr:uid="{00000000-0006-0000-0600-000046000000}">
      <text>
        <r>
          <rPr>
            <sz val="11"/>
            <rFont val="Calibri"/>
          </rPr>
          <t>Ensure access keys are rotated every 90 days or less</t>
        </r>
      </text>
    </comment>
    <comment ref="K48" authorId="0" shapeId="0" xr:uid="{00000000-0006-0000-0600-000047000000}">
      <text>
        <r>
          <rPr>
            <sz val="11"/>
            <rFont val="Calibri"/>
          </rPr>
          <t>Ensure CAM password policy requires at least one uppercase letter</t>
        </r>
      </text>
    </comment>
    <comment ref="L48" authorId="0" shapeId="0" xr:uid="{00000000-0006-0000-0600-000048000000}">
      <text>
        <r>
          <rPr>
            <sz val="11"/>
            <rFont val="Calibri"/>
          </rPr>
          <t>Ensure CAM password policy requires at least one lowercase letter</t>
        </r>
      </text>
    </comment>
    <comment ref="M48" authorId="0" shapeId="0" xr:uid="{00000000-0006-0000-0600-000049000000}">
      <text>
        <r>
          <rPr>
            <sz val="11"/>
            <rFont val="Calibri"/>
          </rPr>
          <t>Ensure CAM password policy require at least one special character</t>
        </r>
      </text>
    </comment>
    <comment ref="N48" authorId="0" shapeId="0" xr:uid="{00000000-0006-0000-0600-00004A000000}">
      <text>
        <r>
          <rPr>
            <sz val="11"/>
            <rFont val="Calibri"/>
          </rPr>
          <t>Ensure CAM password policy require at least one digit</t>
        </r>
      </text>
    </comment>
    <comment ref="O48" authorId="0" shapeId="0" xr:uid="{00000000-0006-0000-0600-00004B000000}">
      <text>
        <r>
          <rPr>
            <sz val="11"/>
            <rFont val="Calibri"/>
          </rPr>
          <t>Ensure CAM password policy requires minimum length of 14 or greater</t>
        </r>
      </text>
    </comment>
    <comment ref="P48" authorId="0" shapeId="0" xr:uid="{00000000-0006-0000-0600-00004C000000}">
      <text>
        <r>
          <rPr>
            <sz val="11"/>
            <rFont val="Calibri"/>
          </rPr>
          <t>Ensure CAM password policy prevents password reuse</t>
        </r>
      </text>
    </comment>
    <comment ref="Q48" authorId="0" shapeId="0" xr:uid="{00000000-0006-0000-0600-00004D000000}">
      <text>
        <r>
          <rPr>
            <sz val="11"/>
            <rFont val="Calibri"/>
          </rPr>
          <t>Ensure CAM password policy expires passwords in 365 days</t>
        </r>
      </text>
    </comment>
    <comment ref="J79" authorId="0" shapeId="0" xr:uid="{00000000-0006-0000-0600-00004E000000}">
      <text>
        <r>
          <rPr>
            <sz val="11"/>
            <rFont val="Calibri"/>
          </rPr>
          <t>Ensure periodic security check tasks are configured</t>
        </r>
      </text>
    </comment>
    <comment ref="J80" authorId="0" shapeId="0" xr:uid="{00000000-0006-0000-0600-00004F000000}">
      <text>
        <r>
          <rPr>
            <sz val="11"/>
            <rFont val="Calibri"/>
          </rPr>
          <t>Ensure Cluster Health Check triggered at least once per week for Kubernetes Clusters</t>
        </r>
      </text>
    </comment>
    <comment ref="K80" authorId="0" shapeId="0" xr:uid="{00000000-0006-0000-0600-000050000000}">
      <text>
        <r>
          <rPr>
            <sz val="11"/>
            <rFont val="Calibri"/>
          </rPr>
          <t>Ensure periodic security check tasks are configured</t>
        </r>
      </text>
    </comment>
    <comment ref="L80" authorId="0" shapeId="0" xr:uid="{00000000-0006-0000-0600-000051000000}">
      <text>
        <r>
          <rPr>
            <sz val="11"/>
            <rFont val="Calibri"/>
          </rPr>
          <t>Ensure Image Scan is Enabled</t>
        </r>
      </text>
    </comment>
    <comment ref="M80" authorId="0" shapeId="0" xr:uid="{00000000-0006-0000-0600-000052000000}">
      <text>
        <r>
          <rPr>
            <sz val="11"/>
            <rFont val="Calibri"/>
          </rPr>
          <t>Ensure Scheduled Image Scanning is Configured</t>
        </r>
      </text>
    </comment>
    <comment ref="N80" authorId="0" shapeId="0" xr:uid="{00000000-0006-0000-0600-000053000000}">
      <text>
        <r>
          <rPr>
            <sz val="11"/>
            <rFont val="Calibri"/>
          </rPr>
          <t>Ensure Automatic Cluster Check is ‘Enabled’</t>
        </r>
      </text>
    </comment>
    <comment ref="O80" authorId="0" shapeId="0" xr:uid="{00000000-0006-0000-0600-000054000000}">
      <text>
        <r>
          <rPr>
            <sz val="11"/>
            <rFont val="Calibri"/>
          </rPr>
          <t>Ensure Vulnerability Scanning is enabled</t>
        </r>
      </text>
    </comment>
    <comment ref="P80" authorId="0" shapeId="0" xr:uid="{00000000-0006-0000-0600-000055000000}">
      <text>
        <r>
          <rPr>
            <sz val="11"/>
            <rFont val="Calibri"/>
          </rPr>
          <t>Ensure Baseline Cycle Detection is Enabled</t>
        </r>
      </text>
    </comment>
    <comment ref="J85" authorId="0" shapeId="0" xr:uid="{00000000-0006-0000-0600-000056000000}">
      <text>
        <r>
          <rPr>
            <sz val="11"/>
            <rFont val="Calibri"/>
          </rPr>
          <t>Ensure Cloud Monitoring is set to Enabled on Kubernetes Engine Clusters</t>
        </r>
      </text>
    </comment>
    <comment ref="K85" authorId="0" shapeId="0" xr:uid="{00000000-0006-0000-0600-000057000000}">
      <text>
        <r>
          <rPr>
            <sz val="11"/>
            <rFont val="Calibri"/>
          </rPr>
          <t>Ensure Cluster Health Check triggered at least once per week for Kubernetes Clusters</t>
        </r>
      </text>
    </comment>
    <comment ref="J88" authorId="0" shapeId="0" xr:uid="{00000000-0006-0000-0600-000058000000}">
      <text>
        <r>
          <rPr>
            <sz val="11"/>
            <rFont val="Calibri"/>
          </rPr>
          <t>Ensure that remote access is restricted from the internet</t>
        </r>
      </text>
    </comment>
    <comment ref="K88" authorId="0" shapeId="0" xr:uid="{00000000-0006-0000-0600-000059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L88" authorId="0" shapeId="0" xr:uid="{00000000-0006-0000-0600-00005A000000}">
      <text>
        <r>
          <rPr>
            <sz val="11"/>
            <rFont val="Calibri"/>
          </rPr>
          <t>Ensure the security groups are configured with fine grained rules</t>
        </r>
      </text>
    </comment>
    <comment ref="M88" authorId="0" shapeId="0" xr:uid="{00000000-0006-0000-0600-00005B000000}">
      <text>
        <r>
          <rPr>
            <sz val="11"/>
            <rFont val="Calibri"/>
          </rPr>
          <t>Ensure no security groups allow ingress from 0.0.0.0/0 to port 22</t>
        </r>
      </text>
    </comment>
    <comment ref="N88" authorId="0" shapeId="0" xr:uid="{00000000-0006-0000-0600-00005C000000}">
      <text>
        <r>
          <rPr>
            <sz val="11"/>
            <rFont val="Calibri"/>
          </rPr>
          <t>Ensure no security groups allow ingress from 0.0.0.0/0 to port 3389</t>
        </r>
      </text>
    </comment>
    <comment ref="O88" authorId="0" shapeId="0" xr:uid="{00000000-0006-0000-0600-00005D000000}">
      <text>
        <r>
          <rPr>
            <sz val="11"/>
            <rFont val="Calibri"/>
          </rPr>
          <t>Ensure a Cloud Load Balancer security group is created to isolate public network traffic.</t>
        </r>
      </text>
    </comment>
    <comment ref="P88" authorId="0" shapeId="0" xr:uid="{00000000-0006-0000-0600-00005E000000}">
      <text>
        <r>
          <rPr>
            <sz val="11"/>
            <rFont val="Calibri"/>
          </rPr>
          <t>Ensure TencentDB for MySQL instance does not allow public access</t>
        </r>
      </text>
    </comment>
    <comment ref="Q88" authorId="0" shapeId="0" xr:uid="{00000000-0006-0000-0600-00005F000000}">
      <text>
        <r>
          <rPr>
            <sz val="11"/>
            <rFont val="Calibri"/>
          </rPr>
          <t>Ensure Network policy is ‘Enabled’ on Kubernetes Engine Clusters</t>
        </r>
      </text>
    </comment>
    <comment ref="R88" authorId="0" shapeId="0" xr:uid="{00000000-0006-0000-0600-000060000000}">
      <text>
        <r>
          <rPr>
            <sz val="11"/>
            <rFont val="Calibri"/>
          </rPr>
          <t>Ensure VPC-CNI Mode support for Kubernetes Cluster</t>
        </r>
      </text>
    </comment>
    <comment ref="S88" authorId="0" shapeId="0" xr:uid="{00000000-0006-0000-0600-000061000000}">
      <text>
        <r>
          <rPr>
            <sz val="11"/>
            <rFont val="Calibri"/>
          </rPr>
          <t>Ensure Kubernetes Cluster Internet Access is not ‘Enabled’</t>
        </r>
      </text>
    </comment>
    <comment ref="J90" authorId="0" shapeId="0" xr:uid="{00000000-0006-0000-0600-000062000000}">
      <text>
        <r>
          <rPr>
            <sz val="11"/>
            <rFont val="Calibri"/>
          </rPr>
          <t>Ensure that remote access is restricted from the internet</t>
        </r>
      </text>
    </comment>
    <comment ref="K90" authorId="0" shapeId="0" xr:uid="{00000000-0006-0000-0600-000063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L90" authorId="0" shapeId="0" xr:uid="{00000000-0006-0000-0600-000064000000}">
      <text>
        <r>
          <rPr>
            <sz val="11"/>
            <rFont val="Calibri"/>
          </rPr>
          <t>Ensure the security groups are configured with fine grained rules</t>
        </r>
      </text>
    </comment>
    <comment ref="M90" authorId="0" shapeId="0" xr:uid="{00000000-0006-0000-0600-000065000000}">
      <text>
        <r>
          <rPr>
            <sz val="11"/>
            <rFont val="Calibri"/>
          </rPr>
          <t>Ensure no security groups allow ingress from 0.0.0.0/0 to port 22</t>
        </r>
      </text>
    </comment>
    <comment ref="N90" authorId="0" shapeId="0" xr:uid="{00000000-0006-0000-0600-000066000000}">
      <text>
        <r>
          <rPr>
            <sz val="11"/>
            <rFont val="Calibri"/>
          </rPr>
          <t>Ensure no security groups allow ingress from 0.0.0.0/0 to port 3389</t>
        </r>
      </text>
    </comment>
    <comment ref="O90" authorId="0" shapeId="0" xr:uid="{00000000-0006-0000-0600-000067000000}">
      <text>
        <r>
          <rPr>
            <sz val="11"/>
            <rFont val="Calibri"/>
          </rPr>
          <t>Ensure a Cloud Load Balancer security group is created to isolate public network traffic.</t>
        </r>
      </text>
    </comment>
    <comment ref="P90" authorId="0" shapeId="0" xr:uid="{00000000-0006-0000-0600-000068000000}">
      <text>
        <r>
          <rPr>
            <sz val="11"/>
            <rFont val="Calibri"/>
          </rPr>
          <t>Ensure network access rules for COS buckets are not set to publicly accessible</t>
        </r>
      </text>
    </comment>
    <comment ref="Q90" authorId="0" shapeId="0" xr:uid="{00000000-0006-0000-0600-000069000000}">
      <text>
        <r>
          <rPr>
            <sz val="11"/>
            <rFont val="Calibri"/>
          </rPr>
          <t>Ensure TencentDB for MySQL instance does not allow public access</t>
        </r>
      </text>
    </comment>
    <comment ref="R90" authorId="0" shapeId="0" xr:uid="{00000000-0006-0000-0600-00006A000000}">
      <text>
        <r>
          <rPr>
            <sz val="11"/>
            <rFont val="Calibri"/>
          </rPr>
          <t>Ensure Network policy is ‘Enabled’ on Kubernetes Engine Clusters</t>
        </r>
      </text>
    </comment>
    <comment ref="S90" authorId="0" shapeId="0" xr:uid="{00000000-0006-0000-0600-00006B000000}">
      <text>
        <r>
          <rPr>
            <sz val="11"/>
            <rFont val="Calibri"/>
          </rPr>
          <t>Ensure Kubernetes Cluster Internet Access is not ‘Enabled’</t>
        </r>
      </text>
    </comment>
    <comment ref="J91" authorId="0" shapeId="0" xr:uid="{00000000-0006-0000-0600-00006C000000}">
      <text>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1" authorId="0" shapeId="0" xr:uid="{00000000-0006-0000-0600-00006D000000}">
      <text>
        <r>
          <rPr>
            <sz val="11"/>
            <rFont val="Calibri"/>
          </rPr>
          <t>Ensure TencentDB for MySQL instance requires all incoming connections to use SSL</t>
        </r>
      </text>
    </comment>
    <comment ref="J93" authorId="0" shapeId="0" xr:uid="{00000000-0006-0000-0600-00006E000000}">
      <text>
        <r>
          <rPr>
            <sz val="11"/>
            <rFont val="Calibri"/>
          </rPr>
          <t>Ensure a log monitoring and alerts are set up to monitor disabling or deletion of customer created CMKs</t>
        </r>
      </text>
    </comment>
    <comment ref="K93" authorId="0" shapeId="0" xr:uid="{00000000-0006-0000-0600-00006F000000}">
      <text>
        <r>
          <rPr>
            <sz val="11"/>
            <rFont val="Calibri"/>
          </rPr>
          <t>Ensure server-side encryption is set to SSE-KMS</t>
        </r>
      </text>
    </comment>
    <comment ref="L93" authorId="0" shapeId="0" xr:uid="{00000000-0006-0000-0600-000070000000}">
      <text>
        <r>
          <rPr>
            <sz val="11"/>
            <rFont val="Calibri"/>
          </rPr>
          <t>Ensure the  TDE (Transparent Data Encryption) protector of theTencentDB for MySQL instance uses BYOK (Bring Your Own Key) encryption</t>
        </r>
      </text>
    </comment>
    <comment ref="J94" authorId="0" shapeId="0" xr:uid="{00000000-0006-0000-0600-000071000000}">
      <text>
        <r>
          <rPr>
            <sz val="11"/>
            <rFont val="Calibri"/>
          </rPr>
          <t>Ensure server-side encryption is set to SSE-COS</t>
        </r>
      </text>
    </comment>
    <comment ref="K94" authorId="0" shapeId="0" xr:uid="{00000000-0006-0000-0600-000072000000}">
      <text>
        <r>
          <rPr>
            <sz val="11"/>
            <rFont val="Calibri"/>
          </rPr>
          <t>Ensure server-side encryption is set to SSE-KMS</t>
        </r>
      </text>
    </comment>
    <comment ref="L94" authorId="0" shapeId="0" xr:uid="{00000000-0006-0000-0600-000073000000}">
      <text>
        <r>
          <rPr>
            <sz val="11"/>
            <rFont val="Calibri"/>
          </rPr>
          <t xml:space="preserve">Ensure that </t>
        </r>
        <r>
          <rPr>
            <sz val="11"/>
            <color rgb="FF000000"/>
            <rFont val="Calibri"/>
          </rPr>
          <t>'</t>
        </r>
        <r>
          <rPr>
            <b/>
            <sz val="11"/>
            <color rgb="FF000000"/>
            <rFont val="Calibri"/>
          </rPr>
          <t>Unattached disks</t>
        </r>
        <r>
          <rPr>
            <sz val="11"/>
            <color rgb="FF000000"/>
            <rFont val="Calibri"/>
          </rPr>
          <t>'</t>
        </r>
        <r>
          <rPr>
            <sz val="11"/>
            <color rgb="FF000000"/>
            <rFont val="Calibri"/>
          </rPr>
          <t xml:space="preserve"> are encrypted</t>
        </r>
      </text>
    </comment>
    <comment ref="M94" authorId="0" shapeId="0" xr:uid="{00000000-0006-0000-0600-000074000000}">
      <text>
        <r>
          <rPr>
            <sz val="11"/>
            <rFont val="Calibri"/>
          </rPr>
          <t>Ensure that ‘Virtual Machine</t>
        </r>
        <r>
          <rPr>
            <sz val="11"/>
            <color rgb="FF000000"/>
            <rFont val="Calibri"/>
          </rPr>
          <t>'</t>
        </r>
        <r>
          <rPr>
            <sz val="11"/>
            <color rgb="FF000000"/>
            <rFont val="Calibri"/>
          </rPr>
          <t>s disk’ are encrypted</t>
        </r>
      </text>
    </comment>
    <comment ref="N94" authorId="0" shapeId="0" xr:uid="{00000000-0006-0000-0600-000075000000}">
      <text>
        <r>
          <rPr>
            <sz val="11"/>
            <rFont val="Calibri"/>
          </rPr>
          <t>Ensure TencentDB for MySQL instance has TDE (Transparent Data Encryption) set to ‘Enabled’</t>
        </r>
      </text>
    </comment>
    <comment ref="O94" authorId="0" shapeId="0" xr:uid="{00000000-0006-0000-0600-000076000000}">
      <text>
        <r>
          <rPr>
            <sz val="11"/>
            <rFont val="Calibri"/>
          </rPr>
          <t>Ensure the  TDE (Transparent Data Encryption) protector of theTencentDB for MySQL instance uses BYOK (Bring Your Own Key) encryption</t>
        </r>
      </text>
    </comment>
    <comment ref="J100" authorId="0" shapeId="0" xr:uid="{00000000-0006-0000-0600-000077000000}">
      <text>
        <r>
          <rPr>
            <sz val="11"/>
            <rFont val="Calibri"/>
          </rPr>
          <t>Ensure CVM server has installed Cloud Workload Protection Platform(CWPP) Agent</t>
        </r>
      </text>
    </comment>
    <comment ref="K100" authorId="0" shapeId="0" xr:uid="{00000000-0006-0000-0600-000078000000}">
      <text>
        <r>
          <rPr>
            <sz val="11"/>
            <rFont val="Calibri"/>
          </rPr>
          <t>Ensure CVM server has installed the Cloud Workload Protection Platform(CWPP) Professional or Ultimate edition agent</t>
        </r>
      </text>
    </comment>
    <comment ref="L100" authorId="0" shapeId="0" xr:uid="{00000000-0006-0000-0600-000079000000}">
      <text>
        <r>
          <rPr>
            <sz val="11"/>
            <rFont val="Calibri"/>
          </rPr>
          <t>Ensure that the  Cloud Workload Protection Platform(CWPP) application protection switch is ‘Turn on’</t>
        </r>
      </text>
    </comment>
    <comment ref="M100" authorId="0" shapeId="0" xr:uid="{00000000-0006-0000-0600-00007A000000}">
      <text>
        <r>
          <rPr>
            <sz val="11"/>
            <rFont val="Calibri"/>
          </rPr>
          <t>Ensure CWPP agent ‘self-protection’, ‘scheduled scanning’, and ‘automatic defense’ are ‘Enabled’</t>
        </r>
      </text>
    </comment>
    <comment ref="N100" authorId="0" shapeId="0" xr:uid="{00000000-0006-0000-0600-00007B000000}">
      <text>
        <r>
          <rPr>
            <sz val="11"/>
            <rFont val="Calibri"/>
          </rPr>
          <t>Ensure Container Security protection is enabled for clusters and hosts</t>
        </r>
      </text>
    </comment>
    <comment ref="O100" authorId="0" shapeId="0" xr:uid="{00000000-0006-0000-0600-00007C000000}">
      <text>
        <r>
          <rPr>
            <sz val="11"/>
            <rFont val="Calibri"/>
          </rPr>
          <t xml:space="preserve">Ensure TCSS application protection switch is </t>
        </r>
        <r>
          <rPr>
            <sz val="11"/>
            <color rgb="FF000000"/>
            <rFont val="Calibri"/>
          </rPr>
          <t>'</t>
        </r>
        <r>
          <rPr>
            <b/>
            <sz val="11"/>
            <color rgb="FF000000"/>
            <rFont val="Calibri"/>
          </rPr>
          <t>Turn on</t>
        </r>
        <r>
          <rPr>
            <sz val="11"/>
            <color rgb="FF000000"/>
            <rFont val="Calibri"/>
          </rPr>
          <t>'</t>
        </r>
      </text>
    </comment>
    <comment ref="P100" authorId="0" shapeId="0" xr:uid="{00000000-0006-0000-0600-00007D000000}">
      <text>
        <r>
          <rPr>
            <sz val="11"/>
            <rFont val="Calibri"/>
          </rPr>
          <t>Ensure Container Asset has installed Container Security Agent</t>
        </r>
      </text>
    </comment>
    <comment ref="Q100" authorId="0" shapeId="0" xr:uid="{00000000-0006-0000-0600-00007E000000}">
      <text>
        <r>
          <rPr>
            <sz val="11"/>
            <rFont val="Calibri"/>
          </rPr>
          <t>Ensure Virus Scanning is Enabled</t>
        </r>
      </text>
    </comment>
    <comment ref="J102" authorId="0" shapeId="0" xr:uid="{00000000-0006-0000-0600-00007F000000}">
      <text>
        <r>
          <rPr>
            <sz val="11"/>
            <rFont val="Calibri"/>
          </rPr>
          <t>Ensure virtual network flow log service is enabled</t>
        </r>
      </text>
    </comment>
    <comment ref="K102" authorId="0" shapeId="0" xr:uid="{00000000-0006-0000-0600-000080000000}">
      <text>
        <r>
          <rPr>
            <sz val="11"/>
            <rFont val="Calibri"/>
          </rPr>
          <t>Ensure Cloud Firewall access and security log service is enabled</t>
        </r>
      </text>
    </comment>
    <comment ref="L102" authorId="0" shapeId="0" xr:uid="{00000000-0006-0000-0600-000081000000}">
      <text>
        <r>
          <rPr>
            <sz val="11"/>
            <rFont val="Calibri"/>
          </rPr>
          <t>Ensure virtual network flow log service is enabled</t>
        </r>
      </text>
    </comment>
    <comment ref="M102" authorId="0" shapeId="0" xr:uid="{00000000-0006-0000-0600-000082000000}">
      <text>
        <r>
          <rPr>
            <sz val="11"/>
            <rFont val="Calibri"/>
          </rPr>
          <t>Ensure Cloud Security Center is Premium, Enterprise or Ultimate Edition</t>
        </r>
      </text>
    </comment>
    <comment ref="N102" authorId="0" shapeId="0" xr:uid="{00000000-0006-0000-0600-000083000000}">
      <text>
        <r>
          <rPr>
            <sz val="11"/>
            <rFont val="Calibri"/>
          </rPr>
          <t>Ensure CVM server has installed Cloud Workload Protection Platform(CWPP) Agent</t>
        </r>
      </text>
    </comment>
    <comment ref="O102" authorId="0" shapeId="0" xr:uid="{00000000-0006-0000-0600-000084000000}">
      <text>
        <r>
          <rPr>
            <sz val="11"/>
            <rFont val="Calibri"/>
          </rPr>
          <t>Ensure CVM server has installed the Cloud Workload Protection Platform(CWPP) Professional or Ultimate edition agent</t>
        </r>
      </text>
    </comment>
    <comment ref="P102" authorId="0" shapeId="0" xr:uid="{00000000-0006-0000-0600-000085000000}">
      <text>
        <r>
          <rPr>
            <sz val="11"/>
            <rFont val="Calibri"/>
          </rPr>
          <t>Ensure CWPP agent ‘self-protection’, ‘scheduled scanning’, and ‘automatic defense’ are ‘Enabled’</t>
        </r>
      </text>
    </comment>
    <comment ref="Q102" authorId="0" shapeId="0" xr:uid="{00000000-0006-0000-0600-000086000000}">
      <text>
        <r>
          <rPr>
            <sz val="11"/>
            <rFont val="Calibri"/>
          </rPr>
          <t>Ensure Container Security protection is enabled for clusters and hosts</t>
        </r>
      </text>
    </comment>
    <comment ref="R102" authorId="0" shapeId="0" xr:uid="{00000000-0006-0000-0600-000087000000}">
      <text>
        <r>
          <rPr>
            <sz val="11"/>
            <rFont val="Calibri"/>
          </rPr>
          <t>Ensure Container Asset has installed Container Security Agent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Ensure Cluster Health Check triggered at least once per week for Kubernetes Clusters</t>
        </r>
      </text>
    </comment>
    <comment ref="I67" authorId="0" shapeId="0" xr:uid="{00000000-0006-0000-0700-000005000000}">
      <text>
        <r>
          <rPr>
            <sz val="11"/>
            <rFont val="Calibri"/>
          </rPr>
          <t>Ensure periodic security check tasks are configured</t>
        </r>
      </text>
    </comment>
    <comment ref="J67" authorId="0" shapeId="0" xr:uid="{00000000-0006-0000-0700-000002000000}">
      <text>
        <r>
          <rPr>
            <sz val="11"/>
            <rFont val="Calibri"/>
          </rPr>
          <t>Ensure Image Scan is Enabled</t>
        </r>
      </text>
    </comment>
    <comment ref="K67" authorId="0" shapeId="0" xr:uid="{00000000-0006-0000-0700-000003000000}">
      <text>
        <r>
          <rPr>
            <sz val="11"/>
            <rFont val="Calibri"/>
          </rPr>
          <t>Ensure Scheduled Image Scanning is Configured</t>
        </r>
      </text>
    </comment>
    <comment ref="L67" authorId="0" shapeId="0" xr:uid="{00000000-0006-0000-0700-000004000000}">
      <text>
        <r>
          <rPr>
            <sz val="11"/>
            <rFont val="Calibri"/>
          </rPr>
          <t>Ensure Vulnerability Scanning is enabled</t>
        </r>
      </text>
    </comment>
    <comment ref="H89" authorId="0" shapeId="0" xr:uid="{00000000-0006-0000-0700-000006000000}">
      <text>
        <r>
          <rPr>
            <sz val="11"/>
            <rFont val="Calibri"/>
          </rPr>
          <t>Ensure users not logged on for 90 days or longer are disabled for console logon</t>
        </r>
      </text>
    </comment>
    <comment ref="I89" authorId="0" shapeId="0" xr:uid="{00000000-0006-0000-0700-00000E000000}">
      <text>
        <r>
          <rPr>
            <sz val="11"/>
            <rFont val="Calibri"/>
          </rPr>
          <t>Ensure access keys are rotated every 90 days or less</t>
        </r>
      </text>
    </comment>
    <comment ref="J89" authorId="0" shapeId="0" xr:uid="{00000000-0006-0000-0700-00000F000000}">
      <text>
        <r>
          <rPr>
            <sz val="11"/>
            <rFont val="Calibri"/>
          </rPr>
          <t>Ensure CAM password policy requires at least one uppercase letter</t>
        </r>
      </text>
    </comment>
    <comment ref="K89" authorId="0" shapeId="0" xr:uid="{00000000-0006-0000-0700-000010000000}">
      <text>
        <r>
          <rPr>
            <sz val="11"/>
            <rFont val="Calibri"/>
          </rPr>
          <t>Ensure CAM password policy requires at least one lowercase letter</t>
        </r>
      </text>
    </comment>
    <comment ref="L89" authorId="0" shapeId="0" xr:uid="{00000000-0006-0000-0700-000011000000}">
      <text>
        <r>
          <rPr>
            <sz val="11"/>
            <rFont val="Calibri"/>
          </rPr>
          <t>Ensure CAM password policy require at least one special character</t>
        </r>
      </text>
    </comment>
    <comment ref="M89" authorId="0" shapeId="0" xr:uid="{00000000-0006-0000-0700-000007000000}">
      <text>
        <r>
          <rPr>
            <sz val="11"/>
            <rFont val="Calibri"/>
          </rPr>
          <t>Ensure CAM password policy require at least one digit</t>
        </r>
      </text>
    </comment>
    <comment ref="N89" authorId="0" shapeId="0" xr:uid="{00000000-0006-0000-0700-000008000000}">
      <text>
        <r>
          <rPr>
            <sz val="11"/>
            <rFont val="Calibri"/>
          </rPr>
          <t>Ensure CAM password policy requires minimum length of 14 or greater</t>
        </r>
      </text>
    </comment>
    <comment ref="O89" authorId="0" shapeId="0" xr:uid="{00000000-0006-0000-0700-000009000000}">
      <text>
        <r>
          <rPr>
            <sz val="11"/>
            <rFont val="Calibri"/>
          </rPr>
          <t>Ensure CAM password policy prevents password reuse</t>
        </r>
      </text>
    </comment>
    <comment ref="P89" authorId="0" shapeId="0" xr:uid="{00000000-0006-0000-0700-00000A000000}">
      <text>
        <r>
          <rPr>
            <sz val="11"/>
            <rFont val="Calibri"/>
          </rPr>
          <t>Ensure CAM password policy expires passwords in 365 days</t>
        </r>
      </text>
    </comment>
    <comment ref="Q89" authorId="0" shapeId="0" xr:uid="{00000000-0006-0000-0700-00000B000000}">
      <text>
        <r>
          <rPr>
            <sz val="11"/>
            <rFont val="Calibri"/>
          </rPr>
          <t>Ensure CAM password policy temporarily blocks logon after 5 incorrect logon attempts within an hour</t>
        </r>
      </text>
    </comment>
    <comment ref="R89" authorId="0" shapeId="0" xr:uid="{00000000-0006-0000-0700-00000C000000}">
      <text>
        <r>
          <rPr>
            <sz val="11"/>
            <rFont val="Calibri"/>
          </rPr>
          <t>Ensure Basic Authentication is not ‘Enabled’ on Kubernetes Engine Clusters</t>
        </r>
      </text>
    </comment>
    <comment ref="S89" authorId="0" shapeId="0" xr:uid="{00000000-0006-0000-0700-00000D000000}">
      <text>
        <r>
          <rPr>
            <sz val="11"/>
            <rFont val="Calibri"/>
          </rPr>
          <t>Ensure member accounts are linked to a group account</t>
        </r>
      </text>
    </comment>
    <comment ref="H91" authorId="0" shapeId="0" xr:uid="{00000000-0006-0000-0700-000012000000}">
      <text>
        <r>
          <rPr>
            <sz val="11"/>
            <rFont val="Calibri"/>
          </rPr>
          <t xml:space="preserve">Ensure Multi-factor Authentication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I91" authorId="0" shapeId="0" xr:uid="{00000000-0006-0000-0700-000013000000}">
      <text>
        <r>
          <rPr>
            <sz val="11"/>
            <rFont val="Calibri"/>
          </rPr>
          <t>Ensure that multi-factor authentication is enabled for all CAM users that have a console password</t>
        </r>
      </text>
    </comment>
    <comment ref="J91" authorId="0" shapeId="0" xr:uid="{00000000-0006-0000-0700-000014000000}">
      <text>
        <r>
          <rPr>
            <sz val="11"/>
            <rFont val="Calibri"/>
          </rPr>
          <t>Ensure Basic Authentication is not ‘Enabled’ on Kubernetes Engine Clusters</t>
        </r>
      </text>
    </comment>
    <comment ref="H93" authorId="0" shapeId="0" xr:uid="{00000000-0006-0000-0700-000015000000}">
      <text>
        <r>
          <rPr>
            <sz val="11"/>
            <rFont val="Calibri"/>
          </rPr>
          <t xml:space="preserve">Avoid the use of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I93" authorId="0" shapeId="0" xr:uid="{00000000-0006-0000-0700-000016000000}">
      <text>
        <r>
          <rPr>
            <sz val="11"/>
            <rFont val="Calibri"/>
          </rPr>
          <t>Ensure no root account access key exists</t>
        </r>
      </text>
    </comment>
    <comment ref="J93" authorId="0" shapeId="0" xr:uid="{00000000-0006-0000-0700-000017000000}">
      <text>
        <r>
          <rPr>
            <sz val="11"/>
            <rFont val="Calibri"/>
          </rPr>
          <t xml:space="preserve">Ensure CAM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created</t>
        </r>
      </text>
    </comment>
    <comment ref="K93" authorId="0" shapeId="0" xr:uid="{00000000-0006-0000-0700-000018000000}">
      <text>
        <r>
          <rPr>
            <sz val="11"/>
            <rFont val="Calibri"/>
          </rPr>
          <t>Ensure CAM policies are attached only to groups or roles</t>
        </r>
      </text>
    </comment>
    <comment ref="L93" authorId="0" shapeId="0" xr:uid="{00000000-0006-0000-0700-000019000000}">
      <text>
        <r>
          <rPr>
            <sz val="11"/>
            <rFont val="Calibri"/>
          </rPr>
          <t>Ensure that COS bucket is not anonymously or publicly accessible</t>
        </r>
      </text>
    </comment>
    <comment ref="M93" authorId="0" shapeId="0" xr:uid="{00000000-0006-0000-0700-00001A000000}">
      <text>
        <r>
          <rPr>
            <sz val="11"/>
            <rFont val="Calibri"/>
          </rPr>
          <t>Ensure that there are no publicly accessible objects in storage buckets</t>
        </r>
      </text>
    </comment>
    <comment ref="N93" authorId="0" shapeId="0" xr:uid="{00000000-0006-0000-0700-00001B000000}">
      <text>
        <r>
          <rPr>
            <sz val="11"/>
            <rFont val="Calibri"/>
          </rPr>
          <t>Ensure role-based access control (RBAC) authorization is Enabled on Kubernetes Engine Clusters</t>
        </r>
      </text>
    </comment>
    <comment ref="H99" authorId="0" shapeId="0" xr:uid="{00000000-0006-0000-0700-00001C000000}">
      <text>
        <r>
          <rPr>
            <sz val="11"/>
            <rFont val="Calibri"/>
          </rPr>
          <t xml:space="preserve">Avoid the use of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I99" authorId="0" shapeId="0" xr:uid="{00000000-0006-0000-0700-00001D000000}">
      <text>
        <r>
          <rPr>
            <sz val="11"/>
            <rFont val="Calibri"/>
          </rPr>
          <t>Ensure no root account access key exists</t>
        </r>
      </text>
    </comment>
    <comment ref="J99" authorId="0" shapeId="0" xr:uid="{00000000-0006-0000-0700-00001E000000}">
      <text>
        <r>
          <rPr>
            <sz val="11"/>
            <rFont val="Calibri"/>
          </rPr>
          <t xml:space="preserve">Ensure CAM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created</t>
        </r>
      </text>
    </comment>
    <comment ref="K99" authorId="0" shapeId="0" xr:uid="{00000000-0006-0000-0700-00001F000000}">
      <text>
        <r>
          <rPr>
            <sz val="11"/>
            <rFont val="Calibri"/>
          </rPr>
          <t>Ensure CAM policies are attached only to groups or roles</t>
        </r>
      </text>
    </comment>
    <comment ref="L99" authorId="0" shapeId="0" xr:uid="{00000000-0006-0000-0700-000020000000}">
      <text>
        <r>
          <rPr>
            <sz val="11"/>
            <rFont val="Calibri"/>
          </rPr>
          <t>Ensure role-based access control (RBAC) authorization is Enabled on Kubernetes Engine Clusters</t>
        </r>
      </text>
    </comment>
    <comment ref="H100" authorId="0" shapeId="0" xr:uid="{00000000-0006-0000-0700-000021000000}">
      <text>
        <r>
          <rPr>
            <sz val="11"/>
            <rFont val="Calibri"/>
          </rPr>
          <t>Ensure that remote access is restricted from the internet</t>
        </r>
      </text>
    </comment>
    <comment ref="I100" authorId="0" shapeId="0" xr:uid="{00000000-0006-0000-0700-000022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J100" authorId="0" shapeId="0" xr:uid="{00000000-0006-0000-0700-000023000000}">
      <text>
        <r>
          <rPr>
            <sz val="11"/>
            <rFont val="Calibri"/>
          </rPr>
          <t>Ensure the security groups are configured with fine grained rules</t>
        </r>
      </text>
    </comment>
    <comment ref="K100" authorId="0" shapeId="0" xr:uid="{00000000-0006-0000-0700-000024000000}">
      <text>
        <r>
          <rPr>
            <sz val="11"/>
            <rFont val="Calibri"/>
          </rPr>
          <t>Ensure no security groups allow ingress from 0.0.0.0/0 to port 22</t>
        </r>
      </text>
    </comment>
    <comment ref="L100" authorId="0" shapeId="0" xr:uid="{00000000-0006-0000-0700-000025000000}">
      <text>
        <r>
          <rPr>
            <sz val="11"/>
            <rFont val="Calibri"/>
          </rPr>
          <t>Ensure no security groups allow ingress from 0.0.0.0/0 to port 3389</t>
        </r>
      </text>
    </comment>
    <comment ref="M100" authorId="0" shapeId="0" xr:uid="{00000000-0006-0000-0700-000026000000}">
      <text>
        <r>
          <rPr>
            <sz val="11"/>
            <rFont val="Calibri"/>
          </rPr>
          <t>Ensure a Cloud Load Balancer security group is created to isolate public network traffic.</t>
        </r>
      </text>
    </comment>
    <comment ref="N100" authorId="0" shapeId="0" xr:uid="{00000000-0006-0000-0700-000027000000}">
      <text>
        <r>
          <rPr>
            <sz val="11"/>
            <rFont val="Calibri"/>
          </rPr>
          <t>Ensure TencentDB for MySQL instance does not allow public access</t>
        </r>
      </text>
    </comment>
    <comment ref="O100" authorId="0" shapeId="0" xr:uid="{00000000-0006-0000-0700-000028000000}">
      <text>
        <r>
          <rPr>
            <sz val="11"/>
            <rFont val="Calibri"/>
          </rPr>
          <t>Ensure Network policy is ‘Enabled’ on Kubernetes Engine Clusters</t>
        </r>
      </text>
    </comment>
    <comment ref="P100" authorId="0" shapeId="0" xr:uid="{00000000-0006-0000-0700-000029000000}">
      <text>
        <r>
          <rPr>
            <sz val="11"/>
            <rFont val="Calibri"/>
          </rPr>
          <t>Ensure VPC-CNI Mode support for Kubernetes Cluster</t>
        </r>
      </text>
    </comment>
    <comment ref="Q100" authorId="0" shapeId="0" xr:uid="{00000000-0006-0000-0700-00002A000000}">
      <text>
        <r>
          <rPr>
            <sz val="11"/>
            <rFont val="Calibri"/>
          </rPr>
          <t>Ensure Kubernetes Cluster Internet Access is not ‘Enabled’</t>
        </r>
      </text>
    </comment>
    <comment ref="H102" authorId="0" shapeId="0" xr:uid="{00000000-0006-0000-0700-00002B000000}">
      <text>
        <r>
          <rPr>
            <sz val="11"/>
            <rFont val="Calibri"/>
          </rPr>
          <t xml:space="preserve">Ensure Multi-factor Authentication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I102" authorId="0" shapeId="0" xr:uid="{00000000-0006-0000-0700-00002C000000}">
      <text>
        <r>
          <rPr>
            <sz val="11"/>
            <rFont val="Calibri"/>
          </rPr>
          <t>Ensure that multi-factor authentication is enabled for all CAM users that have a console password</t>
        </r>
      </text>
    </comment>
    <comment ref="H110" authorId="0" shapeId="0" xr:uid="{00000000-0006-0000-0700-00002D000000}">
      <text>
        <r>
          <rPr>
            <sz val="11"/>
            <rFont val="Calibri"/>
          </rPr>
          <t>Ensure the COS used to store CloudAudit logs is not publicly accessible</t>
        </r>
      </text>
    </comment>
    <comment ref="I110" authorId="0" shapeId="0" xr:uid="{00000000-0006-0000-0700-00002E000000}">
      <text>
        <r>
          <rPr>
            <sz val="11"/>
            <rFont val="Calibri"/>
          </rPr>
          <t>Ensure that COS bucket is not anonymously or publicly accessible</t>
        </r>
      </text>
    </comment>
    <comment ref="J110" authorId="0" shapeId="0" xr:uid="{00000000-0006-0000-0700-00002F000000}">
      <text>
        <r>
          <rPr>
            <sz val="11"/>
            <rFont val="Calibri"/>
          </rPr>
          <t>Ensure that there are no publicly accessible objects in storage buckets</t>
        </r>
      </text>
    </comment>
    <comment ref="K110" authorId="0" shapeId="0" xr:uid="{00000000-0006-0000-0700-000030000000}">
      <text>
        <r>
          <rPr>
            <sz val="11"/>
            <rFont val="Calibri"/>
          </rPr>
          <t>Ensure network access rules for COS buckets are not set to publicly accessible</t>
        </r>
      </text>
    </comment>
    <comment ref="L110" authorId="0" shapeId="0" xr:uid="{00000000-0006-0000-0700-000031000000}">
      <text>
        <r>
          <rPr>
            <sz val="11"/>
            <rFont val="Calibri"/>
          </rPr>
          <t>Ensure server-side encryption is set to SSE-COS</t>
        </r>
      </text>
    </comment>
    <comment ref="M110" authorId="0" shapeId="0" xr:uid="{00000000-0006-0000-0700-000032000000}">
      <text>
        <r>
          <rPr>
            <sz val="11"/>
            <rFont val="Calibri"/>
          </rPr>
          <t>Ensure server-side encryption is set to SSE-KMS</t>
        </r>
      </text>
    </comment>
    <comment ref="N110" authorId="0" shapeId="0" xr:uid="{00000000-0006-0000-0700-000033000000}">
      <text>
        <r>
          <rPr>
            <sz val="11"/>
            <rFont val="Calibri"/>
          </rPr>
          <t xml:space="preserve">Ensure that </t>
        </r>
        <r>
          <rPr>
            <sz val="11"/>
            <color rgb="FF000000"/>
            <rFont val="Calibri"/>
          </rPr>
          <t>'</t>
        </r>
        <r>
          <rPr>
            <b/>
            <sz val="11"/>
            <color rgb="FF000000"/>
            <rFont val="Calibri"/>
          </rPr>
          <t>Unattached disks</t>
        </r>
        <r>
          <rPr>
            <sz val="11"/>
            <color rgb="FF000000"/>
            <rFont val="Calibri"/>
          </rPr>
          <t>'</t>
        </r>
        <r>
          <rPr>
            <sz val="11"/>
            <color rgb="FF000000"/>
            <rFont val="Calibri"/>
          </rPr>
          <t xml:space="preserve"> are encrypted</t>
        </r>
      </text>
    </comment>
    <comment ref="O110" authorId="0" shapeId="0" xr:uid="{00000000-0006-0000-0700-000034000000}">
      <text>
        <r>
          <rPr>
            <sz val="11"/>
            <rFont val="Calibri"/>
          </rPr>
          <t>Ensure that ‘Virtual Machine</t>
        </r>
        <r>
          <rPr>
            <sz val="11"/>
            <color rgb="FF000000"/>
            <rFont val="Calibri"/>
          </rPr>
          <t>'</t>
        </r>
        <r>
          <rPr>
            <sz val="11"/>
            <color rgb="FF000000"/>
            <rFont val="Calibri"/>
          </rPr>
          <t>s disk’ are encrypted</t>
        </r>
      </text>
    </comment>
    <comment ref="P110" authorId="0" shapeId="0" xr:uid="{00000000-0006-0000-0700-000035000000}">
      <text>
        <r>
          <rPr>
            <sz val="11"/>
            <rFont val="Calibri"/>
          </rPr>
          <t>Ensure TencentDB for MySQL instance has TDE (Transparent Data Encryption) set to ‘Enabled’</t>
        </r>
      </text>
    </comment>
    <comment ref="Q110" authorId="0" shapeId="0" xr:uid="{00000000-0006-0000-0700-000036000000}">
      <text>
        <r>
          <rPr>
            <sz val="11"/>
            <rFont val="Calibri"/>
          </rPr>
          <t>Ensure the  TDE (Transparent Data Encryption) protector of theTencentDB for MySQL instance uses BYOK (Bring Your Own Key) encryption</t>
        </r>
      </text>
    </comment>
    <comment ref="H111" authorId="0" shapeId="0" xr:uid="{00000000-0006-0000-0700-000037000000}">
      <text>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1" authorId="0" shapeId="0" xr:uid="{00000000-0006-0000-0700-000038000000}">
      <text>
        <r>
          <rPr>
            <sz val="11"/>
            <rFont val="Calibri"/>
          </rPr>
          <t>Ensure TencentDB for MySQL instance requires all incoming connections to use SSL</t>
        </r>
      </text>
    </comment>
    <comment ref="H134" authorId="0" shapeId="0" xr:uid="{00000000-0006-0000-0700-000039000000}">
      <text>
        <r>
          <rPr>
            <sz val="11"/>
            <rFont val="Calibri"/>
          </rPr>
          <t>Ensure that remote access is restricted from the internet</t>
        </r>
      </text>
    </comment>
    <comment ref="I134" authorId="0" shapeId="0" xr:uid="{00000000-0006-0000-0700-00003B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J134" authorId="0" shapeId="0" xr:uid="{00000000-0006-0000-0700-00003C000000}">
      <text>
        <r>
          <rPr>
            <sz val="11"/>
            <rFont val="Calibri"/>
          </rPr>
          <t>Ensure the security groups are configured with fine grained rules</t>
        </r>
      </text>
    </comment>
    <comment ref="K134" authorId="0" shapeId="0" xr:uid="{00000000-0006-0000-0700-00003D000000}">
      <text>
        <r>
          <rPr>
            <sz val="11"/>
            <rFont val="Calibri"/>
          </rPr>
          <t>Ensure no security groups allow ingress from 0.0.0.0/0 to port 22</t>
        </r>
      </text>
    </comment>
    <comment ref="L134" authorId="0" shapeId="0" xr:uid="{00000000-0006-0000-0700-00003E000000}">
      <text>
        <r>
          <rPr>
            <sz val="11"/>
            <rFont val="Calibri"/>
          </rPr>
          <t>Ensure no security groups allow ingress from 0.0.0.0/0 to port 3389</t>
        </r>
      </text>
    </comment>
    <comment ref="M134" authorId="0" shapeId="0" xr:uid="{00000000-0006-0000-0700-00003F000000}">
      <text>
        <r>
          <rPr>
            <sz val="11"/>
            <rFont val="Calibri"/>
          </rPr>
          <t>Ensure a Cloud Load Balancer security group is created to isolate public network traffic.</t>
        </r>
      </text>
    </comment>
    <comment ref="N134" authorId="0" shapeId="0" xr:uid="{00000000-0006-0000-0700-000040000000}">
      <text>
        <r>
          <rPr>
            <sz val="11"/>
            <rFont val="Calibri"/>
          </rPr>
          <t>Ensure network access rules for COS buckets are not set to publicly accessible</t>
        </r>
      </text>
    </comment>
    <comment ref="O134" authorId="0" shapeId="0" xr:uid="{00000000-0006-0000-0700-000041000000}">
      <text>
        <r>
          <rPr>
            <sz val="11"/>
            <rFont val="Calibri"/>
          </rPr>
          <t>Ensure TencentDB for MySQL instance does not allow public access</t>
        </r>
      </text>
    </comment>
    <comment ref="P134" authorId="0" shapeId="0" xr:uid="{00000000-0006-0000-0700-000042000000}">
      <text>
        <r>
          <rPr>
            <sz val="11"/>
            <rFont val="Calibri"/>
          </rPr>
          <t>Ensure Network policy is ‘Enabled’ on Kubernetes Engine Clusters</t>
        </r>
      </text>
    </comment>
    <comment ref="Q134" authorId="0" shapeId="0" xr:uid="{00000000-0006-0000-0700-000043000000}">
      <text>
        <r>
          <rPr>
            <sz val="11"/>
            <rFont val="Calibri"/>
          </rPr>
          <t>Ensure VPC-CNI Mode support for Kubernetes Cluster</t>
        </r>
      </text>
    </comment>
    <comment ref="R134" authorId="0" shapeId="0" xr:uid="{00000000-0006-0000-0700-000044000000}">
      <text>
        <r>
          <rPr>
            <sz val="11"/>
            <rFont val="Calibri"/>
          </rPr>
          <t>Ensure Kubernetes Cluster Internet Access is not ‘Enabled’</t>
        </r>
      </text>
    </comment>
    <comment ref="S134" authorId="0" shapeId="0" xr:uid="{00000000-0006-0000-0700-000045000000}">
      <text>
        <r>
          <rPr>
            <sz val="11"/>
            <rFont val="Calibri"/>
          </rPr>
          <t>Ensure that the  Cloud Workload Protection Platform(CWPP) application protection switch is ‘Turn on’</t>
        </r>
      </text>
    </comment>
    <comment ref="T134" authorId="0" shapeId="0" xr:uid="{00000000-0006-0000-0700-00003A000000}">
      <text>
        <r>
          <rPr>
            <sz val="11"/>
            <rFont val="Calibri"/>
          </rPr>
          <t xml:space="preserve">Ensure TCSS application protection switch is </t>
        </r>
        <r>
          <rPr>
            <sz val="11"/>
            <color rgb="FF000000"/>
            <rFont val="Calibri"/>
          </rPr>
          <t>'</t>
        </r>
        <r>
          <rPr>
            <b/>
            <sz val="11"/>
            <color rgb="FF000000"/>
            <rFont val="Calibri"/>
          </rPr>
          <t>Turn on</t>
        </r>
        <r>
          <rPr>
            <sz val="11"/>
            <color rgb="FF000000"/>
            <rFont val="Calibri"/>
          </rPr>
          <t>'</t>
        </r>
      </text>
    </comment>
    <comment ref="H142" authorId="0" shapeId="0" xr:uid="{00000000-0006-0000-0700-000046000000}">
      <text>
        <r>
          <rPr>
            <sz val="11"/>
            <rFont val="Calibri"/>
          </rPr>
          <t>Ensure Automatic Cluster Check is ‘Enabled’</t>
        </r>
      </text>
    </comment>
    <comment ref="I142" authorId="0" shapeId="0" xr:uid="{00000000-0006-0000-0700-000047000000}">
      <text>
        <r>
          <rPr>
            <sz val="11"/>
            <rFont val="Calibri"/>
          </rPr>
          <t>Ensure Baseline Cycle Detection is Enabled</t>
        </r>
      </text>
    </comment>
    <comment ref="H146" authorId="0" shapeId="0" xr:uid="{00000000-0006-0000-0700-000048000000}">
      <text>
        <r>
          <rPr>
            <sz val="11"/>
            <rFont val="Calibri"/>
          </rPr>
          <t>Ensure Mirror Interception policy is configured</t>
        </r>
      </text>
    </comment>
    <comment ref="H149" authorId="0" shapeId="0" xr:uid="{00000000-0006-0000-0700-000049000000}">
      <text>
        <r>
          <rPr>
            <sz val="11"/>
            <rFont val="Calibri"/>
          </rPr>
          <t>Ensure that CloudAudit is configured to export all operational log records</t>
        </r>
      </text>
    </comment>
    <comment ref="I149" authorId="0" shapeId="0" xr:uid="{00000000-0006-0000-0700-00004A000000}">
      <text>
        <r>
          <rPr>
            <sz val="11"/>
            <rFont val="Calibri"/>
          </rPr>
          <t>Ensure the COS used to store CloudAudit logs is not publicly accessible</t>
        </r>
      </text>
    </comment>
    <comment ref="J149" authorId="0" shapeId="0" xr:uid="{00000000-0006-0000-0700-00004B000000}">
      <text>
        <r>
          <rPr>
            <sz val="11"/>
            <rFont val="Calibri"/>
          </rPr>
          <t>Ensure audit logs for multiple cloud resources are integrated with Cloud Log Service</t>
        </r>
      </text>
    </comment>
    <comment ref="K149" authorId="0" shapeId="0" xr:uid="{00000000-0006-0000-0700-00004C000000}">
      <text>
        <r>
          <rPr>
            <sz val="11"/>
            <rFont val="Calibri"/>
          </rPr>
          <t>Ensure virtual network flow log service is enabled</t>
        </r>
      </text>
    </comment>
    <comment ref="L149" authorId="0" shapeId="0" xr:uid="{00000000-0006-0000-0700-00004D000000}">
      <text>
        <r>
          <rPr>
            <sz val="11"/>
            <rFont val="Calibri"/>
          </rPr>
          <t>Ensure EdgeOne log service is enabled</t>
        </r>
      </text>
    </comment>
    <comment ref="M149" authorId="0" shapeId="0" xr:uid="{00000000-0006-0000-0700-00004E000000}">
      <text>
        <r>
          <rPr>
            <sz val="11"/>
            <rFont val="Calibri"/>
          </rPr>
          <t>Ensure Web Application Firewall access and security log service is enabled</t>
        </r>
      </text>
    </comment>
    <comment ref="N149" authorId="0" shapeId="0" xr:uid="{00000000-0006-0000-0700-00004F000000}">
      <text>
        <r>
          <rPr>
            <sz val="11"/>
            <rFont val="Calibri"/>
          </rPr>
          <t>Ensure Cloud Firewall access and security log service is enabled</t>
        </r>
      </text>
    </comment>
    <comment ref="O149" authorId="0" shapeId="0" xr:uid="{00000000-0006-0000-0700-000050000000}">
      <text>
        <r>
          <rPr>
            <sz val="11"/>
            <rFont val="Calibri"/>
          </rPr>
          <t>Ensure that Logstore data retention period is set 365 days or greater</t>
        </r>
      </text>
    </comment>
    <comment ref="P149" authorId="0" shapeId="0" xr:uid="{00000000-0006-0000-0700-000051000000}">
      <text>
        <r>
          <rPr>
            <sz val="11"/>
            <rFont val="Calibri"/>
          </rPr>
          <t>Ensure virtual network flow log service is enabled</t>
        </r>
      </text>
    </comment>
    <comment ref="Q149" authorId="0" shapeId="0" xr:uid="{00000000-0006-0000-0700-000052000000}">
      <text>
        <r>
          <rPr>
            <sz val="11"/>
            <rFont val="Calibri"/>
          </rPr>
          <t>Ensure that logging is enabled for COS buckets</t>
        </r>
      </text>
    </comment>
    <comment ref="R149" authorId="0" shapeId="0" xr:uid="{00000000-0006-0000-0700-000053000000}">
      <text>
        <r>
          <rPr>
            <sz val="11"/>
            <rFont val="Calibri"/>
          </rPr>
          <t>Ensure the ‘Audit Function’ for TencentDB for MySQL instance is set to ‘Enabled’</t>
        </r>
      </text>
    </comment>
    <comment ref="S149" authorId="0" shapeId="0" xr:uid="{00000000-0006-0000-0700-000054000000}">
      <text>
        <r>
          <rPr>
            <sz val="11"/>
            <rFont val="Calibri"/>
          </rPr>
          <t xml:space="preserve">Ensure </t>
        </r>
        <r>
          <rPr>
            <sz val="11"/>
            <color rgb="FF000000"/>
            <rFont val="Calibri"/>
          </rPr>
          <t>'</t>
        </r>
        <r>
          <rPr>
            <sz val="11"/>
            <color rgb="FF000000"/>
            <rFont val="Calibri"/>
          </rPr>
          <t>Auditing Retention’ for TencentDB for MySQL instance is greater than 6 months</t>
        </r>
      </text>
    </comment>
    <comment ref="T149" authorId="0" shapeId="0" xr:uid="{00000000-0006-0000-0700-000055000000}">
      <text>
        <r>
          <rPr>
            <sz val="11"/>
            <rFont val="Calibri"/>
          </rPr>
          <t>Ensure Cluster Audit is set to ‘Enabled’ on Kubernetes Engine Clusters</t>
        </r>
      </text>
    </comment>
    <comment ref="H151" authorId="0" shapeId="0" xr:uid="{00000000-0006-0000-0700-000056000000}">
      <text>
        <r>
          <rPr>
            <sz val="11"/>
            <rFont val="Calibri"/>
          </rPr>
          <t>Ensure Kubernetes web UI / Dashboard is not enabled</t>
        </r>
      </text>
    </comment>
    <comment ref="H157" authorId="0" shapeId="0" xr:uid="{00000000-0006-0000-0700-000057000000}">
      <text>
        <r>
          <rPr>
            <sz val="11"/>
            <rFont val="Calibri"/>
          </rPr>
          <t>Ensure Cloud Security Center Cloud Firewall, Web Application Firewall and Host Security log analysis is enabled</t>
        </r>
      </text>
    </comment>
    <comment ref="H158" authorId="0" shapeId="0" xr:uid="{00000000-0006-0000-0700-000058000000}">
      <text>
        <r>
          <rPr>
            <sz val="11"/>
            <rFont val="Calibri"/>
          </rPr>
          <t>Ensure audit logs for multiple cloud resources are integrated with Cloud Log Service</t>
        </r>
      </text>
    </comment>
    <comment ref="I158" authorId="0" shapeId="0" xr:uid="{00000000-0006-0000-0700-000059000000}">
      <text>
        <r>
          <rPr>
            <sz val="11"/>
            <rFont val="Calibri"/>
          </rPr>
          <t>Ensure log storage analysis is enabled</t>
        </r>
      </text>
    </comment>
    <comment ref="J158" authorId="0" shapeId="0" xr:uid="{00000000-0006-0000-0700-00005A000000}">
      <text>
        <r>
          <rPr>
            <sz val="11"/>
            <rFont val="Calibri"/>
          </rPr>
          <t>Ensure log storage analysis is enabled</t>
        </r>
      </text>
    </comment>
    <comment ref="K158" authorId="0" shapeId="0" xr:uid="{00000000-0006-0000-0700-00005B000000}">
      <text>
        <r>
          <rPr>
            <sz val="11"/>
            <rFont val="Calibri"/>
          </rPr>
          <t>Ensure log analysis is enabled</t>
        </r>
      </text>
    </comment>
    <comment ref="H160" authorId="0" shapeId="0" xr:uid="{00000000-0006-0000-0700-00005C000000}">
      <text>
        <r>
          <rPr>
            <sz val="11"/>
            <rFont val="Calibri"/>
          </rPr>
          <t>Ensure log monitoring and alerts are set up for CAM Role changes</t>
        </r>
      </text>
    </comment>
    <comment ref="I160" authorId="0" shapeId="0" xr:uid="{00000000-0006-0000-0700-00005D000000}">
      <text>
        <r>
          <rPr>
            <sz val="11"/>
            <rFont val="Calibri"/>
          </rPr>
          <t>Ensure log monitoring and alerts are set up for Cloud Firewall changes</t>
        </r>
      </text>
    </comment>
    <comment ref="J160" authorId="0" shapeId="0" xr:uid="{00000000-0006-0000-0700-00005E000000}">
      <text>
        <r>
          <rPr>
            <sz val="11"/>
            <rFont val="Calibri"/>
          </rPr>
          <t>Ensure log monitoring and alerts are set up for VPC network route changes</t>
        </r>
      </text>
    </comment>
    <comment ref="K160" authorId="0" shapeId="0" xr:uid="{00000000-0006-0000-0700-00005F000000}">
      <text>
        <r>
          <rPr>
            <sz val="11"/>
            <rFont val="Calibri"/>
          </rPr>
          <t>Ensure log monitoring and alerts are set up for VPC changes</t>
        </r>
      </text>
    </comment>
    <comment ref="L160" authorId="0" shapeId="0" xr:uid="{00000000-0006-0000-0700-000060000000}">
      <text>
        <r>
          <rPr>
            <sz val="11"/>
            <rFont val="Calibri"/>
          </rPr>
          <t>Ensure log monitoring and alerts are set up for COS permission changes</t>
        </r>
      </text>
    </comment>
    <comment ref="M160" authorId="0" shapeId="0" xr:uid="{00000000-0006-0000-0700-000061000000}">
      <text>
        <r>
          <rPr>
            <sz val="11"/>
            <rFont val="Calibri"/>
          </rPr>
          <t>Ensure log monitoring and alerts are set up for CDB instance configuration changes</t>
        </r>
      </text>
    </comment>
    <comment ref="N160" authorId="0" shapeId="0" xr:uid="{00000000-0006-0000-0700-000062000000}">
      <text>
        <r>
          <rPr>
            <sz val="11"/>
            <rFont val="Calibri"/>
          </rPr>
          <t>Ensure a log monitoring and alerts are set up to monitor Management Console sign-in without MFA</t>
        </r>
      </text>
    </comment>
    <comment ref="O160" authorId="0" shapeId="0" xr:uid="{00000000-0006-0000-0700-000063000000}">
      <text>
        <r>
          <rPr>
            <sz val="11"/>
            <rFont val="Calibri"/>
          </rPr>
          <t xml:space="preserve">Ensure a log monitoring and alerts are set up to monitor the usage of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P160" authorId="0" shapeId="0" xr:uid="{00000000-0006-0000-0700-000064000000}">
      <text>
        <r>
          <rPr>
            <sz val="11"/>
            <rFont val="Calibri"/>
          </rPr>
          <t>Ensure a log monitoring and alerts are set up to monitor disabling or deletion of customer created CMKs</t>
        </r>
      </text>
    </comment>
    <comment ref="Q160" authorId="0" shapeId="0" xr:uid="{00000000-0006-0000-0700-000065000000}">
      <text>
        <r>
          <rPr>
            <sz val="11"/>
            <rFont val="Calibri"/>
          </rPr>
          <t>Ensure a log monitoring and alerts are set up to monitor COS bucket policy changes</t>
        </r>
      </text>
    </comment>
    <comment ref="R160" authorId="0" shapeId="0" xr:uid="{00000000-0006-0000-0700-000066000000}">
      <text>
        <r>
          <rPr>
            <sz val="11"/>
            <rFont val="Calibri"/>
          </rPr>
          <t>Ensure a log monitoring and alerts are set up to monitor security group changes</t>
        </r>
      </text>
    </comment>
    <comment ref="S160" authorId="0" shapeId="0" xr:uid="{00000000-0006-0000-0700-000067000000}">
      <text>
        <r>
          <rPr>
            <sz val="11"/>
            <rFont val="Calibri"/>
          </rPr>
          <t>Ensure cloud API exception monitoring is enabled</t>
        </r>
      </text>
    </comment>
    <comment ref="H161" authorId="0" shapeId="0" xr:uid="{00000000-0006-0000-0700-000068000000}">
      <text>
        <r>
          <rPr>
            <sz val="11"/>
            <rFont val="Calibri"/>
          </rPr>
          <t>Ensure notification is enabled for high-risk security activities</t>
        </r>
      </text>
    </comment>
    <comment ref="I161" authorId="0" shapeId="0" xr:uid="{00000000-0006-0000-0700-000069000000}">
      <text>
        <r>
          <rPr>
            <sz val="11"/>
            <rFont val="Calibri"/>
          </rPr>
          <t>Ensure notification is enabled for all high-risk security activities</t>
        </r>
      </text>
    </comment>
    <comment ref="J161" authorId="0" shapeId="0" xr:uid="{00000000-0006-0000-0700-00006A000000}">
      <text>
        <r>
          <rPr>
            <sz val="11"/>
            <rFont val="Calibri"/>
          </rPr>
          <t>Ensure notification is enabled for all high-risk security activities</t>
        </r>
      </text>
    </comment>
    <comment ref="H165" authorId="0" shapeId="0" xr:uid="{00000000-0006-0000-0700-00006B000000}">
      <text>
        <r>
          <rPr>
            <sz val="11"/>
            <rFont val="Calibri"/>
          </rPr>
          <t>Ensure that CloudAudit is configured to export all operational log records</t>
        </r>
      </text>
    </comment>
    <comment ref="I165" authorId="0" shapeId="0" xr:uid="{00000000-0006-0000-0700-00006C000000}">
      <text>
        <r>
          <rPr>
            <sz val="11"/>
            <rFont val="Calibri"/>
          </rPr>
          <t>Ensure virtual network flow log service is enabled</t>
        </r>
      </text>
    </comment>
    <comment ref="J165" authorId="0" shapeId="0" xr:uid="{00000000-0006-0000-0700-00006D000000}">
      <text>
        <r>
          <rPr>
            <sz val="11"/>
            <rFont val="Calibri"/>
          </rPr>
          <t>Ensure EdgeOne log service is enabled</t>
        </r>
      </text>
    </comment>
    <comment ref="K165" authorId="0" shapeId="0" xr:uid="{00000000-0006-0000-0700-00006E000000}">
      <text>
        <r>
          <rPr>
            <sz val="11"/>
            <rFont val="Calibri"/>
          </rPr>
          <t>Ensure Web Application Firewall access and security log service is enabled</t>
        </r>
      </text>
    </comment>
    <comment ref="L165" authorId="0" shapeId="0" xr:uid="{00000000-0006-0000-0700-00006F000000}">
      <text>
        <r>
          <rPr>
            <sz val="11"/>
            <rFont val="Calibri"/>
          </rPr>
          <t>Ensure Cloud Firewall access and security log service is enabled</t>
        </r>
      </text>
    </comment>
    <comment ref="M165" authorId="0" shapeId="0" xr:uid="{00000000-0006-0000-0700-000070000000}">
      <text>
        <r>
          <rPr>
            <sz val="11"/>
            <rFont val="Calibri"/>
          </rPr>
          <t>Ensure Cloud Security Center Cloud Firewall, Web Application Firewall and Host Security log analysis is enabled</t>
        </r>
      </text>
    </comment>
    <comment ref="N165" authorId="0" shapeId="0" xr:uid="{00000000-0006-0000-0700-000071000000}">
      <text>
        <r>
          <rPr>
            <sz val="11"/>
            <rFont val="Calibri"/>
          </rPr>
          <t>Ensure virtual network flow log service is enabled</t>
        </r>
      </text>
    </comment>
    <comment ref="O165" authorId="0" shapeId="0" xr:uid="{00000000-0006-0000-0700-000072000000}">
      <text>
        <r>
          <rPr>
            <sz val="11"/>
            <rFont val="Calibri"/>
          </rPr>
          <t>Ensure that logging is enabled for COS buckets</t>
        </r>
      </text>
    </comment>
    <comment ref="P165" authorId="0" shapeId="0" xr:uid="{00000000-0006-0000-0700-000073000000}">
      <text>
        <r>
          <rPr>
            <sz val="11"/>
            <rFont val="Calibri"/>
          </rPr>
          <t>Ensure Cloud Monitoring is set to Enabled on Kubernetes Engine Clusters</t>
        </r>
      </text>
    </comment>
    <comment ref="Q165" authorId="0" shapeId="0" xr:uid="{00000000-0006-0000-0700-000074000000}">
      <text>
        <r>
          <rPr>
            <sz val="11"/>
            <rFont val="Calibri"/>
          </rPr>
          <t>Ensure Cloud Security Center is Premium, Enterprise or Ultimate Edition</t>
        </r>
      </text>
    </comment>
    <comment ref="R165" authorId="0" shapeId="0" xr:uid="{00000000-0006-0000-0700-000075000000}">
      <text>
        <r>
          <rPr>
            <sz val="11"/>
            <rFont val="Calibri"/>
          </rPr>
          <t>Ensure log storage analysis is enabled</t>
        </r>
      </text>
    </comment>
    <comment ref="H167" authorId="0" shapeId="0" xr:uid="{00000000-0006-0000-0700-000076000000}">
      <text>
        <r>
          <rPr>
            <sz val="11"/>
            <rFont val="Calibri"/>
          </rPr>
          <t>Ensure log monitoring and alerts are set up for CAM Role changes</t>
        </r>
      </text>
    </comment>
    <comment ref="I167" authorId="0" shapeId="0" xr:uid="{00000000-0006-0000-0700-000078000000}">
      <text>
        <r>
          <rPr>
            <sz val="11"/>
            <rFont val="Calibri"/>
          </rPr>
          <t>Ensure log monitoring and alerts are set up for Cloud Firewall changes</t>
        </r>
      </text>
    </comment>
    <comment ref="J167" authorId="0" shapeId="0" xr:uid="{00000000-0006-0000-0700-000079000000}">
      <text>
        <r>
          <rPr>
            <sz val="11"/>
            <rFont val="Calibri"/>
          </rPr>
          <t>Ensure log monitoring and alerts are set up for VPC network route changes</t>
        </r>
      </text>
    </comment>
    <comment ref="K167" authorId="0" shapeId="0" xr:uid="{00000000-0006-0000-0700-00007A000000}">
      <text>
        <r>
          <rPr>
            <sz val="11"/>
            <rFont val="Calibri"/>
          </rPr>
          <t>Ensure log monitoring and alerts are set up for VPC changes</t>
        </r>
      </text>
    </comment>
    <comment ref="L167" authorId="0" shapeId="0" xr:uid="{00000000-0006-0000-0700-00007B000000}">
      <text>
        <r>
          <rPr>
            <sz val="11"/>
            <rFont val="Calibri"/>
          </rPr>
          <t>Ensure log monitoring and alerts are set up for COS permission changes</t>
        </r>
      </text>
    </comment>
    <comment ref="M167" authorId="0" shapeId="0" xr:uid="{00000000-0006-0000-0700-00007C000000}">
      <text>
        <r>
          <rPr>
            <sz val="11"/>
            <rFont val="Calibri"/>
          </rPr>
          <t>Ensure log monitoring and alerts are set up for CDB instance configuration changes</t>
        </r>
      </text>
    </comment>
    <comment ref="N167" authorId="0" shapeId="0" xr:uid="{00000000-0006-0000-0700-00007D000000}">
      <text>
        <r>
          <rPr>
            <sz val="11"/>
            <rFont val="Calibri"/>
          </rPr>
          <t>Ensure a log monitoring and alerts are set up to monitor Management Console sign-in without MFA</t>
        </r>
      </text>
    </comment>
    <comment ref="O167" authorId="0" shapeId="0" xr:uid="{00000000-0006-0000-0700-00007E000000}">
      <text>
        <r>
          <rPr>
            <sz val="11"/>
            <rFont val="Calibri"/>
          </rPr>
          <t xml:space="preserve">Ensure a log monitoring and alerts are set up to monitor the usage of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P167" authorId="0" shapeId="0" xr:uid="{00000000-0006-0000-0700-00007F000000}">
      <text>
        <r>
          <rPr>
            <sz val="11"/>
            <rFont val="Calibri"/>
          </rPr>
          <t>Ensure a log monitoring and alerts are set up to monitor disabling or deletion of customer created CMKs</t>
        </r>
      </text>
    </comment>
    <comment ref="Q167" authorId="0" shapeId="0" xr:uid="{00000000-0006-0000-0700-000080000000}">
      <text>
        <r>
          <rPr>
            <sz val="11"/>
            <rFont val="Calibri"/>
          </rPr>
          <t>Ensure a log monitoring and alerts are set up to monitor COS bucket policy changes</t>
        </r>
      </text>
    </comment>
    <comment ref="R167" authorId="0" shapeId="0" xr:uid="{00000000-0006-0000-0700-000081000000}">
      <text>
        <r>
          <rPr>
            <sz val="11"/>
            <rFont val="Calibri"/>
          </rPr>
          <t>Ensure a log monitoring and alerts are set up to monitor security group changes</t>
        </r>
      </text>
    </comment>
    <comment ref="S167" authorId="0" shapeId="0" xr:uid="{00000000-0006-0000-0700-000082000000}">
      <text>
        <r>
          <rPr>
            <sz val="11"/>
            <rFont val="Calibri"/>
          </rPr>
          <t>Ensure the ‘Audit Function’ for TencentDB for MySQL instance is set to ‘Enabled’</t>
        </r>
      </text>
    </comment>
    <comment ref="T167" authorId="0" shapeId="0" xr:uid="{00000000-0006-0000-0700-000083000000}">
      <text>
        <r>
          <rPr>
            <sz val="11"/>
            <rFont val="Calibri"/>
          </rPr>
          <t>Ensure Cluster Audit is set to ‘Enabled’ on Kubernetes Engine Clusters</t>
        </r>
      </text>
    </comment>
    <comment ref="U167" authorId="0" shapeId="0" xr:uid="{00000000-0006-0000-0700-000077000000}">
      <text>
        <r>
          <rPr>
            <sz val="11"/>
            <rFont val="Calibri"/>
          </rPr>
          <t>Ensure cloud API exception monitoring is enabled</t>
        </r>
      </text>
    </comment>
    <comment ref="H168" authorId="0" shapeId="0" xr:uid="{00000000-0006-0000-0700-000084000000}">
      <text>
        <r>
          <rPr>
            <sz val="11"/>
            <rFont val="Calibri"/>
          </rPr>
          <t>Ensure Cloud Security Center is Premium, Enterprise or Ultimate Edition</t>
        </r>
      </text>
    </comment>
    <comment ref="I168" authorId="0" shapeId="0" xr:uid="{00000000-0006-0000-0700-000085000000}">
      <text>
        <r>
          <rPr>
            <sz val="11"/>
            <rFont val="Calibri"/>
          </rPr>
          <t>Ensure CVM server has installed Cloud Workload Protection Platform(CWPP) Agent</t>
        </r>
      </text>
    </comment>
    <comment ref="J168" authorId="0" shapeId="0" xr:uid="{00000000-0006-0000-0700-000086000000}">
      <text>
        <r>
          <rPr>
            <sz val="11"/>
            <rFont val="Calibri"/>
          </rPr>
          <t>Ensure CVM server has installed the Cloud Workload Protection Platform(CWPP) Professional or Ultimate edition agent</t>
        </r>
      </text>
    </comment>
    <comment ref="K168" authorId="0" shapeId="0" xr:uid="{00000000-0006-0000-0700-000087000000}">
      <text>
        <r>
          <rPr>
            <sz val="11"/>
            <rFont val="Calibri"/>
          </rPr>
          <t>Ensure that the  Cloud Workload Protection Platform(CWPP) application protection switch is ‘Turn on’</t>
        </r>
      </text>
    </comment>
    <comment ref="L168" authorId="0" shapeId="0" xr:uid="{00000000-0006-0000-0700-000088000000}">
      <text>
        <r>
          <rPr>
            <sz val="11"/>
            <rFont val="Calibri"/>
          </rPr>
          <t>Ensure CWPP agent ‘self-protection’, ‘scheduled scanning’, and ‘automatic defense’ are ‘Enabled’</t>
        </r>
      </text>
    </comment>
    <comment ref="M168" authorId="0" shapeId="0" xr:uid="{00000000-0006-0000-0700-000089000000}">
      <text>
        <r>
          <rPr>
            <sz val="11"/>
            <rFont val="Calibri"/>
          </rPr>
          <t>Ensure Container Security protection is enabled for clusters and hosts</t>
        </r>
      </text>
    </comment>
    <comment ref="N168" authorId="0" shapeId="0" xr:uid="{00000000-0006-0000-0700-00008A000000}">
      <text>
        <r>
          <rPr>
            <sz val="11"/>
            <rFont val="Calibri"/>
          </rPr>
          <t xml:space="preserve">Ensure TCSS application protection switch is </t>
        </r>
        <r>
          <rPr>
            <sz val="11"/>
            <color rgb="FF000000"/>
            <rFont val="Calibri"/>
          </rPr>
          <t>'</t>
        </r>
        <r>
          <rPr>
            <b/>
            <sz val="11"/>
            <color rgb="FF000000"/>
            <rFont val="Calibri"/>
          </rPr>
          <t>Turn on</t>
        </r>
        <r>
          <rPr>
            <sz val="11"/>
            <color rgb="FF000000"/>
            <rFont val="Calibri"/>
          </rPr>
          <t>'</t>
        </r>
      </text>
    </comment>
    <comment ref="O168" authorId="0" shapeId="0" xr:uid="{00000000-0006-0000-0700-00008B000000}">
      <text>
        <r>
          <rPr>
            <sz val="11"/>
            <rFont val="Calibri"/>
          </rPr>
          <t>Ensure Container Asset has installed Container Security Agent</t>
        </r>
      </text>
    </comment>
    <comment ref="P168" authorId="0" shapeId="0" xr:uid="{00000000-0006-0000-0700-00008C000000}">
      <text>
        <r>
          <rPr>
            <sz val="11"/>
            <rFont val="Calibri"/>
          </rPr>
          <t>Ensure Virus Scanning is Enabled</t>
        </r>
      </text>
    </comment>
    <comment ref="H172" authorId="0" shapeId="0" xr:uid="{00000000-0006-0000-0700-00008D000000}">
      <text>
        <r>
          <rPr>
            <sz val="11"/>
            <rFont val="Calibri"/>
          </rPr>
          <t>Ensure Cluster Health Check triggered at least once per week for Kubernetes Clusters</t>
        </r>
      </text>
    </comment>
    <comment ref="I172" authorId="0" shapeId="0" xr:uid="{00000000-0006-0000-0700-00008E000000}">
      <text>
        <r>
          <rPr>
            <sz val="11"/>
            <rFont val="Calibri"/>
          </rPr>
          <t>Ensure periodic security check tasks are configured</t>
        </r>
      </text>
    </comment>
    <comment ref="J172" authorId="0" shapeId="0" xr:uid="{00000000-0006-0000-0700-00008F000000}">
      <text>
        <r>
          <rPr>
            <sz val="11"/>
            <rFont val="Calibri"/>
          </rPr>
          <t>Ensure Image Scan is Enabled</t>
        </r>
      </text>
    </comment>
    <comment ref="K172" authorId="0" shapeId="0" xr:uid="{00000000-0006-0000-0700-000090000000}">
      <text>
        <r>
          <rPr>
            <sz val="11"/>
            <rFont val="Calibri"/>
          </rPr>
          <t>Ensure Scheduled Image Scanning is Configured</t>
        </r>
      </text>
    </comment>
    <comment ref="L172" authorId="0" shapeId="0" xr:uid="{00000000-0006-0000-0700-000091000000}">
      <text>
        <r>
          <rPr>
            <sz val="11"/>
            <rFont val="Calibri"/>
          </rPr>
          <t>Ensure Automatic Cluster Check is ‘Enabled’</t>
        </r>
      </text>
    </comment>
    <comment ref="M172" authorId="0" shapeId="0" xr:uid="{00000000-0006-0000-0700-000092000000}">
      <text>
        <r>
          <rPr>
            <sz val="11"/>
            <rFont val="Calibri"/>
          </rPr>
          <t>Ensure Vulnerability Scanning is enabled</t>
        </r>
      </text>
    </comment>
    <comment ref="N172" authorId="0" shapeId="0" xr:uid="{00000000-0006-0000-0700-000093000000}">
      <text>
        <r>
          <rPr>
            <sz val="11"/>
            <rFont val="Calibri"/>
          </rPr>
          <t>Ensure Baseline Cycle Detection is Enabled</t>
        </r>
      </text>
    </comment>
    <comment ref="O172" authorId="0" shapeId="0" xr:uid="{00000000-0006-0000-0700-000094000000}">
      <text>
        <r>
          <rPr>
            <sz val="11"/>
            <rFont val="Calibri"/>
          </rPr>
          <t>Ensure Mirror Interception policy is configured</t>
        </r>
      </text>
    </comment>
    <comment ref="H173" authorId="0" shapeId="0" xr:uid="{00000000-0006-0000-0700-000095000000}">
      <text>
        <r>
          <rPr>
            <sz val="11"/>
            <rFont val="Calibri"/>
          </rPr>
          <t>Ensure Cloud Monitoring is set to Enabled on Kubernetes Engine Clusters</t>
        </r>
      </text>
    </comment>
    <comment ref="I173" authorId="0" shapeId="0" xr:uid="{00000000-0006-0000-0700-000096000000}">
      <text>
        <r>
          <rPr>
            <sz val="11"/>
            <rFont val="Calibri"/>
          </rPr>
          <t>Ensure CVM server has installed Cloud Workload Protection Platform(CWPP) Agent</t>
        </r>
      </text>
    </comment>
    <comment ref="J173" authorId="0" shapeId="0" xr:uid="{00000000-0006-0000-0700-000097000000}">
      <text>
        <r>
          <rPr>
            <sz val="11"/>
            <rFont val="Calibri"/>
          </rPr>
          <t>Ensure CVM server has installed the Cloud Workload Protection Platform(CWPP) Professional or Ultimate edition agent</t>
        </r>
      </text>
    </comment>
    <comment ref="K173" authorId="0" shapeId="0" xr:uid="{00000000-0006-0000-0700-000098000000}">
      <text>
        <r>
          <rPr>
            <sz val="11"/>
            <rFont val="Calibri"/>
          </rPr>
          <t>Ensure CWPP agent ‘self-protection’, ‘scheduled scanning’, and ‘automatic defense’ are ‘Enabled’</t>
        </r>
      </text>
    </comment>
    <comment ref="L173" authorId="0" shapeId="0" xr:uid="{00000000-0006-0000-0700-000099000000}">
      <text>
        <r>
          <rPr>
            <sz val="11"/>
            <rFont val="Calibri"/>
          </rPr>
          <t>Ensure log storage analysis is enabled</t>
        </r>
      </text>
    </comment>
    <comment ref="M173" authorId="0" shapeId="0" xr:uid="{00000000-0006-0000-0700-00009A000000}">
      <text>
        <r>
          <rPr>
            <sz val="11"/>
            <rFont val="Calibri"/>
          </rPr>
          <t>Ensure Container Security protection is enabled for clusters and hosts</t>
        </r>
      </text>
    </comment>
    <comment ref="N173" authorId="0" shapeId="0" xr:uid="{00000000-0006-0000-0700-00009B000000}">
      <text>
        <r>
          <rPr>
            <sz val="11"/>
            <rFont val="Calibri"/>
          </rPr>
          <t>Ensure Container Asset has installed Container Security Agent</t>
        </r>
      </text>
    </comment>
    <comment ref="O173" authorId="0" shapeId="0" xr:uid="{00000000-0006-0000-0700-00009C000000}">
      <text>
        <r>
          <rPr>
            <sz val="11"/>
            <rFont val="Calibri"/>
          </rPr>
          <t>Ensure log analysis is enabled</t>
        </r>
      </text>
    </comment>
    <comment ref="H192" authorId="0" shapeId="0" xr:uid="{00000000-0006-0000-0700-00009D000000}">
      <text>
        <r>
          <rPr>
            <sz val="11"/>
            <rFont val="Calibri"/>
          </rPr>
          <t>Ensure notification is enabled for high-risk security activities</t>
        </r>
      </text>
    </comment>
    <comment ref="I192" authorId="0" shapeId="0" xr:uid="{00000000-0006-0000-0700-00009E000000}">
      <text>
        <r>
          <rPr>
            <sz val="11"/>
            <rFont val="Calibri"/>
          </rPr>
          <t>Ensure notification is enabled for all high-risk security activities</t>
        </r>
      </text>
    </comment>
    <comment ref="J192" authorId="0" shapeId="0" xr:uid="{00000000-0006-0000-0700-00009F000000}">
      <text>
        <r>
          <rPr>
            <sz val="11"/>
            <rFont val="Calibri"/>
          </rPr>
          <t>Ensure notification is enabled for all high-risk security activities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a Cloud Load Balancer security group is created to isolate public network traffic.</t>
        </r>
      </text>
    </comment>
    <comment ref="H37" authorId="0" shapeId="0" xr:uid="{00000000-0006-0000-0800-000004000000}">
      <text>
        <r>
          <rPr>
            <sz val="11"/>
            <rFont val="Calibri"/>
          </rPr>
          <t>Ensure TencentDB for MySQL instance does not allow public access</t>
        </r>
      </text>
    </comment>
    <comment ref="I37" authorId="0" shapeId="0" xr:uid="{00000000-0006-0000-0800-000002000000}">
      <text>
        <r>
          <rPr>
            <sz val="11"/>
            <rFont val="Calibri"/>
          </rPr>
          <t>Ensure Network policy is ‘Enabled’ on Kubernetes Engine Clusters</t>
        </r>
      </text>
    </comment>
    <comment ref="J37" authorId="0" shapeId="0" xr:uid="{00000000-0006-0000-0800-000003000000}">
      <text>
        <r>
          <rPr>
            <sz val="11"/>
            <rFont val="Calibri"/>
          </rPr>
          <t>Ensure VPC-CNI Mode support for Kubernetes Cluster</t>
        </r>
      </text>
    </comment>
    <comment ref="G44" authorId="0" shapeId="0" xr:uid="{00000000-0006-0000-0800-000005000000}">
      <text>
        <r>
          <rPr>
            <sz val="11"/>
            <rFont val="Calibri"/>
          </rPr>
          <t>Ensure Cloud Firewall access and security log service is enabled</t>
        </r>
      </text>
    </comment>
    <comment ref="H44" authorId="0" shapeId="0" xr:uid="{00000000-0006-0000-0800-000006000000}">
      <text>
        <r>
          <rPr>
            <sz val="11"/>
            <rFont val="Calibri"/>
          </rPr>
          <t>Ensure a log monitoring and alerts are set up to monitor security group changes</t>
        </r>
      </text>
    </comment>
    <comment ref="G45" authorId="0" shapeId="0" xr:uid="{00000000-0006-0000-0800-000007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H45" authorId="0" shapeId="0" xr:uid="{00000000-0006-0000-0800-000008000000}">
      <text>
        <r>
          <rPr>
            <sz val="11"/>
            <rFont val="Calibri"/>
          </rPr>
          <t>Ensure the security groups are configured with fine grained rules</t>
        </r>
      </text>
    </comment>
    <comment ref="I45" authorId="0" shapeId="0" xr:uid="{00000000-0006-0000-0800-000009000000}">
      <text>
        <r>
          <rPr>
            <sz val="11"/>
            <rFont val="Calibri"/>
          </rPr>
          <t>Ensure a Cloud Load Balancer security group is created to isolate public network traffic.</t>
        </r>
      </text>
    </comment>
    <comment ref="G46" authorId="0" shapeId="0" xr:uid="{00000000-0006-0000-0800-00000A000000}">
      <text>
        <r>
          <rPr>
            <sz val="11"/>
            <rFont val="Calibri"/>
          </rPr>
          <t>Ensure that remote access is restricted from the internet</t>
        </r>
      </text>
    </comment>
    <comment ref="H46" authorId="0" shapeId="0" xr:uid="{00000000-0006-0000-0800-00000E000000}">
      <text>
        <r>
          <rPr>
            <sz val="11"/>
            <rFont val="Calibri"/>
          </rPr>
          <t>Ensure the security groups are configured with fine grained rules</t>
        </r>
      </text>
    </comment>
    <comment ref="I46" authorId="0" shapeId="0" xr:uid="{00000000-0006-0000-0800-00000F000000}">
      <text>
        <r>
          <rPr>
            <sz val="11"/>
            <rFont val="Calibri"/>
          </rPr>
          <t>Ensure no security groups allow ingress from 0.0.0.0/0 to port 22</t>
        </r>
      </text>
    </comment>
    <comment ref="J46" authorId="0" shapeId="0" xr:uid="{00000000-0006-0000-0800-000010000000}">
      <text>
        <r>
          <rPr>
            <sz val="11"/>
            <rFont val="Calibri"/>
          </rPr>
          <t>Ensure no security groups allow ingress from 0.0.0.0/0 to port 3389</t>
        </r>
      </text>
    </comment>
    <comment ref="K46" authorId="0" shapeId="0" xr:uid="{00000000-0006-0000-0800-00000B000000}">
      <text>
        <r>
          <rPr>
            <sz val="11"/>
            <rFont val="Calibri"/>
          </rPr>
          <t>Ensure network access rules for COS buckets are not set to publicly accessible</t>
        </r>
      </text>
    </comment>
    <comment ref="L46" authorId="0" shapeId="0" xr:uid="{00000000-0006-0000-0800-00000C000000}">
      <text>
        <r>
          <rPr>
            <sz val="11"/>
            <rFont val="Calibri"/>
          </rPr>
          <t>Ensure TencentDB for MySQL instance does not allow public access</t>
        </r>
      </text>
    </comment>
    <comment ref="M46" authorId="0" shapeId="0" xr:uid="{00000000-0006-0000-0800-00000D000000}">
      <text>
        <r>
          <rPr>
            <sz val="11"/>
            <rFont val="Calibri"/>
          </rPr>
          <t>Ensure Kubernetes Cluster Internet Access is not ‘Enabled’</t>
        </r>
      </text>
    </comment>
    <comment ref="G47" authorId="0" shapeId="0" xr:uid="{00000000-0006-0000-0800-000011000000}">
      <text>
        <r>
          <rPr>
            <sz val="11"/>
            <rFont val="Calibri"/>
          </rPr>
          <t>Ensure that remote access is restricted from the internet</t>
        </r>
      </text>
    </comment>
    <comment ref="H47" authorId="0" shapeId="0" xr:uid="{00000000-0006-0000-0800-000012000000}">
      <text>
        <r>
          <rPr>
            <sz val="11"/>
            <rFont val="Calibri"/>
          </rPr>
          <t>Ensure no security groups allow ingress from 0.0.0.0/0 to port 22</t>
        </r>
      </text>
    </comment>
    <comment ref="I47" authorId="0" shapeId="0" xr:uid="{00000000-0006-0000-0800-000013000000}">
      <text>
        <r>
          <rPr>
            <sz val="11"/>
            <rFont val="Calibri"/>
          </rPr>
          <t>Ensure no security groups allow ingress from 0.0.0.0/0 to port 3389</t>
        </r>
      </text>
    </comment>
    <comment ref="G52" authorId="0" shapeId="0" xr:uid="{00000000-0006-0000-0800-000014000000}">
      <text>
        <r>
          <rPr>
            <sz val="11"/>
            <rFont val="Calibri"/>
          </rPr>
          <t>Ensure Kubernetes web UI / Dashboard is not enabled</t>
        </r>
      </text>
    </comment>
    <comment ref="G54" authorId="0" shapeId="0" xr:uid="{00000000-0006-0000-0800-000015000000}">
      <text>
        <r>
          <rPr>
            <sz val="11"/>
            <rFont val="Calibri"/>
          </rPr>
          <t>Ensure Basic Authentication is not ‘Enabled’ on Kubernetes Engine Clusters</t>
        </r>
      </text>
    </comment>
    <comment ref="G55" authorId="0" shapeId="0" xr:uid="{00000000-0006-0000-0800-000016000000}">
      <text>
        <r>
          <rPr>
            <sz val="11"/>
            <rFont val="Calibri"/>
          </rPr>
          <t>Ensure the COS used to store CloudAudit logs is not publicly accessible</t>
        </r>
      </text>
    </comment>
    <comment ref="H55" authorId="0" shapeId="0" xr:uid="{00000000-0006-0000-0800-000017000000}">
      <text>
        <r>
          <rPr>
            <sz val="11"/>
            <rFont val="Calibri"/>
          </rPr>
          <t>Ensure that COS bucket is not anonymously or publicly accessible</t>
        </r>
      </text>
    </comment>
    <comment ref="I55" authorId="0" shapeId="0" xr:uid="{00000000-0006-0000-0800-000018000000}">
      <text>
        <r>
          <rPr>
            <sz val="11"/>
            <rFont val="Calibri"/>
          </rPr>
          <t>Ensure that there are no publicly accessible objects in storage buckets</t>
        </r>
      </text>
    </comment>
    <comment ref="J55" authorId="0" shapeId="0" xr:uid="{00000000-0006-0000-0800-000019000000}">
      <text>
        <r>
          <rPr>
            <sz val="11"/>
            <rFont val="Calibri"/>
          </rPr>
          <t>Ensure network access rules for COS buckets are not set to publicly accessible</t>
        </r>
      </text>
    </comment>
    <comment ref="K55" authorId="0" shapeId="0" xr:uid="{00000000-0006-0000-0800-00001A000000}">
      <text>
        <r>
          <rPr>
            <sz val="11"/>
            <rFont val="Calibri"/>
          </rPr>
          <t>Ensure TencentDB for MySQL instance requires all incoming connections to use SSL</t>
        </r>
      </text>
    </comment>
    <comment ref="G80" authorId="0" shapeId="0" xr:uid="{00000000-0006-0000-0800-00001B000000}">
      <text>
        <r>
          <rPr>
            <sz val="11"/>
            <rFont val="Calibri"/>
          </rPr>
          <t>Ensure member accounts are linked to a group account</t>
        </r>
      </text>
    </comment>
    <comment ref="G81" authorId="0" shapeId="0" xr:uid="{00000000-0006-0000-0800-00001C000000}">
      <text>
        <r>
          <rPr>
            <sz val="11"/>
            <rFont val="Calibri"/>
          </rPr>
          <t>Ensure Basic Authentication is not ‘Enabled’ on Kubernetes Engine Clusters</t>
        </r>
      </text>
    </comment>
    <comment ref="G82" authorId="0" shapeId="0" xr:uid="{00000000-0006-0000-0800-00001D000000}">
      <text>
        <r>
          <rPr>
            <sz val="11"/>
            <rFont val="Calibri"/>
          </rPr>
          <t>Ensure users not logged on for 90 days or longer are disabled for console logon</t>
        </r>
      </text>
    </comment>
    <comment ref="G83" authorId="0" shapeId="0" xr:uid="{00000000-0006-0000-0800-00001E000000}">
      <text>
        <r>
          <rPr>
            <sz val="11"/>
            <rFont val="Calibri"/>
          </rPr>
          <t xml:space="preserve">Ensure CAM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created</t>
        </r>
      </text>
    </comment>
    <comment ref="H83" authorId="0" shapeId="0" xr:uid="{00000000-0006-0000-0800-00001F000000}">
      <text>
        <r>
          <rPr>
            <sz val="11"/>
            <rFont val="Calibri"/>
          </rPr>
          <t>Ensure CAM policies are attached only to groups or roles</t>
        </r>
      </text>
    </comment>
    <comment ref="I83" authorId="0" shapeId="0" xr:uid="{00000000-0006-0000-0800-000020000000}">
      <text>
        <r>
          <rPr>
            <sz val="11"/>
            <rFont val="Calibri"/>
          </rPr>
          <t>Ensure role-based access control (RBAC) authorization is Enabled on Kubernetes Engine Clusters</t>
        </r>
      </text>
    </comment>
    <comment ref="G85" authorId="0" shapeId="0" xr:uid="{00000000-0006-0000-0800-000021000000}">
      <text>
        <r>
          <rPr>
            <sz val="11"/>
            <rFont val="Calibri"/>
          </rPr>
          <t xml:space="preserve">Avoid the use of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H85" authorId="0" shapeId="0" xr:uid="{00000000-0006-0000-0800-000022000000}">
      <text>
        <r>
          <rPr>
            <sz val="11"/>
            <rFont val="Calibri"/>
          </rPr>
          <t>Ensure no root account access key exists</t>
        </r>
      </text>
    </comment>
    <comment ref="I85" authorId="0" shapeId="0" xr:uid="{00000000-0006-0000-0800-000023000000}">
      <text>
        <r>
          <rPr>
            <sz val="11"/>
            <rFont val="Calibri"/>
          </rPr>
          <t xml:space="preserve">Ensure CAM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created</t>
        </r>
      </text>
    </comment>
    <comment ref="J85" authorId="0" shapeId="0" xr:uid="{00000000-0006-0000-0800-000024000000}">
      <text>
        <r>
          <rPr>
            <sz val="11"/>
            <rFont val="Calibri"/>
          </rPr>
          <t>Ensure role-based access control (RBAC) authorization is Enabled on Kubernetes Engine Clusters</t>
        </r>
      </text>
    </comment>
    <comment ref="G86" authorId="0" shapeId="0" xr:uid="{00000000-0006-0000-0800-000025000000}">
      <text>
        <r>
          <rPr>
            <sz val="11"/>
            <rFont val="Calibri"/>
          </rPr>
          <t xml:space="preserve">Avoid the use of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G88" authorId="0" shapeId="0" xr:uid="{00000000-0006-0000-0800-000026000000}">
      <text>
        <r>
          <rPr>
            <sz val="11"/>
            <rFont val="Calibri"/>
          </rPr>
          <t>Ensure no root account access key exists</t>
        </r>
      </text>
    </comment>
    <comment ref="H88" authorId="0" shapeId="0" xr:uid="{00000000-0006-0000-0800-000027000000}">
      <text>
        <r>
          <rPr>
            <sz val="11"/>
            <rFont val="Calibri"/>
          </rPr>
          <t xml:space="preserve">Ensure a log monitoring and alerts are set up to monitor the usage of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G91" authorId="0" shapeId="0" xr:uid="{00000000-0006-0000-0800-000028000000}">
      <text>
        <r>
          <rPr>
            <sz val="11"/>
            <rFont val="Calibri"/>
          </rPr>
          <t>Ensure access keys are rotated every 90 days or less</t>
        </r>
      </text>
    </comment>
    <comment ref="H91" authorId="0" shapeId="0" xr:uid="{00000000-0006-0000-0800-00002B000000}">
      <text>
        <r>
          <rPr>
            <sz val="11"/>
            <rFont val="Calibri"/>
          </rPr>
          <t>Ensure CAM password policy requires at least one uppercase letter</t>
        </r>
      </text>
    </comment>
    <comment ref="I91" authorId="0" shapeId="0" xr:uid="{00000000-0006-0000-0800-00002C000000}">
      <text>
        <r>
          <rPr>
            <sz val="11"/>
            <rFont val="Calibri"/>
          </rPr>
          <t>Ensure CAM password policy requires at least one lowercase letter</t>
        </r>
      </text>
    </comment>
    <comment ref="J91" authorId="0" shapeId="0" xr:uid="{00000000-0006-0000-0800-00002D000000}">
      <text>
        <r>
          <rPr>
            <sz val="11"/>
            <rFont val="Calibri"/>
          </rPr>
          <t>Ensure CAM password policy require at least one special character</t>
        </r>
      </text>
    </comment>
    <comment ref="K91" authorId="0" shapeId="0" xr:uid="{00000000-0006-0000-0800-00002E000000}">
      <text>
        <r>
          <rPr>
            <sz val="11"/>
            <rFont val="Calibri"/>
          </rPr>
          <t>Ensure CAM password policy require at least one digit</t>
        </r>
      </text>
    </comment>
    <comment ref="L91" authorId="0" shapeId="0" xr:uid="{00000000-0006-0000-0800-00002F000000}">
      <text>
        <r>
          <rPr>
            <sz val="11"/>
            <rFont val="Calibri"/>
          </rPr>
          <t>Ensure CAM password policy requires minimum length of 14 or greater</t>
        </r>
      </text>
    </comment>
    <comment ref="M91" authorId="0" shapeId="0" xr:uid="{00000000-0006-0000-0800-000030000000}">
      <text>
        <r>
          <rPr>
            <sz val="11"/>
            <rFont val="Calibri"/>
          </rPr>
          <t>Ensure CAM password policy prevents password reuse</t>
        </r>
      </text>
    </comment>
    <comment ref="N91" authorId="0" shapeId="0" xr:uid="{00000000-0006-0000-0800-000029000000}">
      <text>
        <r>
          <rPr>
            <sz val="11"/>
            <rFont val="Calibri"/>
          </rPr>
          <t>Ensure CAM password policy expires passwords in 365 days</t>
        </r>
      </text>
    </comment>
    <comment ref="O91" authorId="0" shapeId="0" xr:uid="{00000000-0006-0000-0800-00002A000000}">
      <text>
        <r>
          <rPr>
            <sz val="11"/>
            <rFont val="Calibri"/>
          </rPr>
          <t>Ensure CAM password policy temporarily blocks logon after 5 incorrect logon attempts within an hour</t>
        </r>
      </text>
    </comment>
    <comment ref="G92" authorId="0" shapeId="0" xr:uid="{00000000-0006-0000-0800-000031000000}">
      <text>
        <r>
          <rPr>
            <sz val="11"/>
            <rFont val="Calibri"/>
          </rPr>
          <t>Ensure access keys are rotated every 90 days or less</t>
        </r>
      </text>
    </comment>
    <comment ref="H92" authorId="0" shapeId="0" xr:uid="{00000000-0006-0000-0800-000032000000}">
      <text>
        <r>
          <rPr>
            <sz val="11"/>
            <rFont val="Calibri"/>
          </rPr>
          <t>Ensure CAM password policy requires at least one uppercase letter</t>
        </r>
      </text>
    </comment>
    <comment ref="I92" authorId="0" shapeId="0" xr:uid="{00000000-0006-0000-0800-000033000000}">
      <text>
        <r>
          <rPr>
            <sz val="11"/>
            <rFont val="Calibri"/>
          </rPr>
          <t>Ensure CAM password policy requires at least one lowercase letter</t>
        </r>
      </text>
    </comment>
    <comment ref="J92" authorId="0" shapeId="0" xr:uid="{00000000-0006-0000-0800-000034000000}">
      <text>
        <r>
          <rPr>
            <sz val="11"/>
            <rFont val="Calibri"/>
          </rPr>
          <t>Ensure CAM password policy require at least one special character</t>
        </r>
      </text>
    </comment>
    <comment ref="K92" authorId="0" shapeId="0" xr:uid="{00000000-0006-0000-0800-000035000000}">
      <text>
        <r>
          <rPr>
            <sz val="11"/>
            <rFont val="Calibri"/>
          </rPr>
          <t>Ensure CAM password policy require at least one digit</t>
        </r>
      </text>
    </comment>
    <comment ref="L92" authorId="0" shapeId="0" xr:uid="{00000000-0006-0000-0800-000036000000}">
      <text>
        <r>
          <rPr>
            <sz val="11"/>
            <rFont val="Calibri"/>
          </rPr>
          <t>Ensure CAM password policy requires minimum length of 14 or greater</t>
        </r>
      </text>
    </comment>
    <comment ref="M92" authorId="0" shapeId="0" xr:uid="{00000000-0006-0000-0800-000037000000}">
      <text>
        <r>
          <rPr>
            <sz val="11"/>
            <rFont val="Calibri"/>
          </rPr>
          <t>Ensure CAM password policy prevents password reuse</t>
        </r>
      </text>
    </comment>
    <comment ref="N92" authorId="0" shapeId="0" xr:uid="{00000000-0006-0000-0800-000038000000}">
      <text>
        <r>
          <rPr>
            <sz val="11"/>
            <rFont val="Calibri"/>
          </rPr>
          <t>Ensure CAM password policy expires passwords in 365 days</t>
        </r>
      </text>
    </comment>
    <comment ref="G95" authorId="0" shapeId="0" xr:uid="{00000000-0006-0000-0800-000039000000}">
      <text>
        <r>
          <rPr>
            <sz val="11"/>
            <rFont val="Calibri"/>
          </rPr>
          <t xml:space="preserve">Ensure Multi-factor Authentication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H95" authorId="0" shapeId="0" xr:uid="{00000000-0006-0000-0800-00003A000000}">
      <text>
        <r>
          <rPr>
            <sz val="11"/>
            <rFont val="Calibri"/>
          </rPr>
          <t>Ensure that multi-factor authentication is enabled for all CAM users that have a console password</t>
        </r>
      </text>
    </comment>
    <comment ref="I95" authorId="0" shapeId="0" xr:uid="{00000000-0006-0000-0800-00003B000000}">
      <text>
        <r>
          <rPr>
            <sz val="11"/>
            <rFont val="Calibri"/>
          </rPr>
          <t>Ensure a log monitoring and alerts are set up to monitor Management Console sign-in without MFA</t>
        </r>
      </text>
    </comment>
    <comment ref="G97" authorId="0" shapeId="0" xr:uid="{00000000-0006-0000-0800-00003C000000}">
      <text>
        <r>
          <rPr>
            <sz val="11"/>
            <rFont val="Calibri"/>
          </rPr>
          <t xml:space="preserve">Ensure Multi-factor Authentication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G98" authorId="0" shapeId="0" xr:uid="{00000000-0006-0000-0800-00003D000000}">
      <text>
        <r>
          <rPr>
            <sz val="11"/>
            <rFont val="Calibri"/>
          </rPr>
          <t>Ensure that multi-factor authentication is enabled for all CAM users that have a console password</t>
        </r>
      </text>
    </comment>
    <comment ref="H98" authorId="0" shapeId="0" xr:uid="{00000000-0006-0000-0800-00003E000000}">
      <text>
        <r>
          <rPr>
            <sz val="11"/>
            <rFont val="Calibri"/>
          </rPr>
          <t>Ensure a log monitoring and alerts are set up to monitor Management Console sign-in without MFA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M7" authorId="0" shapeId="0" xr:uid="{00000000-0006-0000-0A00-000007000000}">
      <text>
        <r>
          <rPr>
            <sz val="11"/>
            <rFont val="Calibri"/>
          </rPr>
          <t>Ensure the security groups are configured with fine grained rules</t>
        </r>
      </text>
    </comment>
    <comment ref="N7" authorId="0" shapeId="0" xr:uid="{00000000-0006-0000-0A00-000002000000}">
      <text>
        <r>
          <rPr>
            <sz val="11"/>
            <rFont val="Calibri"/>
          </rPr>
          <t>Ensure no security groups allow ingress from 0.0.0.0/0 to port 22</t>
        </r>
      </text>
    </comment>
    <comment ref="O7" authorId="0" shapeId="0" xr:uid="{00000000-0006-0000-0A00-000003000000}">
      <text>
        <r>
          <rPr>
            <sz val="11"/>
            <rFont val="Calibri"/>
          </rPr>
          <t>Ensure no security groups allow ingress from 0.0.0.0/0 to port 3389</t>
        </r>
      </text>
    </comment>
    <comment ref="P7" authorId="0" shapeId="0" xr:uid="{00000000-0006-0000-0A00-000004000000}">
      <text>
        <r>
          <rPr>
            <sz val="11"/>
            <rFont val="Calibri"/>
          </rPr>
          <t>Ensure a Cloud Load Balancer security group is created to isolate public network traffic.</t>
        </r>
      </text>
    </comment>
    <comment ref="Q7" authorId="0" shapeId="0" xr:uid="{00000000-0006-0000-0A00-000005000000}">
      <text>
        <r>
          <rPr>
            <sz val="11"/>
            <rFont val="Calibri"/>
          </rPr>
          <t>Ensure Network policy is ‘Enabled’ on Kubernetes Engine Clusters</t>
        </r>
      </text>
    </comment>
    <comment ref="R7" authorId="0" shapeId="0" xr:uid="{00000000-0006-0000-0A00-000006000000}">
      <text>
        <r>
          <rPr>
            <sz val="11"/>
            <rFont val="Calibri"/>
          </rPr>
          <t>Ensure VPC-CNI Mode support for Kubernetes Cluster</t>
        </r>
      </text>
    </comment>
    <comment ref="L11" authorId="0" shapeId="0" xr:uid="{00000000-0006-0000-0A00-000008000000}">
      <text>
        <r>
          <rPr>
            <sz val="11"/>
            <rFont val="Calibri"/>
          </rPr>
          <t>Ensure the security groups are configured with fine grained rules</t>
        </r>
      </text>
    </comment>
    <comment ref="L16" authorId="0" shapeId="0" xr:uid="{00000000-0006-0000-0A00-000009000000}">
      <text>
        <r>
          <rPr>
            <sz val="11"/>
            <rFont val="Calibri"/>
          </rPr>
          <t>Ensure that remote access is restricted from the internet</t>
        </r>
      </text>
    </comment>
    <comment ref="M16" authorId="0" shapeId="0" xr:uid="{00000000-0006-0000-0A00-00000C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N16" authorId="0" shapeId="0" xr:uid="{00000000-0006-0000-0A00-00000D000000}">
      <text>
        <r>
          <rPr>
            <sz val="11"/>
            <rFont val="Calibri"/>
          </rPr>
          <t>Ensure no security groups allow ingress from 0.0.0.0/0 to port 22</t>
        </r>
      </text>
    </comment>
    <comment ref="O16" authorId="0" shapeId="0" xr:uid="{00000000-0006-0000-0A00-00000E000000}">
      <text>
        <r>
          <rPr>
            <sz val="11"/>
            <rFont val="Calibri"/>
          </rPr>
          <t>Ensure no security groups allow ingress from 0.0.0.0/0 to port 3389</t>
        </r>
      </text>
    </comment>
    <comment ref="P16" authorId="0" shapeId="0" xr:uid="{00000000-0006-0000-0A00-00000F000000}">
      <text>
        <r>
          <rPr>
            <sz val="11"/>
            <rFont val="Calibri"/>
          </rPr>
          <t>Ensure that COS bucket is not anonymously or publicly accessible</t>
        </r>
      </text>
    </comment>
    <comment ref="Q16" authorId="0" shapeId="0" xr:uid="{00000000-0006-0000-0A00-000010000000}">
      <text>
        <r>
          <rPr>
            <sz val="11"/>
            <rFont val="Calibri"/>
          </rPr>
          <t>Ensure that there are no publicly accessible objects in storage buckets</t>
        </r>
      </text>
    </comment>
    <comment ref="R16" authorId="0" shapeId="0" xr:uid="{00000000-0006-0000-0A00-000011000000}">
      <text>
        <r>
          <rPr>
            <sz val="11"/>
            <rFont val="Calibri"/>
          </rPr>
          <t>Ensure network access rules for COS buckets are not set to publicly accessible</t>
        </r>
      </text>
    </comment>
    <comment ref="S16" authorId="0" shapeId="0" xr:uid="{00000000-0006-0000-0A00-00000A000000}">
      <text>
        <r>
          <rPr>
            <sz val="11"/>
            <rFont val="Calibri"/>
          </rPr>
          <t>Ensure TencentDB for MySQL instance does not allow public access</t>
        </r>
      </text>
    </comment>
    <comment ref="T16" authorId="0" shapeId="0" xr:uid="{00000000-0006-0000-0A00-00000B000000}">
      <text>
        <r>
          <rPr>
            <sz val="11"/>
            <rFont val="Calibri"/>
          </rPr>
          <t>Ensure Kubernetes Cluster Internet Access is not ‘Enabled’</t>
        </r>
      </text>
    </comment>
    <comment ref="L20" authorId="0" shapeId="0" xr:uid="{00000000-0006-0000-0A00-000012000000}">
      <text>
        <r>
          <rPr>
            <sz val="11"/>
            <rFont val="Calibri"/>
          </rPr>
          <t>Ensure a Cloud Load Balancer security group is created to isolate public network traffic.</t>
        </r>
      </text>
    </comment>
    <comment ref="L21" authorId="0" shapeId="0" xr:uid="{00000000-0006-0000-0A00-000013000000}">
      <text>
        <r>
          <rPr>
            <sz val="11"/>
            <rFont val="Calibri"/>
          </rPr>
          <t>Ensure that remote access is restricted from the internet</t>
        </r>
      </text>
    </comment>
    <comment ref="M21" authorId="0" shapeId="0" xr:uid="{00000000-0006-0000-0A00-000014000000}">
      <text>
        <r>
          <rPr>
            <sz val="11"/>
            <rFont val="Calibri"/>
          </rPr>
          <t>Ensure Kubernetes Cluster Internet Access is not ‘Enabled’</t>
        </r>
      </text>
    </comment>
    <comment ref="L23" authorId="0" shapeId="0" xr:uid="{00000000-0006-0000-0A00-000015000000}">
      <text>
        <r>
          <rPr>
            <sz val="11"/>
            <rFont val="Calibri"/>
          </rPr>
          <t>Ensure TencentDB for MySQL instance does not allow public access</t>
        </r>
      </text>
    </comment>
    <comment ref="L32" authorId="0" shapeId="0" xr:uid="{00000000-0006-0000-0A00-000016000000}">
      <text>
        <r>
          <rPr>
            <sz val="11"/>
            <rFont val="Calibri"/>
          </rPr>
          <t>Ensure Automatic Cluster Check is ‘Enabled’</t>
        </r>
      </text>
    </comment>
    <comment ref="M32" authorId="0" shapeId="0" xr:uid="{00000000-0006-0000-0A00-000017000000}">
      <text>
        <r>
          <rPr>
            <sz val="11"/>
            <rFont val="Calibri"/>
          </rPr>
          <t>Ensure Baseline Cycle Detection is Enabled</t>
        </r>
      </text>
    </comment>
    <comment ref="L35" authorId="0" shapeId="0" xr:uid="{00000000-0006-0000-0A00-000018000000}">
      <text>
        <r>
          <rPr>
            <sz val="11"/>
            <rFont val="Calibri"/>
          </rPr>
          <t>Ensure Kubernetes web UI / Dashboard is not enabled</t>
        </r>
      </text>
    </comment>
    <comment ref="L59" authorId="0" shapeId="0" xr:uid="{00000000-0006-0000-0A00-000019000000}">
      <text>
        <r>
          <rPr>
            <sz val="11"/>
            <rFont val="Calibri"/>
          </rPr>
          <t>Ensure server-side encryption is set to SSE-COS</t>
        </r>
      </text>
    </comment>
    <comment ref="M59" authorId="0" shapeId="0" xr:uid="{00000000-0006-0000-0A00-00001A000000}">
      <text>
        <r>
          <rPr>
            <sz val="11"/>
            <rFont val="Calibri"/>
          </rPr>
          <t>Ensure server-side encryption is set to SSE-KMS</t>
        </r>
      </text>
    </comment>
    <comment ref="N59" authorId="0" shapeId="0" xr:uid="{00000000-0006-0000-0A00-00001B000000}">
      <text>
        <r>
          <rPr>
            <sz val="11"/>
            <rFont val="Calibri"/>
          </rPr>
          <t xml:space="preserve">Ensure that </t>
        </r>
        <r>
          <rPr>
            <sz val="11"/>
            <color rgb="FF000000"/>
            <rFont val="Calibri"/>
          </rPr>
          <t>'</t>
        </r>
        <r>
          <rPr>
            <b/>
            <sz val="11"/>
            <color rgb="FF000000"/>
            <rFont val="Calibri"/>
          </rPr>
          <t>Unattached disks</t>
        </r>
        <r>
          <rPr>
            <sz val="11"/>
            <color rgb="FF000000"/>
            <rFont val="Calibri"/>
          </rPr>
          <t>'</t>
        </r>
        <r>
          <rPr>
            <sz val="11"/>
            <color rgb="FF000000"/>
            <rFont val="Calibri"/>
          </rPr>
          <t xml:space="preserve"> are encrypted</t>
        </r>
      </text>
    </comment>
    <comment ref="O59" authorId="0" shapeId="0" xr:uid="{00000000-0006-0000-0A00-00001C000000}">
      <text>
        <r>
          <rPr>
            <sz val="11"/>
            <rFont val="Calibri"/>
          </rPr>
          <t>Ensure that ‘Virtual Machine</t>
        </r>
        <r>
          <rPr>
            <sz val="11"/>
            <color rgb="FF000000"/>
            <rFont val="Calibri"/>
          </rPr>
          <t>'</t>
        </r>
        <r>
          <rPr>
            <sz val="11"/>
            <color rgb="FF000000"/>
            <rFont val="Calibri"/>
          </rPr>
          <t>s disk’ are encrypted</t>
        </r>
      </text>
    </comment>
    <comment ref="P59" authorId="0" shapeId="0" xr:uid="{00000000-0006-0000-0A00-00001D000000}">
      <text>
        <r>
          <rPr>
            <sz val="11"/>
            <rFont val="Calibri"/>
          </rPr>
          <t>Ensure TencentDB for MySQL instance has TDE (Transparent Data Encryption) set to ‘Enabled’</t>
        </r>
      </text>
    </comment>
    <comment ref="Q59" authorId="0" shapeId="0" xr:uid="{00000000-0006-0000-0A00-00001E000000}">
      <text>
        <r>
          <rPr>
            <sz val="11"/>
            <rFont val="Calibri"/>
          </rPr>
          <t>Ensure the  TDE (Transparent Data Encryption) protector of theTencentDB for MySQL instance uses BYOK (Bring Your Own Key) encryption</t>
        </r>
      </text>
    </comment>
    <comment ref="L70" authorId="0" shapeId="0" xr:uid="{00000000-0006-0000-0A00-00001F000000}">
      <text>
        <r>
          <rPr>
            <sz val="11"/>
            <rFont val="Calibri"/>
          </rPr>
          <t>Ensure server-side encryption is set to SSE-KMS</t>
        </r>
      </text>
    </comment>
    <comment ref="M70" authorId="0" shapeId="0" xr:uid="{00000000-0006-0000-0A00-000020000000}">
      <text>
        <r>
          <rPr>
            <sz val="11"/>
            <rFont val="Calibri"/>
          </rPr>
          <t>Ensure the  TDE (Transparent Data Encryption) protector of theTencentDB for MySQL instance uses BYOK (Bring Your Own Key) encryption</t>
        </r>
      </text>
    </comment>
    <comment ref="L74" authorId="0" shapeId="0" xr:uid="{00000000-0006-0000-0A00-000021000000}">
      <text>
        <r>
          <rPr>
            <sz val="11"/>
            <rFont val="Calibri"/>
          </rPr>
          <t>Ensure a log monitoring and alerts are set up to monitor disabling or deletion of customer created CMKs</t>
        </r>
      </text>
    </comment>
    <comment ref="L84" authorId="0" shapeId="0" xr:uid="{00000000-0006-0000-0A00-000022000000}">
      <text>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4" authorId="0" shapeId="0" xr:uid="{00000000-0006-0000-0A00-000023000000}">
      <text>
        <r>
          <rPr>
            <sz val="11"/>
            <rFont val="Calibri"/>
          </rPr>
          <t>Ensure TencentDB for MySQL instance requires all incoming connections to use SSL</t>
        </r>
      </text>
    </comment>
    <comment ref="L93" authorId="0" shapeId="0" xr:uid="{00000000-0006-0000-0A00-000024000000}">
      <text>
        <r>
          <rPr>
            <sz val="11"/>
            <rFont val="Calibri"/>
          </rPr>
          <t>Ensure CVM server has installed Cloud Workload Protection Platform(CWPP) Agent</t>
        </r>
      </text>
    </comment>
    <comment ref="M93" authorId="0" shapeId="0" xr:uid="{00000000-0006-0000-0A00-000025000000}">
      <text>
        <r>
          <rPr>
            <sz val="11"/>
            <rFont val="Calibri"/>
          </rPr>
          <t>Ensure CVM server has installed the Cloud Workload Protection Platform(CWPP) Professional or Ultimate edition agent</t>
        </r>
      </text>
    </comment>
    <comment ref="N93" authorId="0" shapeId="0" xr:uid="{00000000-0006-0000-0A00-000026000000}">
      <text>
        <r>
          <rPr>
            <sz val="11"/>
            <rFont val="Calibri"/>
          </rPr>
          <t>Ensure Container Security protection is enabled for clusters and hosts</t>
        </r>
      </text>
    </comment>
    <comment ref="O93" authorId="0" shapeId="0" xr:uid="{00000000-0006-0000-0A00-000027000000}">
      <text>
        <r>
          <rPr>
            <sz val="11"/>
            <rFont val="Calibri"/>
          </rPr>
          <t>Ensure Container Asset has installed Container Security Agent</t>
        </r>
      </text>
    </comment>
    <comment ref="P93" authorId="0" shapeId="0" xr:uid="{00000000-0006-0000-0A00-000028000000}">
      <text>
        <r>
          <rPr>
            <sz val="11"/>
            <rFont val="Calibri"/>
          </rPr>
          <t>Ensure Virus Scanning is Enabled</t>
        </r>
      </text>
    </comment>
    <comment ref="L94" authorId="0" shapeId="0" xr:uid="{00000000-0006-0000-0A00-000029000000}">
      <text>
        <r>
          <rPr>
            <sz val="11"/>
            <rFont val="Calibri"/>
          </rPr>
          <t>Ensure that the  Cloud Workload Protection Platform(CWPP) application protection switch is ‘Turn on’</t>
        </r>
      </text>
    </comment>
    <comment ref="M94" authorId="0" shapeId="0" xr:uid="{00000000-0006-0000-0A00-00002A000000}">
      <text>
        <r>
          <rPr>
            <sz val="11"/>
            <rFont val="Calibri"/>
          </rPr>
          <t>Ensure CWPP agent ‘self-protection’, ‘scheduled scanning’, and ‘automatic defense’ are ‘Enabled’</t>
        </r>
      </text>
    </comment>
    <comment ref="N94" authorId="0" shapeId="0" xr:uid="{00000000-0006-0000-0A00-00002B000000}">
      <text>
        <r>
          <rPr>
            <sz val="11"/>
            <rFont val="Calibri"/>
          </rPr>
          <t xml:space="preserve">Ensure TCSS application protection switch is </t>
        </r>
        <r>
          <rPr>
            <sz val="11"/>
            <color rgb="FF000000"/>
            <rFont val="Calibri"/>
          </rPr>
          <t>'</t>
        </r>
        <r>
          <rPr>
            <b/>
            <sz val="11"/>
            <color rgb="FF000000"/>
            <rFont val="Calibri"/>
          </rPr>
          <t>Turn on</t>
        </r>
        <r>
          <rPr>
            <sz val="11"/>
            <color rgb="FF000000"/>
            <rFont val="Calibri"/>
          </rPr>
          <t>'</t>
        </r>
      </text>
    </comment>
    <comment ref="O94" authorId="0" shapeId="0" xr:uid="{00000000-0006-0000-0A00-00002C000000}">
      <text>
        <r>
          <rPr>
            <sz val="11"/>
            <rFont val="Calibri"/>
          </rPr>
          <t>Ensure Virus Scanning is Enabled</t>
        </r>
      </text>
    </comment>
    <comment ref="L98" authorId="0" shapeId="0" xr:uid="{00000000-0006-0000-0A00-00002D000000}">
      <text>
        <r>
          <rPr>
            <sz val="11"/>
            <rFont val="Calibri"/>
          </rPr>
          <t>Ensure CWPP agent ‘self-protection’, ‘scheduled scanning’, and ‘automatic defense’ are ‘Enabled’</t>
        </r>
      </text>
    </comment>
    <comment ref="L99" authorId="0" shapeId="0" xr:uid="{00000000-0006-0000-0A00-00002E000000}">
      <text>
        <r>
          <rPr>
            <sz val="11"/>
            <rFont val="Calibri"/>
          </rPr>
          <t>Ensure CWPP agent ‘self-protection’, ‘scheduled scanning’, and ‘automatic defense’ are ‘Enabled’</t>
        </r>
      </text>
    </comment>
    <comment ref="L117" authorId="0" shapeId="0" xr:uid="{00000000-0006-0000-0A00-00002F000000}">
      <text>
        <r>
          <rPr>
            <sz val="11"/>
            <rFont val="Calibri"/>
          </rPr>
          <t>Ensure Mirror Interception policy is configured</t>
        </r>
      </text>
    </comment>
    <comment ref="L119" authorId="0" shapeId="0" xr:uid="{00000000-0006-0000-0A00-000030000000}">
      <text>
        <r>
          <rPr>
            <sz val="11"/>
            <rFont val="Calibri"/>
          </rPr>
          <t>Ensure Mirror Interception policy is configured</t>
        </r>
      </text>
    </comment>
    <comment ref="L136" authorId="0" shapeId="0" xr:uid="{00000000-0006-0000-0A00-000031000000}">
      <text>
        <r>
          <rPr>
            <sz val="11"/>
            <rFont val="Calibri"/>
          </rPr>
          <t xml:space="preserve">Ensure CAM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created</t>
        </r>
      </text>
    </comment>
    <comment ref="M136" authorId="0" shapeId="0" xr:uid="{00000000-0006-0000-0A00-000032000000}">
      <text>
        <r>
          <rPr>
            <sz val="11"/>
            <rFont val="Calibri"/>
          </rPr>
          <t>Ensure role-based access control (RBAC) authorization is Enabled on Kubernetes Engine Clusters</t>
        </r>
      </text>
    </comment>
    <comment ref="L137" authorId="0" shapeId="0" xr:uid="{00000000-0006-0000-0A00-000033000000}">
      <text>
        <r>
          <rPr>
            <sz val="11"/>
            <rFont val="Calibri"/>
          </rPr>
          <t xml:space="preserve">Avoid the use of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M137" authorId="0" shapeId="0" xr:uid="{00000000-0006-0000-0A00-000034000000}">
      <text>
        <r>
          <rPr>
            <sz val="11"/>
            <rFont val="Calibri"/>
          </rPr>
          <t>Ensure no root account access key exists</t>
        </r>
      </text>
    </comment>
    <comment ref="N137" authorId="0" shapeId="0" xr:uid="{00000000-0006-0000-0A00-000035000000}">
      <text>
        <r>
          <rPr>
            <sz val="11"/>
            <rFont val="Calibri"/>
          </rPr>
          <t xml:space="preserve">Ensure CAM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created</t>
        </r>
      </text>
    </comment>
    <comment ref="O137" authorId="0" shapeId="0" xr:uid="{00000000-0006-0000-0A00-000036000000}">
      <text>
        <r>
          <rPr>
            <sz val="11"/>
            <rFont val="Calibri"/>
          </rPr>
          <t>Ensure CAM policies are attached only to groups or roles</t>
        </r>
      </text>
    </comment>
    <comment ref="L144" authorId="0" shapeId="0" xr:uid="{00000000-0006-0000-0A00-000037000000}">
      <text>
        <r>
          <rPr>
            <sz val="11"/>
            <rFont val="Calibri"/>
          </rPr>
          <t>Ensure that COS bucket is not anonymously or publicly accessible</t>
        </r>
      </text>
    </comment>
    <comment ref="M144" authorId="0" shapeId="0" xr:uid="{00000000-0006-0000-0A00-000038000000}">
      <text>
        <r>
          <rPr>
            <sz val="11"/>
            <rFont val="Calibri"/>
          </rPr>
          <t>Ensure that there are no publicly accessible objects in storage buckets</t>
        </r>
      </text>
    </comment>
    <comment ref="N144" authorId="0" shapeId="0" xr:uid="{00000000-0006-0000-0A00-000039000000}">
      <text>
        <r>
          <rPr>
            <sz val="11"/>
            <rFont val="Calibri"/>
          </rPr>
          <t>Ensure role-based access control (RBAC) authorization is Enabled on Kubernetes Engine Clusters</t>
        </r>
      </text>
    </comment>
    <comment ref="L152" authorId="0" shapeId="0" xr:uid="{00000000-0006-0000-0A00-00003A000000}">
      <text>
        <r>
          <rPr>
            <sz val="11"/>
            <rFont val="Calibri"/>
          </rPr>
          <t xml:space="preserve">Avoid the use of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M152" authorId="0" shapeId="0" xr:uid="{00000000-0006-0000-0A00-00003B000000}">
      <text>
        <r>
          <rPr>
            <sz val="11"/>
            <rFont val="Calibri"/>
          </rPr>
          <t>Ensure no root account access key exists</t>
        </r>
      </text>
    </comment>
    <comment ref="N152" authorId="0" shapeId="0" xr:uid="{00000000-0006-0000-0A00-00003C000000}">
      <text>
        <r>
          <rPr>
            <sz val="11"/>
            <rFont val="Calibri"/>
          </rPr>
          <t>Ensure Basic Authentication is not ‘Enabled’ on Kubernetes Engine Clusters</t>
        </r>
      </text>
    </comment>
    <comment ref="O152" authorId="0" shapeId="0" xr:uid="{00000000-0006-0000-0A00-00003D000000}">
      <text>
        <r>
          <rPr>
            <sz val="11"/>
            <rFont val="Calibri"/>
          </rPr>
          <t>Ensure member accounts are linked to a group account</t>
        </r>
      </text>
    </comment>
    <comment ref="L157" authorId="0" shapeId="0" xr:uid="{00000000-0006-0000-0A00-00003E000000}">
      <text>
        <r>
          <rPr>
            <sz val="11"/>
            <rFont val="Calibri"/>
          </rPr>
          <t>Ensure users not logged on for 90 days or longer are disabled for console logon</t>
        </r>
      </text>
    </comment>
    <comment ref="L161" authorId="0" shapeId="0" xr:uid="{00000000-0006-0000-0A00-00003F000000}">
      <text>
        <r>
          <rPr>
            <sz val="11"/>
            <rFont val="Calibri"/>
          </rPr>
          <t>Ensure Basic Authentication is not ‘Enabled’ on Kubernetes Engine Clusters</t>
        </r>
      </text>
    </comment>
    <comment ref="L164" authorId="0" shapeId="0" xr:uid="{00000000-0006-0000-0A00-000040000000}">
      <text>
        <r>
          <rPr>
            <sz val="11"/>
            <rFont val="Calibri"/>
          </rPr>
          <t>Ensure CAM password policy temporarily blocks logon after 5 incorrect logon attempts within an hour</t>
        </r>
      </text>
    </comment>
    <comment ref="L166" authorId="0" shapeId="0" xr:uid="{00000000-0006-0000-0A00-000041000000}">
      <text>
        <r>
          <rPr>
            <sz val="11"/>
            <rFont val="Calibri"/>
          </rPr>
          <t>Ensure CAM password policy requires at least one uppercase letter</t>
        </r>
      </text>
    </comment>
    <comment ref="M166" authorId="0" shapeId="0" xr:uid="{00000000-0006-0000-0A00-000042000000}">
      <text>
        <r>
          <rPr>
            <sz val="11"/>
            <rFont val="Calibri"/>
          </rPr>
          <t>Ensure CAM password policy requires at least one lowercase letter</t>
        </r>
      </text>
    </comment>
    <comment ref="N166" authorId="0" shapeId="0" xr:uid="{00000000-0006-0000-0A00-000043000000}">
      <text>
        <r>
          <rPr>
            <sz val="11"/>
            <rFont val="Calibri"/>
          </rPr>
          <t>Ensure CAM password policy require at least one special character</t>
        </r>
      </text>
    </comment>
    <comment ref="O166" authorId="0" shapeId="0" xr:uid="{00000000-0006-0000-0A00-000044000000}">
      <text>
        <r>
          <rPr>
            <sz val="11"/>
            <rFont val="Calibri"/>
          </rPr>
          <t>Ensure CAM password policy require at least one digit</t>
        </r>
      </text>
    </comment>
    <comment ref="P166" authorId="0" shapeId="0" xr:uid="{00000000-0006-0000-0A00-000045000000}">
      <text>
        <r>
          <rPr>
            <sz val="11"/>
            <rFont val="Calibri"/>
          </rPr>
          <t>Ensure CAM password policy requires minimum length of 14 or greater</t>
        </r>
      </text>
    </comment>
    <comment ref="L167" authorId="0" shapeId="0" xr:uid="{00000000-0006-0000-0A00-000046000000}">
      <text>
        <r>
          <rPr>
            <sz val="11"/>
            <rFont val="Calibri"/>
          </rPr>
          <t>Ensure CAM password policy prevents password reuse</t>
        </r>
      </text>
    </comment>
    <comment ref="L169" authorId="0" shapeId="0" xr:uid="{00000000-0006-0000-0A00-000047000000}">
      <text>
        <r>
          <rPr>
            <sz val="11"/>
            <rFont val="Calibri"/>
          </rPr>
          <t>Ensure access keys are rotated every 90 days or less</t>
        </r>
      </text>
    </comment>
    <comment ref="M169" authorId="0" shapeId="0" xr:uid="{00000000-0006-0000-0A00-000048000000}">
      <text>
        <r>
          <rPr>
            <sz val="11"/>
            <rFont val="Calibri"/>
          </rPr>
          <t>Ensure CAM password policy expires passwords in 365 days</t>
        </r>
      </text>
    </comment>
    <comment ref="L174" authorId="0" shapeId="0" xr:uid="{00000000-0006-0000-0A00-000049000000}">
      <text>
        <r>
          <rPr>
            <sz val="11"/>
            <rFont val="Calibri"/>
          </rPr>
          <t xml:space="preserve">Ensure Multi-factor Authentication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L175" authorId="0" shapeId="0" xr:uid="{00000000-0006-0000-0A00-00004A000000}">
      <text>
        <r>
          <rPr>
            <sz val="11"/>
            <rFont val="Calibri"/>
          </rPr>
          <t>Ensure that multi-factor authentication is enabled for all CAM users that have a console password</t>
        </r>
      </text>
    </comment>
    <comment ref="L221" authorId="0" shapeId="0" xr:uid="{00000000-0006-0000-0A00-00004B000000}">
      <text>
        <r>
          <rPr>
            <sz val="11"/>
            <rFont val="Calibri"/>
          </rPr>
          <t>Ensure that CloudAudit is configured to export all operational log records</t>
        </r>
      </text>
    </comment>
    <comment ref="M221" authorId="0" shapeId="0" xr:uid="{00000000-0006-0000-0A00-00004D000000}">
      <text>
        <r>
          <rPr>
            <sz val="11"/>
            <rFont val="Calibri"/>
          </rPr>
          <t>Ensure audit logs for multiple cloud resources are integrated with Cloud Log Service</t>
        </r>
      </text>
    </comment>
    <comment ref="N221" authorId="0" shapeId="0" xr:uid="{00000000-0006-0000-0A00-00004E000000}">
      <text>
        <r>
          <rPr>
            <sz val="11"/>
            <rFont val="Calibri"/>
          </rPr>
          <t>Ensure virtual network flow log service is enabled</t>
        </r>
      </text>
    </comment>
    <comment ref="O221" authorId="0" shapeId="0" xr:uid="{00000000-0006-0000-0A00-00004F000000}">
      <text>
        <r>
          <rPr>
            <sz val="11"/>
            <rFont val="Calibri"/>
          </rPr>
          <t>Ensure EdgeOne log service is enabled</t>
        </r>
      </text>
    </comment>
    <comment ref="P221" authorId="0" shapeId="0" xr:uid="{00000000-0006-0000-0A00-000050000000}">
      <text>
        <r>
          <rPr>
            <sz val="11"/>
            <rFont val="Calibri"/>
          </rPr>
          <t>Ensure Web Application Firewall access and security log service is enabled</t>
        </r>
      </text>
    </comment>
    <comment ref="Q221" authorId="0" shapeId="0" xr:uid="{00000000-0006-0000-0A00-000051000000}">
      <text>
        <r>
          <rPr>
            <sz val="11"/>
            <rFont val="Calibri"/>
          </rPr>
          <t>Ensure Cloud Firewall access and security log service is enabled</t>
        </r>
      </text>
    </comment>
    <comment ref="R221" authorId="0" shapeId="0" xr:uid="{00000000-0006-0000-0A00-000052000000}">
      <text>
        <r>
          <rPr>
            <sz val="11"/>
            <rFont val="Calibri"/>
          </rPr>
          <t>Ensure virtual network flow log service is enabled</t>
        </r>
      </text>
    </comment>
    <comment ref="S221" authorId="0" shapeId="0" xr:uid="{00000000-0006-0000-0A00-000053000000}">
      <text>
        <r>
          <rPr>
            <sz val="11"/>
            <rFont val="Calibri"/>
          </rPr>
          <t>Ensure that logging is enabled for COS buckets</t>
        </r>
      </text>
    </comment>
    <comment ref="T221" authorId="0" shapeId="0" xr:uid="{00000000-0006-0000-0A00-000054000000}">
      <text>
        <r>
          <rPr>
            <sz val="11"/>
            <rFont val="Calibri"/>
          </rPr>
          <t>Ensure the ‘Audit Function’ for TencentDB for MySQL instance is set to ‘Enabled’</t>
        </r>
      </text>
    </comment>
    <comment ref="U221" authorId="0" shapeId="0" xr:uid="{00000000-0006-0000-0A00-00004C000000}">
      <text>
        <r>
          <rPr>
            <sz val="11"/>
            <rFont val="Calibri"/>
          </rPr>
          <t>Ensure Cluster Audit is set to ‘Enabled’ on Kubernetes Engine Clusters</t>
        </r>
      </text>
    </comment>
    <comment ref="L223" authorId="0" shapeId="0" xr:uid="{00000000-0006-0000-0A00-000055000000}">
      <text>
        <r>
          <rPr>
            <sz val="11"/>
            <rFont val="Calibri"/>
          </rPr>
          <t xml:space="preserve">Ensure a log monitoring and alerts are set up to monitor the usage of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L231" authorId="0" shapeId="0" xr:uid="{00000000-0006-0000-0A00-000056000000}">
      <text>
        <r>
          <rPr>
            <sz val="11"/>
            <rFont val="Calibri"/>
          </rPr>
          <t>Ensure the COS used to store CloudAudit logs is not publicly accessible</t>
        </r>
      </text>
    </comment>
    <comment ref="L233" authorId="0" shapeId="0" xr:uid="{00000000-0006-0000-0A00-000057000000}">
      <text>
        <r>
          <rPr>
            <sz val="11"/>
            <rFont val="Calibri"/>
          </rPr>
          <t>Ensure the COS used to store CloudAudit logs is not publicly accessible</t>
        </r>
      </text>
    </comment>
    <comment ref="L236" authorId="0" shapeId="0" xr:uid="{00000000-0006-0000-0A00-000058000000}">
      <text>
        <r>
          <rPr>
            <sz val="11"/>
            <rFont val="Calibri"/>
          </rPr>
          <t>Ensure Cloud Security Center Cloud Firewall, Web Application Firewall and Host Security log analysis is enabled</t>
        </r>
      </text>
    </comment>
    <comment ref="M236" authorId="0" shapeId="0" xr:uid="{00000000-0006-0000-0A00-000060000000}">
      <text>
        <r>
          <rPr>
            <sz val="11"/>
            <rFont val="Calibri"/>
          </rPr>
          <t>Ensure log monitoring and alerts are set up for CAM Role changes</t>
        </r>
      </text>
    </comment>
    <comment ref="N236" authorId="0" shapeId="0" xr:uid="{00000000-0006-0000-0A00-000061000000}">
      <text>
        <r>
          <rPr>
            <sz val="11"/>
            <rFont val="Calibri"/>
          </rPr>
          <t>Ensure log monitoring and alerts are set up for Cloud Firewall changes</t>
        </r>
      </text>
    </comment>
    <comment ref="O236" authorId="0" shapeId="0" xr:uid="{00000000-0006-0000-0A00-000062000000}">
      <text>
        <r>
          <rPr>
            <sz val="11"/>
            <rFont val="Calibri"/>
          </rPr>
          <t>Ensure log monitoring and alerts are set up for VPC network route changes</t>
        </r>
      </text>
    </comment>
    <comment ref="P236" authorId="0" shapeId="0" xr:uid="{00000000-0006-0000-0A00-000063000000}">
      <text>
        <r>
          <rPr>
            <sz val="11"/>
            <rFont val="Calibri"/>
          </rPr>
          <t>Ensure log monitoring and alerts are set up for VPC changes</t>
        </r>
      </text>
    </comment>
    <comment ref="Q236" authorId="0" shapeId="0" xr:uid="{00000000-0006-0000-0A00-000064000000}">
      <text>
        <r>
          <rPr>
            <sz val="11"/>
            <rFont val="Calibri"/>
          </rPr>
          <t>Ensure log monitoring and alerts are set up for COS permission changes</t>
        </r>
      </text>
    </comment>
    <comment ref="R236" authorId="0" shapeId="0" xr:uid="{00000000-0006-0000-0A00-000065000000}">
      <text>
        <r>
          <rPr>
            <sz val="11"/>
            <rFont val="Calibri"/>
          </rPr>
          <t>Ensure log monitoring and alerts are set up for CDB instance configuration changes</t>
        </r>
      </text>
    </comment>
    <comment ref="S236" authorId="0" shapeId="0" xr:uid="{00000000-0006-0000-0A00-000066000000}">
      <text>
        <r>
          <rPr>
            <sz val="11"/>
            <rFont val="Calibri"/>
          </rPr>
          <t>Ensure a log monitoring and alerts are set up to monitor Management Console sign-in without MFA</t>
        </r>
      </text>
    </comment>
    <comment ref="T236" authorId="0" shapeId="0" xr:uid="{00000000-0006-0000-0A00-000067000000}">
      <text>
        <r>
          <rPr>
            <sz val="11"/>
            <rFont val="Calibri"/>
          </rPr>
          <t xml:space="preserve">Ensure a log monitoring and alerts are set up to monitor the usage of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U236" authorId="0" shapeId="0" xr:uid="{00000000-0006-0000-0A00-000068000000}">
      <text>
        <r>
          <rPr>
            <sz val="11"/>
            <rFont val="Calibri"/>
          </rPr>
          <t>Ensure a log monitoring and alerts are set up to monitor disabling or deletion of customer created CMKs</t>
        </r>
      </text>
    </comment>
    <comment ref="V236" authorId="0" shapeId="0" xr:uid="{00000000-0006-0000-0A00-000059000000}">
      <text>
        <r>
          <rPr>
            <sz val="11"/>
            <rFont val="Calibri"/>
          </rPr>
          <t>Ensure a log monitoring and alerts are set up to monitor COS bucket policy changes</t>
        </r>
      </text>
    </comment>
    <comment ref="W236" authorId="0" shapeId="0" xr:uid="{00000000-0006-0000-0A00-00005A000000}">
      <text>
        <r>
          <rPr>
            <sz val="11"/>
            <rFont val="Calibri"/>
          </rPr>
          <t>Ensure a log monitoring and alerts are set up to monitor security group changes</t>
        </r>
      </text>
    </comment>
    <comment ref="X236" authorId="0" shapeId="0" xr:uid="{00000000-0006-0000-0A00-00005B000000}">
      <text>
        <r>
          <rPr>
            <sz val="11"/>
            <rFont val="Calibri"/>
          </rPr>
          <t>Ensure Cloud Monitoring is set to Enabled on Kubernetes Engine Clusters</t>
        </r>
      </text>
    </comment>
    <comment ref="Y236" authorId="0" shapeId="0" xr:uid="{00000000-0006-0000-0A00-00005C000000}">
      <text>
        <r>
          <rPr>
            <sz val="11"/>
            <rFont val="Calibri"/>
          </rPr>
          <t>Ensure cloud API exception monitoring is enabled</t>
        </r>
      </text>
    </comment>
    <comment ref="Z236" authorId="0" shapeId="0" xr:uid="{00000000-0006-0000-0A00-00005D000000}">
      <text>
        <r>
          <rPr>
            <sz val="11"/>
            <rFont val="Calibri"/>
          </rPr>
          <t>Ensure log storage analysis is enabled</t>
        </r>
      </text>
    </comment>
    <comment ref="AA236" authorId="0" shapeId="0" xr:uid="{00000000-0006-0000-0A00-00005E000000}">
      <text>
        <r>
          <rPr>
            <sz val="11"/>
            <rFont val="Calibri"/>
          </rPr>
          <t>Ensure log storage analysis is enabled</t>
        </r>
      </text>
    </comment>
    <comment ref="AB236" authorId="0" shapeId="0" xr:uid="{00000000-0006-0000-0A00-00005F000000}">
      <text>
        <r>
          <rPr>
            <sz val="11"/>
            <rFont val="Calibri"/>
          </rPr>
          <t>Ensure log analysis is enabled</t>
        </r>
      </text>
    </comment>
    <comment ref="L237" authorId="0" shapeId="0" xr:uid="{00000000-0006-0000-0A00-000069000000}">
      <text>
        <r>
          <rPr>
            <sz val="11"/>
            <rFont val="Calibri"/>
          </rPr>
          <t>Ensure Cloud Security Center Cloud Firewall, Web Application Firewall and Host Security log analysis is enabled</t>
        </r>
      </text>
    </comment>
    <comment ref="M237" authorId="0" shapeId="0" xr:uid="{00000000-0006-0000-0A00-00006A000000}">
      <text>
        <r>
          <rPr>
            <sz val="11"/>
            <rFont val="Calibri"/>
          </rPr>
          <t>Ensure log storage analysis is enabled</t>
        </r>
      </text>
    </comment>
    <comment ref="L242" authorId="0" shapeId="0" xr:uid="{00000000-0006-0000-0A00-00006B000000}">
      <text>
        <r>
          <rPr>
            <sz val="11"/>
            <rFont val="Calibri"/>
          </rPr>
          <t>Ensure that Logstore data retention period is set 365 days or greater</t>
        </r>
      </text>
    </comment>
    <comment ref="M242" authorId="0" shapeId="0" xr:uid="{00000000-0006-0000-0A00-00006C000000}">
      <text>
        <r>
          <rPr>
            <sz val="11"/>
            <rFont val="Calibri"/>
          </rPr>
          <t xml:space="preserve">Ensure </t>
        </r>
        <r>
          <rPr>
            <sz val="11"/>
            <color rgb="FF000000"/>
            <rFont val="Calibri"/>
          </rPr>
          <t>'</t>
        </r>
        <r>
          <rPr>
            <sz val="11"/>
            <color rgb="FF000000"/>
            <rFont val="Calibri"/>
          </rPr>
          <t>Auditing Retention’ for TencentDB for MySQL instance is greater than 6 months</t>
        </r>
      </text>
    </comment>
    <comment ref="L249" authorId="0" shapeId="0" xr:uid="{00000000-0006-0000-0A00-00006D000000}">
      <text>
        <r>
          <rPr>
            <sz val="11"/>
            <rFont val="Calibri"/>
          </rPr>
          <t>Ensure notification is enabled for high-risk security activities</t>
        </r>
      </text>
    </comment>
    <comment ref="M249" authorId="0" shapeId="0" xr:uid="{00000000-0006-0000-0A00-00006E000000}">
      <text>
        <r>
          <rPr>
            <sz val="11"/>
            <rFont val="Calibri"/>
          </rPr>
          <t>Ensure notification is enabled for all high-risk security activities</t>
        </r>
      </text>
    </comment>
    <comment ref="N249" authorId="0" shapeId="0" xr:uid="{00000000-0006-0000-0A00-00006F000000}">
      <text>
        <r>
          <rPr>
            <sz val="11"/>
            <rFont val="Calibri"/>
          </rPr>
          <t>Ensure notification is enabled for all high-risk security activities</t>
        </r>
      </text>
    </comment>
    <comment ref="L259" authorId="0" shapeId="0" xr:uid="{00000000-0006-0000-0A00-000070000000}">
      <text>
        <r>
          <rPr>
            <sz val="11"/>
            <rFont val="Calibri"/>
          </rPr>
          <t>Ensure Cluster Health Check triggered at least once per week for Kubernetes Clusters</t>
        </r>
      </text>
    </comment>
    <comment ref="M259" authorId="0" shapeId="0" xr:uid="{00000000-0006-0000-0A00-000071000000}">
      <text>
        <r>
          <rPr>
            <sz val="11"/>
            <rFont val="Calibri"/>
          </rPr>
          <t>Ensure periodic security check tasks are configured</t>
        </r>
      </text>
    </comment>
    <comment ref="N259" authorId="0" shapeId="0" xr:uid="{00000000-0006-0000-0A00-000072000000}">
      <text>
        <r>
          <rPr>
            <sz val="11"/>
            <rFont val="Calibri"/>
          </rPr>
          <t>Ensure Image Scan is Enabled</t>
        </r>
      </text>
    </comment>
    <comment ref="O259" authorId="0" shapeId="0" xr:uid="{00000000-0006-0000-0A00-000073000000}">
      <text>
        <r>
          <rPr>
            <sz val="11"/>
            <rFont val="Calibri"/>
          </rPr>
          <t>Ensure Scheduled Image Scanning is Configured</t>
        </r>
      </text>
    </comment>
    <comment ref="P259" authorId="0" shapeId="0" xr:uid="{00000000-0006-0000-0A00-000074000000}">
      <text>
        <r>
          <rPr>
            <sz val="11"/>
            <rFont val="Calibri"/>
          </rPr>
          <t>Ensure Automatic Cluster Check is ‘Enabled’</t>
        </r>
      </text>
    </comment>
    <comment ref="Q259" authorId="0" shapeId="0" xr:uid="{00000000-0006-0000-0A00-000075000000}">
      <text>
        <r>
          <rPr>
            <sz val="11"/>
            <rFont val="Calibri"/>
          </rPr>
          <t>Ensure Vulnerability Scanning is enabled</t>
        </r>
      </text>
    </comment>
    <comment ref="L274" authorId="0" shapeId="0" xr:uid="{00000000-0006-0000-0A00-000076000000}">
      <text>
        <r>
          <rPr>
            <sz val="11"/>
            <rFont val="Calibri"/>
          </rPr>
          <t>Ensure Cloud Security Center is Premium, Enterprise or Ultimate Edition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Ensure Cloud Security Center is Premium, Enterprise or Ultimate Edition</t>
        </r>
      </text>
    </comment>
    <comment ref="I202" authorId="0" shapeId="0" xr:uid="{00000000-0006-0000-0B00-000009000000}">
      <text>
        <r>
          <rPr>
            <sz val="11"/>
            <rFont val="Calibri"/>
          </rPr>
          <t>Ensure CVM server has installed Cloud Workload Protection Platform(CWPP) Agent</t>
        </r>
      </text>
    </comment>
    <comment ref="J202" authorId="0" shapeId="0" xr:uid="{00000000-0006-0000-0B00-000002000000}">
      <text>
        <r>
          <rPr>
            <sz val="11"/>
            <rFont val="Calibri"/>
          </rPr>
          <t>Ensure CVM server has installed the Cloud Workload Protection Platform(CWPP) Professional or Ultimate edition agent</t>
        </r>
      </text>
    </comment>
    <comment ref="K202" authorId="0" shapeId="0" xr:uid="{00000000-0006-0000-0B00-000003000000}">
      <text>
        <r>
          <rPr>
            <sz val="11"/>
            <rFont val="Calibri"/>
          </rPr>
          <t>Ensure that the  Cloud Workload Protection Platform(CWPP) application protection switch is ‘Turn on’</t>
        </r>
      </text>
    </comment>
    <comment ref="L202" authorId="0" shapeId="0" xr:uid="{00000000-0006-0000-0B00-000004000000}">
      <text>
        <r>
          <rPr>
            <sz val="11"/>
            <rFont val="Calibri"/>
          </rPr>
          <t>Ensure CWPP agent ‘self-protection’, ‘scheduled scanning’, and ‘automatic defense’ are ‘Enabled’</t>
        </r>
      </text>
    </comment>
    <comment ref="M202" authorId="0" shapeId="0" xr:uid="{00000000-0006-0000-0B00-000005000000}">
      <text>
        <r>
          <rPr>
            <sz val="11"/>
            <rFont val="Calibri"/>
          </rPr>
          <t>Ensure Container Security protection is enabled for clusters and hosts</t>
        </r>
      </text>
    </comment>
    <comment ref="N202" authorId="0" shapeId="0" xr:uid="{00000000-0006-0000-0B00-000006000000}">
      <text>
        <r>
          <rPr>
            <sz val="11"/>
            <rFont val="Calibri"/>
          </rPr>
          <t xml:space="preserve">Ensure TCSS application protection switch is </t>
        </r>
        <r>
          <rPr>
            <sz val="11"/>
            <color rgb="FF000000"/>
            <rFont val="Calibri"/>
          </rPr>
          <t>'</t>
        </r>
        <r>
          <rPr>
            <b/>
            <sz val="11"/>
            <color rgb="FF000000"/>
            <rFont val="Calibri"/>
          </rPr>
          <t>Turn on</t>
        </r>
        <r>
          <rPr>
            <sz val="11"/>
            <color rgb="FF000000"/>
            <rFont val="Calibri"/>
          </rPr>
          <t>'</t>
        </r>
      </text>
    </comment>
    <comment ref="O202" authorId="0" shapeId="0" xr:uid="{00000000-0006-0000-0B00-000007000000}">
      <text>
        <r>
          <rPr>
            <sz val="11"/>
            <rFont val="Calibri"/>
          </rPr>
          <t>Ensure Container Asset has installed Container Security Agent</t>
        </r>
      </text>
    </comment>
    <comment ref="P202" authorId="0" shapeId="0" xr:uid="{00000000-0006-0000-0B00-000008000000}">
      <text>
        <r>
          <rPr>
            <sz val="11"/>
            <rFont val="Calibri"/>
          </rPr>
          <t>Ensure Virus Scanning is Enabled</t>
        </r>
      </text>
    </comment>
    <comment ref="H203" authorId="0" shapeId="0" xr:uid="{00000000-0006-0000-0B00-00000A000000}">
      <text>
        <r>
          <rPr>
            <sz val="11"/>
            <rFont val="Calibri"/>
          </rPr>
          <t>Ensure CVM server has installed the Cloud Workload Protection Platform(CWPP) Professional or Ultimate edition agent</t>
        </r>
      </text>
    </comment>
    <comment ref="H204" authorId="0" shapeId="0" xr:uid="{00000000-0006-0000-0B00-00000B000000}">
      <text>
        <r>
          <rPr>
            <sz val="11"/>
            <rFont val="Calibri"/>
          </rPr>
          <t>Ensure Cloud Monitoring is set to Enabled on Kubernetes Engine Clusters</t>
        </r>
      </text>
    </comment>
    <comment ref="I204" authorId="0" shapeId="0" xr:uid="{00000000-0006-0000-0B00-00000C000000}">
      <text>
        <r>
          <rPr>
            <sz val="11"/>
            <rFont val="Calibri"/>
          </rPr>
          <t>Ensure CVM server has installed Cloud Workload Protection Platform(CWPP) Agent</t>
        </r>
      </text>
    </comment>
    <comment ref="J204" authorId="0" shapeId="0" xr:uid="{00000000-0006-0000-0B00-00000D000000}">
      <text>
        <r>
          <rPr>
            <sz val="11"/>
            <rFont val="Calibri"/>
          </rPr>
          <t>Ensure Container Security protection is enabled for clusters and hosts</t>
        </r>
      </text>
    </comment>
    <comment ref="K204" authorId="0" shapeId="0" xr:uid="{00000000-0006-0000-0B00-00000E000000}">
      <text>
        <r>
          <rPr>
            <sz val="11"/>
            <rFont val="Calibri"/>
          </rPr>
          <t>Ensure Container Asset has installed Container Security Agent</t>
        </r>
      </text>
    </comment>
    <comment ref="H205" authorId="0" shapeId="0" xr:uid="{00000000-0006-0000-0B00-00000F000000}">
      <text>
        <r>
          <rPr>
            <sz val="11"/>
            <rFont val="Calibri"/>
          </rPr>
          <t>Ensure CWPP agent ‘self-protection’, ‘scheduled scanning’, and ‘automatic defense’ are ‘Enabled’</t>
        </r>
      </text>
    </comment>
    <comment ref="H206" authorId="0" shapeId="0" xr:uid="{00000000-0006-0000-0B00-000010000000}">
      <text>
        <r>
          <rPr>
            <sz val="11"/>
            <rFont val="Calibri"/>
          </rPr>
          <t>Ensure that the  Cloud Workload Protection Platform(CWPP) application protection switch is ‘Turn on’</t>
        </r>
      </text>
    </comment>
    <comment ref="I206" authorId="0" shapeId="0" xr:uid="{00000000-0006-0000-0B00-000011000000}">
      <text>
        <r>
          <rPr>
            <sz val="11"/>
            <rFont val="Calibri"/>
          </rPr>
          <t>Ensure CWPP agent ‘self-protection’, ‘scheduled scanning’, and ‘automatic defense’ are ‘Enabled’</t>
        </r>
      </text>
    </comment>
    <comment ref="J206" authorId="0" shapeId="0" xr:uid="{00000000-0006-0000-0B00-000012000000}">
      <text>
        <r>
          <rPr>
            <sz val="11"/>
            <rFont val="Calibri"/>
          </rPr>
          <t xml:space="preserve">Ensure TCSS application protection switch is </t>
        </r>
        <r>
          <rPr>
            <sz val="11"/>
            <color rgb="FF000000"/>
            <rFont val="Calibri"/>
          </rPr>
          <t>'</t>
        </r>
        <r>
          <rPr>
            <b/>
            <sz val="11"/>
            <color rgb="FF000000"/>
            <rFont val="Calibri"/>
          </rPr>
          <t>Turn on</t>
        </r>
        <r>
          <rPr>
            <sz val="11"/>
            <color rgb="FF000000"/>
            <rFont val="Calibri"/>
          </rPr>
          <t>'</t>
        </r>
      </text>
    </comment>
    <comment ref="H207" authorId="0" shapeId="0" xr:uid="{00000000-0006-0000-0B00-000013000000}">
      <text>
        <r>
          <rPr>
            <sz val="11"/>
            <rFont val="Calibri"/>
          </rPr>
          <t>Ensure log storage analysis is enabled</t>
        </r>
      </text>
    </comment>
    <comment ref="H208" authorId="0" shapeId="0" xr:uid="{00000000-0006-0000-0B00-000014000000}">
      <text>
        <r>
          <rPr>
            <sz val="11"/>
            <rFont val="Calibri"/>
          </rPr>
          <t>Ensure notification is enabled for all high-risk security activities</t>
        </r>
      </text>
    </comment>
    <comment ref="I208" authorId="0" shapeId="0" xr:uid="{00000000-0006-0000-0B00-000015000000}">
      <text>
        <r>
          <rPr>
            <sz val="11"/>
            <rFont val="Calibri"/>
          </rPr>
          <t>Ensure notification is enabled for all high-risk security activities</t>
        </r>
      </text>
    </comment>
    <comment ref="H231" authorId="0" shapeId="0" xr:uid="{00000000-0006-0000-0B00-000016000000}">
      <text>
        <r>
          <rPr>
            <sz val="11"/>
            <rFont val="Calibri"/>
          </rPr>
          <t>Ensure Mirror Interception policy is configured</t>
        </r>
      </text>
    </comment>
    <comment ref="H245" authorId="0" shapeId="0" xr:uid="{00000000-0006-0000-0B00-000017000000}">
      <text>
        <r>
          <rPr>
            <sz val="11"/>
            <rFont val="Calibri"/>
          </rPr>
          <t>Ensure Automatic Cluster Check is ‘Enabled’</t>
        </r>
      </text>
    </comment>
    <comment ref="H248" authorId="0" shapeId="0" xr:uid="{00000000-0006-0000-0B00-000018000000}">
      <text>
        <r>
          <rPr>
            <sz val="11"/>
            <rFont val="Calibri"/>
          </rPr>
          <t>Ensure Kubernetes web UI / Dashboard is not enabled</t>
        </r>
      </text>
    </comment>
    <comment ref="H249" authorId="0" shapeId="0" xr:uid="{00000000-0006-0000-0B00-000019000000}">
      <text>
        <r>
          <rPr>
            <sz val="11"/>
            <rFont val="Calibri"/>
          </rPr>
          <t>Ensure Basic Authentication is not ‘Enabled’ on Kubernetes Engine Clusters</t>
        </r>
      </text>
    </comment>
    <comment ref="I249" authorId="0" shapeId="0" xr:uid="{00000000-0006-0000-0B00-00001A000000}">
      <text>
        <r>
          <rPr>
            <sz val="11"/>
            <rFont val="Calibri"/>
          </rPr>
          <t>Ensure Baseline Cycle Detection is Enabled</t>
        </r>
      </text>
    </comment>
    <comment ref="H252" authorId="0" shapeId="0" xr:uid="{00000000-0006-0000-0B00-00001B000000}">
      <text>
        <r>
          <rPr>
            <sz val="11"/>
            <rFont val="Calibri"/>
          </rPr>
          <t>Ensure periodic security check tasks are configured</t>
        </r>
      </text>
    </comment>
    <comment ref="H253" authorId="0" shapeId="0" xr:uid="{00000000-0006-0000-0B00-00001C000000}">
      <text>
        <r>
          <rPr>
            <sz val="11"/>
            <rFont val="Calibri"/>
          </rPr>
          <t>Ensure Image Scan is Enabled</t>
        </r>
      </text>
    </comment>
    <comment ref="I253" authorId="0" shapeId="0" xr:uid="{00000000-0006-0000-0B00-00001D000000}">
      <text>
        <r>
          <rPr>
            <sz val="11"/>
            <rFont val="Calibri"/>
          </rPr>
          <t>Ensure Vulnerability Scanning is enabled</t>
        </r>
      </text>
    </comment>
    <comment ref="H254" authorId="0" shapeId="0" xr:uid="{00000000-0006-0000-0B00-00001E000000}">
      <text>
        <r>
          <rPr>
            <sz val="11"/>
            <rFont val="Calibri"/>
          </rPr>
          <t>Ensure Cluster Health Check triggered at least once per week for Kubernetes Clusters</t>
        </r>
      </text>
    </comment>
    <comment ref="I254" authorId="0" shapeId="0" xr:uid="{00000000-0006-0000-0B00-00001F000000}">
      <text>
        <r>
          <rPr>
            <sz val="11"/>
            <rFont val="Calibri"/>
          </rPr>
          <t>Ensure periodic security check tasks are configured</t>
        </r>
      </text>
    </comment>
    <comment ref="J254" authorId="0" shapeId="0" xr:uid="{00000000-0006-0000-0B00-000020000000}">
      <text>
        <r>
          <rPr>
            <sz val="11"/>
            <rFont val="Calibri"/>
          </rPr>
          <t>Ensure Image Scan is Enabled</t>
        </r>
      </text>
    </comment>
    <comment ref="K254" authorId="0" shapeId="0" xr:uid="{00000000-0006-0000-0B00-000021000000}">
      <text>
        <r>
          <rPr>
            <sz val="11"/>
            <rFont val="Calibri"/>
          </rPr>
          <t>Ensure Scheduled Image Scanning is Configured</t>
        </r>
      </text>
    </comment>
    <comment ref="L254" authorId="0" shapeId="0" xr:uid="{00000000-0006-0000-0B00-000022000000}">
      <text>
        <r>
          <rPr>
            <sz val="11"/>
            <rFont val="Calibri"/>
          </rPr>
          <t>Ensure Automatic Cluster Check is ‘Enabled’</t>
        </r>
      </text>
    </comment>
    <comment ref="M254" authorId="0" shapeId="0" xr:uid="{00000000-0006-0000-0B00-000023000000}">
      <text>
        <r>
          <rPr>
            <sz val="11"/>
            <rFont val="Calibri"/>
          </rPr>
          <t>Ensure Vulnerability Scanning is enabled</t>
        </r>
      </text>
    </comment>
    <comment ref="H257" authorId="0" shapeId="0" xr:uid="{00000000-0006-0000-0B00-000024000000}">
      <text>
        <r>
          <rPr>
            <sz val="11"/>
            <rFont val="Calibri"/>
          </rPr>
          <t>Ensure Mirror Interception policy is configured</t>
        </r>
      </text>
    </comment>
    <comment ref="H258" authorId="0" shapeId="0" xr:uid="{00000000-0006-0000-0B00-000025000000}">
      <text>
        <r>
          <rPr>
            <sz val="11"/>
            <rFont val="Calibri"/>
          </rPr>
          <t>Ensure Baseline Cycle Detection is Enabled</t>
        </r>
      </text>
    </comment>
    <comment ref="H291" authorId="0" shapeId="0" xr:uid="{00000000-0006-0000-0B00-000026000000}">
      <text>
        <r>
          <rPr>
            <sz val="11"/>
            <rFont val="Calibri"/>
          </rPr>
          <t>Ensure member accounts are linked to a group account</t>
        </r>
      </text>
    </comment>
    <comment ref="H292" authorId="0" shapeId="0" xr:uid="{00000000-0006-0000-0B00-000027000000}">
      <text>
        <r>
          <rPr>
            <sz val="11"/>
            <rFont val="Calibri"/>
          </rPr>
          <t>Ensure users not logged on for 90 days or longer are disabled for console logon</t>
        </r>
      </text>
    </comment>
    <comment ref="H295" authorId="0" shapeId="0" xr:uid="{00000000-0006-0000-0B00-000028000000}">
      <text>
        <r>
          <rPr>
            <sz val="11"/>
            <rFont val="Calibri"/>
          </rPr>
          <t>Ensure CAM password policy requires at least one uppercase letter</t>
        </r>
      </text>
    </comment>
    <comment ref="I295" authorId="0" shapeId="0" xr:uid="{00000000-0006-0000-0B00-000029000000}">
      <text>
        <r>
          <rPr>
            <sz val="11"/>
            <rFont val="Calibri"/>
          </rPr>
          <t>Ensure CAM password policy requires at least one lowercase letter</t>
        </r>
      </text>
    </comment>
    <comment ref="J295" authorId="0" shapeId="0" xr:uid="{00000000-0006-0000-0B00-00002A000000}">
      <text>
        <r>
          <rPr>
            <sz val="11"/>
            <rFont val="Calibri"/>
          </rPr>
          <t>Ensure CAM password policy require at least one special character</t>
        </r>
      </text>
    </comment>
    <comment ref="K295" authorId="0" shapeId="0" xr:uid="{00000000-0006-0000-0B00-00002B000000}">
      <text>
        <r>
          <rPr>
            <sz val="11"/>
            <rFont val="Calibri"/>
          </rPr>
          <t>Ensure CAM password policy require at least one digit</t>
        </r>
      </text>
    </comment>
    <comment ref="L295" authorId="0" shapeId="0" xr:uid="{00000000-0006-0000-0B00-00002C000000}">
      <text>
        <r>
          <rPr>
            <sz val="11"/>
            <rFont val="Calibri"/>
          </rPr>
          <t>Ensure CAM password policy requires minimum length of 14 or greater</t>
        </r>
      </text>
    </comment>
    <comment ref="M295" authorId="0" shapeId="0" xr:uid="{00000000-0006-0000-0B00-00002D000000}">
      <text>
        <r>
          <rPr>
            <sz val="11"/>
            <rFont val="Calibri"/>
          </rPr>
          <t>Ensure CAM password policy prevents password reuse</t>
        </r>
      </text>
    </comment>
    <comment ref="N295" authorId="0" shapeId="0" xr:uid="{00000000-0006-0000-0B00-00002E000000}">
      <text>
        <r>
          <rPr>
            <sz val="11"/>
            <rFont val="Calibri"/>
          </rPr>
          <t>Ensure CAM password policy expires passwords in 365 days</t>
        </r>
      </text>
    </comment>
    <comment ref="O295" authorId="0" shapeId="0" xr:uid="{00000000-0006-0000-0B00-00002F000000}">
      <text>
        <r>
          <rPr>
            <sz val="11"/>
            <rFont val="Calibri"/>
          </rPr>
          <t>Ensure Basic Authentication is not ‘Enabled’ on Kubernetes Engine Clusters</t>
        </r>
      </text>
    </comment>
    <comment ref="H296" authorId="0" shapeId="0" xr:uid="{00000000-0006-0000-0B00-000030000000}">
      <text>
        <r>
          <rPr>
            <sz val="11"/>
            <rFont val="Calibri"/>
          </rPr>
          <t>Ensure CAM password policy requires at least one uppercase letter</t>
        </r>
      </text>
    </comment>
    <comment ref="I296" authorId="0" shapeId="0" xr:uid="{00000000-0006-0000-0B00-000031000000}">
      <text>
        <r>
          <rPr>
            <sz val="11"/>
            <rFont val="Calibri"/>
          </rPr>
          <t>Ensure CAM password policy requires at least one lowercase letter</t>
        </r>
      </text>
    </comment>
    <comment ref="J296" authorId="0" shapeId="0" xr:uid="{00000000-0006-0000-0B00-000032000000}">
      <text>
        <r>
          <rPr>
            <sz val="11"/>
            <rFont val="Calibri"/>
          </rPr>
          <t>Ensure CAM password policy require at least one special character</t>
        </r>
      </text>
    </comment>
    <comment ref="K296" authorId="0" shapeId="0" xr:uid="{00000000-0006-0000-0B00-000033000000}">
      <text>
        <r>
          <rPr>
            <sz val="11"/>
            <rFont val="Calibri"/>
          </rPr>
          <t>Ensure CAM password policy require at least one digit</t>
        </r>
      </text>
    </comment>
    <comment ref="L296" authorId="0" shapeId="0" xr:uid="{00000000-0006-0000-0B00-000034000000}">
      <text>
        <r>
          <rPr>
            <sz val="11"/>
            <rFont val="Calibri"/>
          </rPr>
          <t>Ensure CAM password policy requires minimum length of 14 or greater</t>
        </r>
      </text>
    </comment>
    <comment ref="M296" authorId="0" shapeId="0" xr:uid="{00000000-0006-0000-0B00-000035000000}">
      <text>
        <r>
          <rPr>
            <sz val="11"/>
            <rFont val="Calibri"/>
          </rPr>
          <t>Ensure CAM password policy prevents password reuse</t>
        </r>
      </text>
    </comment>
    <comment ref="N296" authorId="0" shapeId="0" xr:uid="{00000000-0006-0000-0B00-000036000000}">
      <text>
        <r>
          <rPr>
            <sz val="11"/>
            <rFont val="Calibri"/>
          </rPr>
          <t>Ensure CAM password policy temporarily blocks logon after 5 incorrect logon attempts within an hour</t>
        </r>
      </text>
    </comment>
    <comment ref="H304" authorId="0" shapeId="0" xr:uid="{00000000-0006-0000-0B00-000037000000}">
      <text>
        <r>
          <rPr>
            <sz val="11"/>
            <rFont val="Calibri"/>
          </rPr>
          <t xml:space="preserve">Avoid the use of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I304" authorId="0" shapeId="0" xr:uid="{00000000-0006-0000-0B00-000038000000}">
      <text>
        <r>
          <rPr>
            <sz val="11"/>
            <rFont val="Calibri"/>
          </rPr>
          <t>Ensure no root account access key exists</t>
        </r>
      </text>
    </comment>
    <comment ref="H308" authorId="0" shapeId="0" xr:uid="{00000000-0006-0000-0B00-000039000000}">
      <text>
        <r>
          <rPr>
            <sz val="11"/>
            <rFont val="Calibri"/>
          </rPr>
          <t>Ensure no root account access key exists</t>
        </r>
      </text>
    </comment>
    <comment ref="H309" authorId="0" shapeId="0" xr:uid="{00000000-0006-0000-0B00-00003A000000}">
      <text>
        <r>
          <rPr>
            <sz val="11"/>
            <rFont val="Calibri"/>
          </rPr>
          <t xml:space="preserve">Ensure CAM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created</t>
        </r>
      </text>
    </comment>
    <comment ref="H313" authorId="0" shapeId="0" xr:uid="{00000000-0006-0000-0B00-00003B000000}">
      <text>
        <r>
          <rPr>
            <sz val="11"/>
            <rFont val="Calibri"/>
          </rPr>
          <t xml:space="preserve">Avoid the use of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H315" authorId="0" shapeId="0" xr:uid="{00000000-0006-0000-0B00-00003C000000}">
      <text>
        <r>
          <rPr>
            <sz val="11"/>
            <rFont val="Calibri"/>
          </rPr>
          <t>Ensure access keys are rotated every 90 days or less</t>
        </r>
      </text>
    </comment>
    <comment ref="I315" authorId="0" shapeId="0" xr:uid="{00000000-0006-0000-0B00-00003D000000}">
      <text>
        <r>
          <rPr>
            <sz val="11"/>
            <rFont val="Calibri"/>
          </rPr>
          <t>Ensure CAM password policy expires passwords in 365 days</t>
        </r>
      </text>
    </comment>
    <comment ref="H317" authorId="0" shapeId="0" xr:uid="{00000000-0006-0000-0B00-00003E000000}">
      <text>
        <r>
          <rPr>
            <sz val="11"/>
            <rFont val="Calibri"/>
          </rPr>
          <t xml:space="preserve">Ensure Multi-factor Authentication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I317" authorId="0" shapeId="0" xr:uid="{00000000-0006-0000-0B00-00003F000000}">
      <text>
        <r>
          <rPr>
            <sz val="11"/>
            <rFont val="Calibri"/>
          </rPr>
          <t>Ensure that multi-factor authentication is enabled for all CAM users that have a console password</t>
        </r>
      </text>
    </comment>
    <comment ref="H318" authorId="0" shapeId="0" xr:uid="{00000000-0006-0000-0B00-000040000000}">
      <text>
        <r>
          <rPr>
            <sz val="11"/>
            <rFont val="Calibri"/>
          </rPr>
          <t>Ensure cloud API exception monitoring is enabled</t>
        </r>
      </text>
    </comment>
    <comment ref="H319" authorId="0" shapeId="0" xr:uid="{00000000-0006-0000-0B00-000041000000}">
      <text>
        <r>
          <rPr>
            <sz val="11"/>
            <rFont val="Calibri"/>
          </rPr>
          <t>Ensure a log monitoring and alerts are set up to monitor Management Console sign-in without MFA</t>
        </r>
      </text>
    </comment>
    <comment ref="I319" authorId="0" shapeId="0" xr:uid="{00000000-0006-0000-0B00-000042000000}">
      <text>
        <r>
          <rPr>
            <sz val="11"/>
            <rFont val="Calibri"/>
          </rPr>
          <t xml:space="preserve">Ensure a log monitoring and alerts are set up to monitor the usage of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H341" authorId="0" shapeId="0" xr:uid="{00000000-0006-0000-0B00-000043000000}">
      <text>
        <r>
          <rPr>
            <sz val="11"/>
            <rFont val="Calibri"/>
          </rPr>
          <t>Ensure CAM policies are attached only to groups or roles</t>
        </r>
      </text>
    </comment>
    <comment ref="H345" authorId="0" shapeId="0" xr:uid="{00000000-0006-0000-0B00-000044000000}">
      <text>
        <r>
          <rPr>
            <sz val="11"/>
            <rFont val="Calibri"/>
          </rPr>
          <t xml:space="preserve">Ensure CAM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created</t>
        </r>
      </text>
    </comment>
    <comment ref="I345" authorId="0" shapeId="0" xr:uid="{00000000-0006-0000-0B00-000045000000}">
      <text>
        <r>
          <rPr>
            <sz val="11"/>
            <rFont val="Calibri"/>
          </rPr>
          <t>Ensure that COS bucket is not anonymously or publicly accessible</t>
        </r>
      </text>
    </comment>
    <comment ref="J345" authorId="0" shapeId="0" xr:uid="{00000000-0006-0000-0B00-000046000000}">
      <text>
        <r>
          <rPr>
            <sz val="11"/>
            <rFont val="Calibri"/>
          </rPr>
          <t>Ensure that there are no publicly accessible objects in storage buckets</t>
        </r>
      </text>
    </comment>
    <comment ref="K345" authorId="0" shapeId="0" xr:uid="{00000000-0006-0000-0B00-000047000000}">
      <text>
        <r>
          <rPr>
            <sz val="11"/>
            <rFont val="Calibri"/>
          </rPr>
          <t>Ensure network access rules for COS buckets are not set to publicly accessible</t>
        </r>
      </text>
    </comment>
    <comment ref="L345" authorId="0" shapeId="0" xr:uid="{00000000-0006-0000-0B00-000048000000}">
      <text>
        <r>
          <rPr>
            <sz val="11"/>
            <rFont val="Calibri"/>
          </rPr>
          <t>Ensure role-based access control (RBAC) authorization is Enabled on Kubernetes Engine Clusters</t>
        </r>
      </text>
    </comment>
    <comment ref="H346" authorId="0" shapeId="0" xr:uid="{00000000-0006-0000-0B00-000049000000}">
      <text>
        <r>
          <rPr>
            <sz val="11"/>
            <rFont val="Calibri"/>
          </rPr>
          <t>Ensure CAM policies are attached only to groups or roles</t>
        </r>
      </text>
    </comment>
    <comment ref="I346" authorId="0" shapeId="0" xr:uid="{00000000-0006-0000-0B00-00004A000000}">
      <text>
        <r>
          <rPr>
            <sz val="11"/>
            <rFont val="Calibri"/>
          </rPr>
          <t>Ensure role-based access control (RBAC) authorization is Enabled on Kubernetes Engine Clusters</t>
        </r>
      </text>
    </comment>
    <comment ref="H348" authorId="0" shapeId="0" xr:uid="{00000000-0006-0000-0B00-00004B000000}">
      <text>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48" authorId="0" shapeId="0" xr:uid="{00000000-0006-0000-0B00-00004C000000}">
      <text>
        <r>
          <rPr>
            <sz val="11"/>
            <rFont val="Calibri"/>
          </rPr>
          <t>Ensure server-side encryption is set to SSE-COS</t>
        </r>
      </text>
    </comment>
    <comment ref="J348" authorId="0" shapeId="0" xr:uid="{00000000-0006-0000-0B00-00004D000000}">
      <text>
        <r>
          <rPr>
            <sz val="11"/>
            <rFont val="Calibri"/>
          </rPr>
          <t>Ensure server-side encryption is set to SSE-KMS</t>
        </r>
      </text>
    </comment>
    <comment ref="K348" authorId="0" shapeId="0" xr:uid="{00000000-0006-0000-0B00-00004E000000}">
      <text>
        <r>
          <rPr>
            <sz val="11"/>
            <rFont val="Calibri"/>
          </rPr>
          <t xml:space="preserve">Ensure that </t>
        </r>
        <r>
          <rPr>
            <sz val="11"/>
            <color rgb="FF000000"/>
            <rFont val="Calibri"/>
          </rPr>
          <t>'</t>
        </r>
        <r>
          <rPr>
            <b/>
            <sz val="11"/>
            <color rgb="FF000000"/>
            <rFont val="Calibri"/>
          </rPr>
          <t>Unattached disks</t>
        </r>
        <r>
          <rPr>
            <sz val="11"/>
            <color rgb="FF000000"/>
            <rFont val="Calibri"/>
          </rPr>
          <t>'</t>
        </r>
        <r>
          <rPr>
            <sz val="11"/>
            <color rgb="FF000000"/>
            <rFont val="Calibri"/>
          </rPr>
          <t xml:space="preserve"> are encrypted</t>
        </r>
      </text>
    </comment>
    <comment ref="L348" authorId="0" shapeId="0" xr:uid="{00000000-0006-0000-0B00-00004F000000}">
      <text>
        <r>
          <rPr>
            <sz val="11"/>
            <rFont val="Calibri"/>
          </rPr>
          <t>Ensure that ‘Virtual Machine</t>
        </r>
        <r>
          <rPr>
            <sz val="11"/>
            <color rgb="FF000000"/>
            <rFont val="Calibri"/>
          </rPr>
          <t>'</t>
        </r>
        <r>
          <rPr>
            <sz val="11"/>
            <color rgb="FF000000"/>
            <rFont val="Calibri"/>
          </rPr>
          <t>s disk’ are encrypted</t>
        </r>
      </text>
    </comment>
    <comment ref="M348" authorId="0" shapeId="0" xr:uid="{00000000-0006-0000-0B00-000050000000}">
      <text>
        <r>
          <rPr>
            <sz val="11"/>
            <rFont val="Calibri"/>
          </rPr>
          <t>Ensure TencentDB for MySQL instance requires all incoming connections to use SSL</t>
        </r>
      </text>
    </comment>
    <comment ref="N348" authorId="0" shapeId="0" xr:uid="{00000000-0006-0000-0B00-000051000000}">
      <text>
        <r>
          <rPr>
            <sz val="11"/>
            <rFont val="Calibri"/>
          </rPr>
          <t>Ensure TencentDB for MySQL instance has TDE (Transparent Data Encryption) set to ‘Enabled’</t>
        </r>
      </text>
    </comment>
    <comment ref="O348" authorId="0" shapeId="0" xr:uid="{00000000-0006-0000-0B00-000052000000}">
      <text>
        <r>
          <rPr>
            <sz val="11"/>
            <rFont val="Calibri"/>
          </rPr>
          <t>Ensure the  TDE (Transparent Data Encryption) protector of theTencentDB for MySQL instance uses BYOK (Bring Your Own Key) encryption</t>
        </r>
      </text>
    </comment>
    <comment ref="H349" authorId="0" shapeId="0" xr:uid="{00000000-0006-0000-0B00-000053000000}">
      <text>
        <r>
          <rPr>
            <sz val="11"/>
            <rFont val="Calibri"/>
          </rPr>
          <t>Ensure that COS bucket is not anonymously or publicly accessible</t>
        </r>
      </text>
    </comment>
    <comment ref="I349" authorId="0" shapeId="0" xr:uid="{00000000-0006-0000-0B00-000054000000}">
      <text>
        <r>
          <rPr>
            <sz val="11"/>
            <rFont val="Calibri"/>
          </rPr>
          <t>Ensure that there are no publicly accessible objects in storage buckets</t>
        </r>
      </text>
    </comment>
    <comment ref="H353" authorId="0" shapeId="0" xr:uid="{00000000-0006-0000-0B00-000055000000}">
      <text>
        <r>
          <rPr>
            <sz val="11"/>
            <rFont val="Calibri"/>
          </rPr>
          <t>Ensure log monitoring and alerts are set up for CAM Role changes</t>
        </r>
      </text>
    </comment>
    <comment ref="I353" authorId="0" shapeId="0" xr:uid="{00000000-0006-0000-0B00-000056000000}">
      <text>
        <r>
          <rPr>
            <sz val="11"/>
            <rFont val="Calibri"/>
          </rPr>
          <t>Ensure log monitoring and alerts are set up for COS permission changes</t>
        </r>
      </text>
    </comment>
    <comment ref="J353" authorId="0" shapeId="0" xr:uid="{00000000-0006-0000-0B00-000057000000}">
      <text>
        <r>
          <rPr>
            <sz val="11"/>
            <rFont val="Calibri"/>
          </rPr>
          <t>Ensure a log monitoring and alerts are set up to monitor COS bucket policy changes</t>
        </r>
      </text>
    </comment>
    <comment ref="H357" authorId="0" shapeId="0" xr:uid="{00000000-0006-0000-0B00-000058000000}">
      <text>
        <r>
          <rPr>
            <sz val="11"/>
            <rFont val="Calibri"/>
          </rPr>
          <t>Ensure virtual network flow log service is enabled</t>
        </r>
      </text>
    </comment>
    <comment ref="I357" authorId="0" shapeId="0" xr:uid="{00000000-0006-0000-0B00-000059000000}">
      <text>
        <r>
          <rPr>
            <sz val="11"/>
            <rFont val="Calibri"/>
          </rPr>
          <t>Ensure Cloud Firewall access and security log service is enabled</t>
        </r>
      </text>
    </comment>
    <comment ref="J357" authorId="0" shapeId="0" xr:uid="{00000000-0006-0000-0B00-00005A000000}">
      <text>
        <r>
          <rPr>
            <sz val="11"/>
            <rFont val="Calibri"/>
          </rPr>
          <t>Ensure virtual network flow log service is enabled</t>
        </r>
      </text>
    </comment>
    <comment ref="H358" authorId="0" shapeId="0" xr:uid="{00000000-0006-0000-0B00-00005B000000}">
      <text>
        <r>
          <rPr>
            <sz val="11"/>
            <rFont val="Calibri"/>
          </rPr>
          <t>Ensure the ‘Audit Function’ for TencentDB for MySQL instance is set to ‘Enabled’</t>
        </r>
      </text>
    </comment>
    <comment ref="H359" authorId="0" shapeId="0" xr:uid="{00000000-0006-0000-0B00-00005C000000}">
      <text>
        <r>
          <rPr>
            <sz val="11"/>
            <rFont val="Calibri"/>
          </rPr>
          <t>Ensure that CloudAudit is configured to export all operational log records</t>
        </r>
      </text>
    </comment>
    <comment ref="I359" authorId="0" shapeId="0" xr:uid="{00000000-0006-0000-0B00-00005D000000}">
      <text>
        <r>
          <rPr>
            <sz val="11"/>
            <rFont val="Calibri"/>
          </rPr>
          <t>Ensure EdgeOne log service is enabled</t>
        </r>
      </text>
    </comment>
    <comment ref="J359" authorId="0" shapeId="0" xr:uid="{00000000-0006-0000-0B00-00005E000000}">
      <text>
        <r>
          <rPr>
            <sz val="11"/>
            <rFont val="Calibri"/>
          </rPr>
          <t>Ensure Web Application Firewall access and security log service is enabled</t>
        </r>
      </text>
    </comment>
    <comment ref="K359" authorId="0" shapeId="0" xr:uid="{00000000-0006-0000-0B00-00005F000000}">
      <text>
        <r>
          <rPr>
            <sz val="11"/>
            <rFont val="Calibri"/>
          </rPr>
          <t>Ensure that logging is enabled for COS buckets</t>
        </r>
      </text>
    </comment>
    <comment ref="L359" authorId="0" shapeId="0" xr:uid="{00000000-0006-0000-0B00-000060000000}">
      <text>
        <r>
          <rPr>
            <sz val="11"/>
            <rFont val="Calibri"/>
          </rPr>
          <t>Ensure Cluster Audit is set to ‘Enabled’ on Kubernetes Engine Clusters</t>
        </r>
      </text>
    </comment>
    <comment ref="H360" authorId="0" shapeId="0" xr:uid="{00000000-0006-0000-0B00-000061000000}">
      <text>
        <r>
          <rPr>
            <sz val="11"/>
            <rFont val="Calibri"/>
          </rPr>
          <t>Ensure that CloudAudit is configured to export all operational log records</t>
        </r>
      </text>
    </comment>
    <comment ref="I360" authorId="0" shapeId="0" xr:uid="{00000000-0006-0000-0B00-000062000000}">
      <text>
        <r>
          <rPr>
            <sz val="11"/>
            <rFont val="Calibri"/>
          </rPr>
          <t>Ensure audit logs for multiple cloud resources are integrated with Cloud Log Service</t>
        </r>
      </text>
    </comment>
    <comment ref="J360" authorId="0" shapeId="0" xr:uid="{00000000-0006-0000-0B00-000063000000}">
      <text>
        <r>
          <rPr>
            <sz val="11"/>
            <rFont val="Calibri"/>
          </rPr>
          <t>Ensure Web Application Firewall access and security log service is enabled</t>
        </r>
      </text>
    </comment>
    <comment ref="K360" authorId="0" shapeId="0" xr:uid="{00000000-0006-0000-0B00-000064000000}">
      <text>
        <r>
          <rPr>
            <sz val="11"/>
            <rFont val="Calibri"/>
          </rPr>
          <t>Ensure Cloud Firewall access and security log service is enabled</t>
        </r>
      </text>
    </comment>
    <comment ref="L360" authorId="0" shapeId="0" xr:uid="{00000000-0006-0000-0B00-000065000000}">
      <text>
        <r>
          <rPr>
            <sz val="11"/>
            <rFont val="Calibri"/>
          </rPr>
          <t>Ensure Cloud Monitoring is set to Enabled on Kubernetes Engine Clusters</t>
        </r>
      </text>
    </comment>
    <comment ref="H361" authorId="0" shapeId="0" xr:uid="{00000000-0006-0000-0B00-000066000000}">
      <text>
        <r>
          <rPr>
            <sz val="11"/>
            <rFont val="Calibri"/>
          </rPr>
          <t>Ensure the COS used to store CloudAudit logs is not publicly accessible</t>
        </r>
      </text>
    </comment>
    <comment ref="H364" authorId="0" shapeId="0" xr:uid="{00000000-0006-0000-0B00-000067000000}">
      <text>
        <r>
          <rPr>
            <sz val="11"/>
            <rFont val="Calibri"/>
          </rPr>
          <t>Ensure Cloud Security Center Cloud Firewall, Web Application Firewall and Host Security log analysis is enabled</t>
        </r>
      </text>
    </comment>
    <comment ref="I364" authorId="0" shapeId="0" xr:uid="{00000000-0006-0000-0B00-000068000000}">
      <text>
        <r>
          <rPr>
            <sz val="11"/>
            <rFont val="Calibri"/>
          </rPr>
          <t>Ensure log storage analysis is enabled</t>
        </r>
      </text>
    </comment>
    <comment ref="J364" authorId="0" shapeId="0" xr:uid="{00000000-0006-0000-0B00-000069000000}">
      <text>
        <r>
          <rPr>
            <sz val="11"/>
            <rFont val="Calibri"/>
          </rPr>
          <t>Ensure log storage analysis is enabled</t>
        </r>
      </text>
    </comment>
    <comment ref="K364" authorId="0" shapeId="0" xr:uid="{00000000-0006-0000-0B00-00006A000000}">
      <text>
        <r>
          <rPr>
            <sz val="11"/>
            <rFont val="Calibri"/>
          </rPr>
          <t>Ensure log analysis is enabled</t>
        </r>
      </text>
    </comment>
    <comment ref="H367" authorId="0" shapeId="0" xr:uid="{00000000-0006-0000-0B00-00006B000000}">
      <text>
        <r>
          <rPr>
            <sz val="11"/>
            <rFont val="Calibri"/>
          </rPr>
          <t>Ensure log monitoring and alerts are set up for CAM Role changes</t>
        </r>
      </text>
    </comment>
    <comment ref="I367" authorId="0" shapeId="0" xr:uid="{00000000-0006-0000-0B00-000072000000}">
      <text>
        <r>
          <rPr>
            <sz val="11"/>
            <rFont val="Calibri"/>
          </rPr>
          <t>Ensure log monitoring and alerts are set up for Cloud Firewall changes</t>
        </r>
      </text>
    </comment>
    <comment ref="J367" authorId="0" shapeId="0" xr:uid="{00000000-0006-0000-0B00-000073000000}">
      <text>
        <r>
          <rPr>
            <sz val="11"/>
            <rFont val="Calibri"/>
          </rPr>
          <t>Ensure log monitoring and alerts are set up for VPC network route changes</t>
        </r>
      </text>
    </comment>
    <comment ref="K367" authorId="0" shapeId="0" xr:uid="{00000000-0006-0000-0B00-000074000000}">
      <text>
        <r>
          <rPr>
            <sz val="11"/>
            <rFont val="Calibri"/>
          </rPr>
          <t>Ensure log monitoring and alerts are set up for VPC changes</t>
        </r>
      </text>
    </comment>
    <comment ref="L367" authorId="0" shapeId="0" xr:uid="{00000000-0006-0000-0B00-000075000000}">
      <text>
        <r>
          <rPr>
            <sz val="11"/>
            <rFont val="Calibri"/>
          </rPr>
          <t>Ensure log monitoring and alerts are set up for COS permission changes</t>
        </r>
      </text>
    </comment>
    <comment ref="M367" authorId="0" shapeId="0" xr:uid="{00000000-0006-0000-0B00-000076000000}">
      <text>
        <r>
          <rPr>
            <sz val="11"/>
            <rFont val="Calibri"/>
          </rPr>
          <t>Ensure log monitoring and alerts are set up for CDB instance configuration changes</t>
        </r>
      </text>
    </comment>
    <comment ref="N367" authorId="0" shapeId="0" xr:uid="{00000000-0006-0000-0B00-000077000000}">
      <text>
        <r>
          <rPr>
            <sz val="11"/>
            <rFont val="Calibri"/>
          </rPr>
          <t>Ensure a log monitoring and alerts are set up to monitor Management Console sign-in without MFA</t>
        </r>
      </text>
    </comment>
    <comment ref="O367" authorId="0" shapeId="0" xr:uid="{00000000-0006-0000-0B00-000078000000}">
      <text>
        <r>
          <rPr>
            <sz val="11"/>
            <rFont val="Calibri"/>
          </rPr>
          <t xml:space="preserve">Ensure a log monitoring and alerts are set up to monitor the usage of </t>
        </r>
        <r>
          <rPr>
            <sz val="11"/>
            <color rgb="FF000000"/>
            <rFont val="Calibri"/>
          </rPr>
          <t>"</t>
        </r>
        <r>
          <rPr>
            <b/>
            <sz val="11"/>
            <color rgb="FF000000"/>
            <rFont val="Calibri"/>
          </rPr>
          <t>root</t>
        </r>
        <r>
          <rPr>
            <sz val="11"/>
            <color rgb="FF000000"/>
            <rFont val="Calibri"/>
          </rPr>
          <t>"</t>
        </r>
        <r>
          <rPr>
            <sz val="11"/>
            <color rgb="FF000000"/>
            <rFont val="Calibri"/>
          </rPr>
          <t xml:space="preserve"> account</t>
        </r>
      </text>
    </comment>
    <comment ref="P367" authorId="0" shapeId="0" xr:uid="{00000000-0006-0000-0B00-000079000000}">
      <text>
        <r>
          <rPr>
            <sz val="11"/>
            <rFont val="Calibri"/>
          </rPr>
          <t>Ensure a log monitoring and alerts are set up to monitor disabling or deletion of customer created CMKs</t>
        </r>
      </text>
    </comment>
    <comment ref="Q367" authorId="0" shapeId="0" xr:uid="{00000000-0006-0000-0B00-00006C000000}">
      <text>
        <r>
          <rPr>
            <sz val="11"/>
            <rFont val="Calibri"/>
          </rPr>
          <t>Ensure a log monitoring and alerts are set up to monitor COS bucket policy changes</t>
        </r>
      </text>
    </comment>
    <comment ref="R367" authorId="0" shapeId="0" xr:uid="{00000000-0006-0000-0B00-00006D000000}">
      <text>
        <r>
          <rPr>
            <sz val="11"/>
            <rFont val="Calibri"/>
          </rPr>
          <t>Ensure a log monitoring and alerts are set up to monitor security group changes</t>
        </r>
      </text>
    </comment>
    <comment ref="S367" authorId="0" shapeId="0" xr:uid="{00000000-0006-0000-0B00-00006E000000}">
      <text>
        <r>
          <rPr>
            <sz val="11"/>
            <rFont val="Calibri"/>
          </rPr>
          <t>Ensure cloud API exception monitoring is enabled</t>
        </r>
      </text>
    </comment>
    <comment ref="T367" authorId="0" shapeId="0" xr:uid="{00000000-0006-0000-0B00-00006F000000}">
      <text>
        <r>
          <rPr>
            <sz val="11"/>
            <rFont val="Calibri"/>
          </rPr>
          <t>Ensure notification is enabled for high-risk security activities</t>
        </r>
      </text>
    </comment>
    <comment ref="U367" authorId="0" shapeId="0" xr:uid="{00000000-0006-0000-0B00-000070000000}">
      <text>
        <r>
          <rPr>
            <sz val="11"/>
            <rFont val="Calibri"/>
          </rPr>
          <t>Ensure notification is enabled for all high-risk security activities</t>
        </r>
      </text>
    </comment>
    <comment ref="V367" authorId="0" shapeId="0" xr:uid="{00000000-0006-0000-0B00-000071000000}">
      <text>
        <r>
          <rPr>
            <sz val="11"/>
            <rFont val="Calibri"/>
          </rPr>
          <t>Ensure notification is enabled for all high-risk security activities</t>
        </r>
      </text>
    </comment>
    <comment ref="H368" authorId="0" shapeId="0" xr:uid="{00000000-0006-0000-0B00-00007A000000}">
      <text>
        <r>
          <rPr>
            <sz val="11"/>
            <rFont val="Calibri"/>
          </rPr>
          <t>Ensure that Logstore data retention period is set 365 days or greater</t>
        </r>
      </text>
    </comment>
    <comment ref="I368" authorId="0" shapeId="0" xr:uid="{00000000-0006-0000-0B00-00007B000000}">
      <text>
        <r>
          <rPr>
            <sz val="11"/>
            <rFont val="Calibri"/>
          </rPr>
          <t xml:space="preserve">Ensure </t>
        </r>
        <r>
          <rPr>
            <sz val="11"/>
            <color rgb="FF000000"/>
            <rFont val="Calibri"/>
          </rPr>
          <t>'</t>
        </r>
        <r>
          <rPr>
            <sz val="11"/>
            <color rgb="FF000000"/>
            <rFont val="Calibri"/>
          </rPr>
          <t>Auditing Retention’ for TencentDB for MySQL instance is greater than 6 months</t>
        </r>
      </text>
    </comment>
    <comment ref="H369" authorId="0" shapeId="0" xr:uid="{00000000-0006-0000-0B00-00007C000000}">
      <text>
        <r>
          <rPr>
            <sz val="11"/>
            <rFont val="Calibri"/>
          </rPr>
          <t>Ensure audit logs for multiple cloud resources are integrated with Cloud Log Service</t>
        </r>
      </text>
    </comment>
    <comment ref="I369" authorId="0" shapeId="0" xr:uid="{00000000-0006-0000-0B00-00007D000000}">
      <text>
        <r>
          <rPr>
            <sz val="11"/>
            <rFont val="Calibri"/>
          </rPr>
          <t>Ensure Cloud Security Center Cloud Firewall, Web Application Firewall and Host Security log analysis is enabled</t>
        </r>
      </text>
    </comment>
    <comment ref="J369" authorId="0" shapeId="0" xr:uid="{00000000-0006-0000-0B00-00007E000000}">
      <text>
        <r>
          <rPr>
            <sz val="11"/>
            <rFont val="Calibri"/>
          </rPr>
          <t>Ensure log storage analysis is enabled</t>
        </r>
      </text>
    </comment>
    <comment ref="K369" authorId="0" shapeId="0" xr:uid="{00000000-0006-0000-0B00-00007F000000}">
      <text>
        <r>
          <rPr>
            <sz val="11"/>
            <rFont val="Calibri"/>
          </rPr>
          <t>Ensure log analysis is enabled</t>
        </r>
      </text>
    </comment>
    <comment ref="H373" authorId="0" shapeId="0" xr:uid="{00000000-0006-0000-0B00-000080000000}">
      <text>
        <r>
          <rPr>
            <sz val="11"/>
            <rFont val="Calibri"/>
          </rPr>
          <t>Ensure the security groups are configured with fine grained rules</t>
        </r>
      </text>
    </comment>
    <comment ref="I373" authorId="0" shapeId="0" xr:uid="{00000000-0006-0000-0B00-000081000000}">
      <text>
        <r>
          <rPr>
            <sz val="11"/>
            <rFont val="Calibri"/>
          </rPr>
          <t>Ensure Network policy is ‘Enabled’ on Kubernetes Engine Clusters</t>
        </r>
      </text>
    </comment>
    <comment ref="H383" authorId="0" shapeId="0" xr:uid="{00000000-0006-0000-0B00-000082000000}">
      <text>
        <r>
          <rPr>
            <sz val="11"/>
            <rFont val="Calibri"/>
          </rPr>
          <t>Ensure virtual network flow log service is enabled</t>
        </r>
      </text>
    </comment>
    <comment ref="I383" authorId="0" shapeId="0" xr:uid="{00000000-0006-0000-0B00-000083000000}">
      <text>
        <r>
          <rPr>
            <sz val="11"/>
            <rFont val="Calibri"/>
          </rPr>
          <t>Ensure virtual network flow log service is enabled</t>
        </r>
      </text>
    </comment>
    <comment ref="H389" authorId="0" shapeId="0" xr:uid="{00000000-0006-0000-0B00-000084000000}">
      <text>
        <r>
          <rPr>
            <sz val="11"/>
            <rFont val="Calibri"/>
          </rPr>
          <t>Ensure that remote access is restricted from the internet</t>
        </r>
      </text>
    </comment>
    <comment ref="I389" authorId="0" shapeId="0" xr:uid="{00000000-0006-0000-0B00-000085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J389" authorId="0" shapeId="0" xr:uid="{00000000-0006-0000-0B00-000086000000}">
      <text>
        <r>
          <rPr>
            <sz val="11"/>
            <rFont val="Calibri"/>
          </rPr>
          <t>Ensure no security groups allow ingress from 0.0.0.0/0 to port 22</t>
        </r>
      </text>
    </comment>
    <comment ref="K389" authorId="0" shapeId="0" xr:uid="{00000000-0006-0000-0B00-000087000000}">
      <text>
        <r>
          <rPr>
            <sz val="11"/>
            <rFont val="Calibri"/>
          </rPr>
          <t>Ensure no security groups allow ingress from 0.0.0.0/0 to port 3389</t>
        </r>
      </text>
    </comment>
    <comment ref="L389" authorId="0" shapeId="0" xr:uid="{00000000-0006-0000-0B00-000088000000}">
      <text>
        <r>
          <rPr>
            <sz val="11"/>
            <rFont val="Calibri"/>
          </rPr>
          <t>Ensure a Cloud Load Balancer security group is created to isolate public network traffic.</t>
        </r>
      </text>
    </comment>
    <comment ref="M389" authorId="0" shapeId="0" xr:uid="{00000000-0006-0000-0B00-000089000000}">
      <text>
        <r>
          <rPr>
            <sz val="11"/>
            <rFont val="Calibri"/>
          </rPr>
          <t>Ensure TencentDB for MySQL instance does not allow public access</t>
        </r>
      </text>
    </comment>
    <comment ref="N389" authorId="0" shapeId="0" xr:uid="{00000000-0006-0000-0B00-00008A000000}">
      <text>
        <r>
          <rPr>
            <sz val="11"/>
            <rFont val="Calibri"/>
          </rPr>
          <t>Ensure Kubernetes Cluster Internet Access is not ‘Enabled’</t>
        </r>
      </text>
    </comment>
    <comment ref="H390" authorId="0" shapeId="0" xr:uid="{00000000-0006-0000-0B00-00008B000000}">
      <text>
        <r>
          <rPr>
            <sz val="11"/>
            <rFont val="Calibri"/>
          </rPr>
          <t>Ensure that remote access is restricted from the internet</t>
        </r>
      </text>
    </comment>
    <comment ref="I390" authorId="0" shapeId="0" xr:uid="{00000000-0006-0000-0B00-00008C000000}">
      <text>
        <r>
          <rPr>
            <sz val="11"/>
            <rFont val="Calibri"/>
          </rPr>
          <t>Ensure the security groups are configured with fine grained rules</t>
        </r>
      </text>
    </comment>
    <comment ref="J390" authorId="0" shapeId="0" xr:uid="{00000000-0006-0000-0B00-00008D000000}">
      <text>
        <r>
          <rPr>
            <sz val="11"/>
            <rFont val="Calibri"/>
          </rPr>
          <t>Ensure no security groups allow ingress from 0.0.0.0/0 to port 22</t>
        </r>
      </text>
    </comment>
    <comment ref="K390" authorId="0" shapeId="0" xr:uid="{00000000-0006-0000-0B00-00008E000000}">
      <text>
        <r>
          <rPr>
            <sz val="11"/>
            <rFont val="Calibri"/>
          </rPr>
          <t>Ensure no security groups allow ingress from 0.0.0.0/0 to port 3389</t>
        </r>
      </text>
    </comment>
    <comment ref="L390" authorId="0" shapeId="0" xr:uid="{00000000-0006-0000-0B00-00008F000000}">
      <text>
        <r>
          <rPr>
            <sz val="11"/>
            <rFont val="Calibri"/>
          </rPr>
          <t>Ensure a Cloud Load Balancer security group is created to isolate public network traffic.</t>
        </r>
      </text>
    </comment>
    <comment ref="M390" authorId="0" shapeId="0" xr:uid="{00000000-0006-0000-0B00-000090000000}">
      <text>
        <r>
          <rPr>
            <sz val="11"/>
            <rFont val="Calibri"/>
          </rPr>
          <t>Ensure network access rules for COS buckets are not set to publicly accessible</t>
        </r>
      </text>
    </comment>
    <comment ref="N390" authorId="0" shapeId="0" xr:uid="{00000000-0006-0000-0B00-000091000000}">
      <text>
        <r>
          <rPr>
            <sz val="11"/>
            <rFont val="Calibri"/>
          </rPr>
          <t>Ensure TencentDB for MySQL instance does not allow public access</t>
        </r>
      </text>
    </comment>
    <comment ref="O390" authorId="0" shapeId="0" xr:uid="{00000000-0006-0000-0B00-000092000000}">
      <text>
        <r>
          <rPr>
            <sz val="11"/>
            <rFont val="Calibri"/>
          </rPr>
          <t>Ensure Kubernetes Cluster Internet Access is not ‘Enabled’</t>
        </r>
      </text>
    </comment>
    <comment ref="H411" authorId="0" shapeId="0" xr:uid="{00000000-0006-0000-0B00-000093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H415" authorId="0" shapeId="0" xr:uid="{00000000-0006-0000-0B00-000094000000}">
      <text>
        <r>
          <rPr>
            <sz val="11"/>
            <rFont val="Calibri"/>
          </rPr>
          <t>Ensure Network policy is ‘Enabled’ on Kubernetes Engine Clusters</t>
        </r>
      </text>
    </comment>
    <comment ref="I415" authorId="0" shapeId="0" xr:uid="{00000000-0006-0000-0B00-000095000000}">
      <text>
        <r>
          <rPr>
            <sz val="11"/>
            <rFont val="Calibri"/>
          </rPr>
          <t>Ensure VPC-CNI Mode support for Kubernetes Cluster</t>
        </r>
      </text>
    </comment>
  </commentList>
</comments>
</file>

<file path=xl/sharedStrings.xml><?xml version="1.0" encoding="utf-8"?>
<sst xmlns="http://schemas.openxmlformats.org/spreadsheetml/2006/main" count="12882" uniqueCount="6198">
  <si>
    <t>Section</t>
  </si>
  <si>
    <t>Id</t>
  </si>
  <si>
    <t>Title</t>
  </si>
  <si>
    <t>Assessment</t>
  </si>
  <si>
    <t>Profile</t>
  </si>
  <si>
    <t>MoSCoW</t>
  </si>
  <si>
    <t>OpsImpact</t>
  </si>
  <si>
    <t>Phase</t>
  </si>
  <si>
    <t>ImplStatus</t>
  </si>
  <si>
    <t>Notes</t>
  </si>
  <si>
    <t>Remediation</t>
  </si>
  <si>
    <t>Description</t>
  </si>
  <si>
    <t>Impact</t>
  </si>
  <si>
    <t>Audit</t>
  </si>
  <si>
    <t>Default</t>
  </si>
  <si>
    <t>Status</t>
  </si>
  <si>
    <t>LogID</t>
  </si>
  <si>
    <t>Identity and Access Management</t>
  </si>
  <si>
    <t>1.1</t>
  </si>
  <si>
    <r>
      <rPr>
        <sz val="11"/>
        <rFont val="Calibri"/>
      </rPr>
      <t xml:space="preserve">Avoid the use of the </t>
    </r>
    <r>
      <rPr>
        <sz val="11"/>
        <color rgb="FF000000"/>
        <rFont val="Calibri"/>
      </rPr>
      <t>"</t>
    </r>
    <r>
      <rPr>
        <b/>
        <sz val="11"/>
        <color rgb="FF000000"/>
        <rFont val="Calibri"/>
      </rPr>
      <t>root</t>
    </r>
    <r>
      <rPr>
        <sz val="11"/>
        <color rgb="FF000000"/>
        <rFont val="Calibri"/>
      </rPr>
      <t>"</t>
    </r>
    <r>
      <rPr>
        <sz val="11"/>
        <color rgb="FF000000"/>
        <rFont val="Calibri"/>
      </rPr>
      <t xml:space="preserve"> account</t>
    </r>
  </si>
  <si>
    <t>Manual</t>
  </si>
  <si>
    <t>Level 1</t>
  </si>
  <si>
    <t>Unassigned</t>
  </si>
  <si>
    <t>Unassessed</t>
  </si>
  <si>
    <t>Pending</t>
  </si>
  <si>
    <t/>
  </si>
  <si>
    <r>
      <rPr>
        <b/>
        <sz val="11"/>
        <color rgb="FF000000"/>
        <rFont val="Calibri"/>
      </rPr>
      <t>Using the management Console:</t>
    </r>
    <r>
      <rPr>
        <sz val="11"/>
        <color rgb="FF000000"/>
        <rFont val="Calibri"/>
      </rPr>
      <t xml:space="preserve">
</t>
    </r>
    <r>
      <rPr>
        <sz val="11"/>
        <color rgb="FF000000"/>
        <rFont val="Calibri"/>
      </rPr>
      <t xml:space="preserve">- Login in to CAM console </t>
    </r>
    <r>
      <rPr>
        <sz val="11"/>
        <color rgb="FF0000FF"/>
        <rFont val="Calibri"/>
      </rPr>
      <t>(https://console.tencentcloud.com/cam)</t>
    </r>
    <r>
      <rPr>
        <sz val="11"/>
        <color rgb="FF000000"/>
        <rFont val="Calibri"/>
      </rPr>
      <t xml:space="preserve">
</t>
    </r>
    <r>
      <rPr>
        <sz val="11"/>
        <color rgb="FF000000"/>
        <rFont val="Calibri"/>
      </rPr>
      <t>- Create CAM users and groups.</t>
    </r>
    <r>
      <rPr>
        <sz val="11"/>
        <color rgb="FF000000"/>
        <rFont val="Calibri"/>
      </rPr>
      <t xml:space="preserve">
</t>
    </r>
    <r>
      <rPr>
        <sz val="11"/>
        <color rgb="FF000000"/>
        <rFont val="Calibri"/>
      </rPr>
      <t>- Assign appropriate permissions via policies. Reserve root account access for critical operations only.</t>
    </r>
  </si>
  <si>
    <r>
      <rPr>
        <sz val="11"/>
        <color rgb="FF000000"/>
        <rFont val="Calibri"/>
      </rPr>
      <t>The root account in Tencent Cloud (the initial account created during registration) should only be used for the minimal necessary operations. Ensure that the root account is not used for routine daily operations and administrative tasks within Tencent Cloud.</t>
    </r>
  </si>
  <si>
    <r>
      <rPr>
        <sz val="11"/>
        <color rgb="FF000000"/>
        <rFont val="Calibri"/>
      </rPr>
      <t>You can review CloudAudit logs for actions performed by the root account (i.e., the main account uin).In the Tencent Cloud Console, navigate to CloudAudit and identify operations performed by the root user.</t>
    </r>
  </si>
  <si>
    <t>1.2</t>
  </si>
  <si>
    <r>
      <rPr>
        <sz val="11"/>
        <rFont val="Calibri"/>
      </rPr>
      <t>Ensure no root account access key exists</t>
    </r>
  </si>
  <si>
    <r>
      <rPr>
        <sz val="11"/>
        <color rgb="FF000000"/>
        <rFont val="Calibri"/>
      </rPr>
      <t>Immediately delete any active access keys for the root account via the console.</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Login in to CAM console </t>
    </r>
    <r>
      <rPr>
        <sz val="11"/>
        <color rgb="FF0000FF"/>
        <rFont val="Calibri"/>
      </rPr>
      <t>(https://console.tencentcloud.com/cam)</t>
    </r>
    <r>
      <rPr>
        <sz val="11"/>
        <color rgb="FF000000"/>
        <rFont val="Calibri"/>
      </rPr>
      <t>.</t>
    </r>
    <r>
      <rPr>
        <sz val="11"/>
        <color rgb="FF000000"/>
        <rFont val="Calibri"/>
      </rPr>
      <t xml:space="preserve">
</t>
    </r>
    <r>
      <rPr>
        <sz val="11"/>
        <color rgb="FF000000"/>
        <rFont val="Calibri"/>
      </rPr>
      <t xml:space="preserve">-  In the left-side navigation pane, click </t>
    </r>
    <r>
      <rPr>
        <b/>
        <sz val="11"/>
        <color rgb="FF000000"/>
        <rFont val="Calibri"/>
      </rPr>
      <t>Access Key</t>
    </r>
    <r>
      <rPr>
        <sz val="11"/>
        <color rgb="FF000000"/>
        <rFont val="Calibri"/>
      </rPr>
      <t xml:space="preserve"> to review the list of access keys for the root account.</t>
    </r>
    <r>
      <rPr>
        <sz val="11"/>
        <color rgb="FF000000"/>
        <rFont val="Calibri"/>
      </rPr>
      <t xml:space="preserve">
</t>
    </r>
    <r>
      <rPr>
        <sz val="11"/>
        <color rgb="FF000000"/>
        <rFont val="Calibri"/>
      </rPr>
      <t xml:space="preserve">-  Click </t>
    </r>
    <r>
      <rPr>
        <b/>
        <sz val="11"/>
        <color rgb="FF000000"/>
        <rFont val="Calibri"/>
      </rPr>
      <t>Disable</t>
    </r>
    <r>
      <rPr>
        <sz val="11"/>
        <color rgb="FF000000"/>
        <rFont val="Calibri"/>
      </rPr>
      <t xml:space="preserve"> to disable any activated access keys (temporarily disable key - for those keys that may still be needed), and/or click </t>
    </r>
    <r>
      <rPr>
        <b/>
        <sz val="11"/>
        <color rgb="FF000000"/>
        <rFont val="Calibri"/>
      </rPr>
      <t>Delete</t>
    </r>
    <r>
      <rPr>
        <sz val="11"/>
        <color rgb="FF000000"/>
        <rFont val="Calibri"/>
      </rPr>
      <t xml:space="preserve"> to delete them (deleted keys cannot be recovered).</t>
    </r>
    <r>
      <rPr>
        <sz val="11"/>
        <color rgb="FF000000"/>
        <rFont val="Calibri"/>
      </rPr>
      <t xml:space="preserve">
</t>
    </r>
    <r>
      <rPr>
        <sz val="11"/>
        <color rgb="FF000000"/>
        <rFont val="Calibri"/>
      </rPr>
      <t>-  Ensure that neither the access key is generated or activated.</t>
    </r>
    <r>
      <rPr>
        <sz val="11"/>
        <color rgb="FF000000"/>
        <rFont val="Calibri"/>
      </rPr>
      <t xml:space="preserve">
</t>
    </r>
    <r>
      <rPr>
        <sz val="11"/>
        <color rgb="FF000000"/>
        <rFont val="Calibri"/>
      </rPr>
      <t>-  Enforce a policy prohibiting the issuance of root account access keys.</t>
    </r>
  </si>
  <si>
    <r>
      <rPr>
        <sz val="11"/>
        <color rgb="FF000000"/>
        <rFont val="Calibri"/>
      </rPr>
      <t>Confirm that no programmatic access credentials (SecretId/SecretKey) are associated with the root account.</t>
    </r>
  </si>
  <si>
    <r>
      <rPr>
        <sz val="11"/>
        <color rgb="FF000000"/>
        <rFont val="Calibri"/>
      </rPr>
      <t>Programs that already use root account access keys may stop working if you disable or delete the access keys without replacing them with other CAM user access keys in your program.</t>
    </r>
  </si>
  <si>
    <r>
      <rPr>
        <sz val="11"/>
        <color rgb="FF000000"/>
        <rFont val="Calibri"/>
      </rPr>
      <t>Perform the following to determine if the 'root' user account has access keys:</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Login in to CAM console </t>
    </r>
    <r>
      <rPr>
        <sz val="11"/>
        <color rgb="FF0000FF"/>
        <rFont val="Calibri"/>
      </rPr>
      <t>(https://console.tencentcloud.com/cam)</t>
    </r>
    <r>
      <rPr>
        <sz val="11"/>
        <color rgb="FF000000"/>
        <rFont val="Calibri"/>
      </rPr>
      <t>.</t>
    </r>
    <r>
      <rPr>
        <sz val="11"/>
        <color rgb="FF000000"/>
        <rFont val="Calibri"/>
      </rPr>
      <t xml:space="preserve">
</t>
    </r>
    <r>
      <rPr>
        <sz val="11"/>
        <color rgb="FF000000"/>
        <rFont val="Calibri"/>
      </rPr>
      <t xml:space="preserve">- In the left-side navigation pane, click </t>
    </r>
    <r>
      <rPr>
        <b/>
        <sz val="11"/>
        <color rgb="FF000000"/>
        <rFont val="Calibri"/>
      </rPr>
      <t>Access Key</t>
    </r>
    <r>
      <rPr>
        <sz val="11"/>
        <color rgb="FF000000"/>
        <rFont val="Calibri"/>
      </rPr>
      <t>.</t>
    </r>
    <r>
      <rPr>
        <sz val="11"/>
        <color rgb="FF000000"/>
        <rFont val="Calibri"/>
      </rPr>
      <t xml:space="preserve">
</t>
    </r>
    <r>
      <rPr>
        <sz val="11"/>
        <color rgb="FF000000"/>
        <rFont val="Calibri"/>
      </rPr>
      <t>- Review the list of access keys for the root account. Ensure list is empty.</t>
    </r>
  </si>
  <si>
    <r>
      <rPr>
        <sz val="11"/>
        <color rgb="FF000000"/>
        <rFont val="Calibri"/>
      </rPr>
      <t>By default, no access key is created for the root account.</t>
    </r>
  </si>
  <si>
    <t>1.3</t>
  </si>
  <si>
    <r>
      <rPr>
        <sz val="11"/>
        <rFont val="Calibri"/>
      </rPr>
      <t xml:space="preserve">Ensure Multi-factor Authentication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account</t>
    </r>
  </si>
  <si>
    <r>
      <rPr>
        <b/>
        <sz val="11"/>
        <color rgb="FF000000"/>
        <rFont val="Calibri"/>
      </rPr>
      <t>Using the management Console to bind an MFA Device:</t>
    </r>
    <r>
      <rPr>
        <sz val="11"/>
        <color rgb="FF000000"/>
        <rFont val="Calibri"/>
      </rPr>
      <t xml:space="preserve">
</t>
    </r>
    <r>
      <rPr>
        <sz val="11"/>
        <color rgb="FF000000"/>
        <rFont val="Calibri"/>
      </rPr>
      <t xml:space="preserve">- Login in to Account Center </t>
    </r>
    <r>
      <rPr>
        <sz val="11"/>
        <color rgb="FF0000FF"/>
        <rFont val="Calibri"/>
      </rPr>
      <t>(https://console.tencentcloud.com/developer)</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Security Settings</t>
    </r>
    <r>
      <rPr>
        <sz val="11"/>
        <color rgb="FF000000"/>
        <rFont val="Calibri"/>
      </rPr>
      <t xml:space="preserve"> in the left navigation bar.</t>
    </r>
    <r>
      <rPr>
        <sz val="11"/>
        <color rgb="FF000000"/>
        <rFont val="Calibri"/>
      </rPr>
      <t xml:space="preserve">
</t>
    </r>
    <r>
      <rPr>
        <sz val="11"/>
        <color rgb="FF000000"/>
        <rFont val="Calibri"/>
      </rPr>
      <t xml:space="preserve">- Go to </t>
    </r>
    <r>
      <rPr>
        <b/>
        <sz val="11"/>
        <color rgb="FF000000"/>
        <rFont val="Calibri"/>
      </rPr>
      <t>Basic Settings</t>
    </r>
    <r>
      <rPr>
        <sz val="11"/>
        <color rgb="FF000000"/>
        <rFont val="Calibri"/>
      </rPr>
      <t xml:space="preserve"> &gt; </t>
    </r>
    <r>
      <rPr>
        <b/>
        <sz val="11"/>
        <color rgb="FF000000"/>
        <rFont val="Calibri"/>
      </rPr>
      <t>MFA Device</t>
    </r>
    <r>
      <rPr>
        <sz val="11"/>
        <color rgb="FF000000"/>
        <rFont val="Calibri"/>
      </rPr>
      <t xml:space="preserve"> and click </t>
    </r>
    <r>
      <rPr>
        <b/>
        <sz val="11"/>
        <color rgb="FF000000"/>
        <rFont val="Calibri"/>
      </rPr>
      <t>Bind</t>
    </r>
    <r>
      <rPr>
        <sz val="11"/>
        <color rgb="FF000000"/>
        <rFont val="Calibri"/>
      </rPr>
      <t>.</t>
    </r>
    <r>
      <rPr>
        <sz val="11"/>
        <color rgb="FF000000"/>
        <rFont val="Calibri"/>
      </rPr>
      <t xml:space="preserve">
</t>
    </r>
    <r>
      <rPr>
        <sz val="11"/>
        <color rgb="FF000000"/>
        <rFont val="Calibri"/>
      </rPr>
      <t>- Complete the identity authentication as prompted on the authentication window that pops up.</t>
    </r>
    <r>
      <rPr>
        <sz val="11"/>
        <color rgb="FF000000"/>
        <rFont val="Calibri"/>
      </rPr>
      <t xml:space="preserve">
</t>
    </r>
    <r>
      <rPr>
        <sz val="11"/>
        <color rgb="FF000000"/>
        <rFont val="Calibri"/>
      </rPr>
      <t xml:space="preserve">- Select a binding method: </t>
    </r>
    <r>
      <rPr>
        <b/>
        <sz val="11"/>
        <color rgb="FF000000"/>
        <rFont val="Calibri"/>
      </rPr>
      <t>Virtual MFA Device</t>
    </r>
    <r>
      <rPr>
        <sz val="11"/>
        <color rgb="FF000000"/>
        <rFont val="Calibri"/>
      </rPr>
      <t xml:space="preserve"> (for example, Google Authenticator or Microsoft Authenticator) or U2F Security Key (for example, Yubikey), and follow the on-screen instructions to proceed with the binding operation.</t>
    </r>
    <r>
      <rPr>
        <sz val="11"/>
        <color rgb="FF000000"/>
        <rFont val="Calibri"/>
      </rPr>
      <t xml:space="preserve">
</t>
    </r>
    <r>
      <rPr>
        <sz val="11"/>
        <color rgb="FF000000"/>
        <rFont val="Calibri"/>
      </rPr>
      <t xml:space="preserve">- Click </t>
    </r>
    <r>
      <rPr>
        <b/>
        <sz val="11"/>
        <color rgb="FF000000"/>
        <rFont val="Calibri"/>
      </rPr>
      <t>Submit</t>
    </r>
    <r>
      <rPr>
        <sz val="11"/>
        <color rgb="FF000000"/>
        <rFont val="Calibri"/>
      </rPr>
      <t xml:space="preserve"> to complete the binding of the MFA device.</t>
    </r>
  </si>
  <si>
    <r>
      <rPr>
        <sz val="11"/>
        <color rgb="FF000000"/>
        <rFont val="Calibri"/>
      </rPr>
      <t>Ensure that Multi-Factor Authentication (MFA) for the root account is enabled to enhance its security.</t>
    </r>
  </si>
  <si>
    <r>
      <rPr>
        <b/>
        <sz val="11"/>
        <color rgb="FF000000"/>
        <rFont val="Calibri"/>
      </rPr>
      <t>Using the management Console:</t>
    </r>
    <r>
      <rPr>
        <sz val="11"/>
        <color rgb="FF000000"/>
        <rFont val="Calibri"/>
      </rPr>
      <t xml:space="preserve">
</t>
    </r>
    <r>
      <rPr>
        <sz val="11"/>
        <color rgb="FF000000"/>
        <rFont val="Calibri"/>
      </rPr>
      <t xml:space="preserve">- Login in to Account Center </t>
    </r>
    <r>
      <rPr>
        <sz val="11"/>
        <color rgb="FF0000FF"/>
        <rFont val="Calibri"/>
      </rPr>
      <t>(https://console.tencentcloud.com/developer)</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Security Settings</t>
    </r>
    <r>
      <rPr>
        <sz val="11"/>
        <color rgb="FF000000"/>
        <rFont val="Calibri"/>
      </rPr>
      <t xml:space="preserve"> in the left-side navigation bar.</t>
    </r>
    <r>
      <rPr>
        <sz val="11"/>
        <color rgb="FF000000"/>
        <rFont val="Calibri"/>
      </rPr>
      <t xml:space="preserve">
</t>
    </r>
    <r>
      <rPr>
        <sz val="11"/>
        <color rgb="FF000000"/>
        <rFont val="Calibri"/>
      </rPr>
      <t xml:space="preserve">- Verify that the MFA device is bound to the root account by checking under </t>
    </r>
    <r>
      <rPr>
        <b/>
        <sz val="11"/>
        <color rgb="FF000000"/>
        <rFont val="Calibri"/>
      </rPr>
      <t>Basic Settings</t>
    </r>
    <r>
      <rPr>
        <sz val="11"/>
        <color rgb="FF000000"/>
        <rFont val="Calibri"/>
      </rPr>
      <t xml:space="preserve"> &gt; </t>
    </r>
    <r>
      <rPr>
        <b/>
        <sz val="11"/>
        <color rgb="FF000000"/>
        <rFont val="Calibri"/>
      </rPr>
      <t>MFA Device</t>
    </r>
    <r>
      <rPr>
        <sz val="11"/>
        <color rgb="FF000000"/>
        <rFont val="Calibri"/>
      </rPr>
      <t>.</t>
    </r>
  </si>
  <si>
    <t>1.4</t>
  </si>
  <si>
    <r>
      <rPr>
        <sz val="11"/>
        <rFont val="Calibri"/>
      </rPr>
      <t>Ensure that multi-factor authentication is enabled for all CAM users that have a console password</t>
    </r>
  </si>
  <si>
    <r>
      <rPr>
        <b/>
        <sz val="11"/>
        <color rgb="FF000000"/>
        <rFont val="Calibri"/>
      </rPr>
      <t>Using the management Console:</t>
    </r>
    <r>
      <rPr>
        <sz val="11"/>
        <color rgb="FF000000"/>
        <rFont val="Calibri"/>
      </rPr>
      <t xml:space="preserve">
</t>
    </r>
    <r>
      <rPr>
        <sz val="11"/>
        <color rgb="FF000000"/>
        <rFont val="Calibri"/>
      </rPr>
      <t xml:space="preserve">- Login in to CAM console </t>
    </r>
    <r>
      <rPr>
        <sz val="11"/>
        <color rgb="FF0000FF"/>
        <rFont val="Calibri"/>
      </rPr>
      <t>(https://console.tencentcloud.com/cam)</t>
    </r>
    <r>
      <rPr>
        <sz val="11"/>
        <color rgb="FF000000"/>
        <rFont val="Calibri"/>
      </rPr>
      <t xml:space="preserve">
</t>
    </r>
    <r>
      <rPr>
        <sz val="11"/>
        <color rgb="FF000000"/>
        <rFont val="Calibri"/>
      </rPr>
      <t xml:space="preserve">- Click </t>
    </r>
    <r>
      <rPr>
        <b/>
        <sz val="11"/>
        <color rgb="FF000000"/>
        <rFont val="Calibri"/>
      </rPr>
      <t>Users</t>
    </r>
    <r>
      <rPr>
        <sz val="11"/>
        <color rgb="FF000000"/>
        <rFont val="Calibri"/>
      </rPr>
      <t xml:space="preserve"> &gt; </t>
    </r>
    <r>
      <rPr>
        <b/>
        <sz val="11"/>
        <color rgb="FF000000"/>
        <rFont val="Calibri"/>
      </rPr>
      <t>User List</t>
    </r>
    <r>
      <rPr>
        <sz val="11"/>
        <color rgb="FF000000"/>
        <rFont val="Calibri"/>
      </rPr>
      <t>.</t>
    </r>
    <r>
      <rPr>
        <sz val="11"/>
        <color rgb="FF000000"/>
        <rFont val="Calibri"/>
      </rPr>
      <t xml:space="preserve">
</t>
    </r>
    <r>
      <rPr>
        <sz val="11"/>
        <color rgb="FF000000"/>
        <rFont val="Calibri"/>
      </rPr>
      <t>- Inspect the “MFA Status” column for each user.</t>
    </r>
    <r>
      <rPr>
        <sz val="11"/>
        <color rgb="FF000000"/>
        <rFont val="Calibri"/>
      </rPr>
      <t xml:space="preserve">
</t>
    </r>
    <r>
      <rPr>
        <sz val="11"/>
        <color rgb="FF000000"/>
        <rFont val="Calibri"/>
      </rPr>
      <t xml:space="preserve">- Click the </t>
    </r>
    <r>
      <rPr>
        <b/>
        <sz val="11"/>
        <color rgb="FF000000"/>
        <rFont val="Calibri"/>
      </rPr>
      <t>Username</t>
    </r>
    <r>
      <rPr>
        <sz val="11"/>
        <color rgb="FF000000"/>
        <rFont val="Calibri"/>
      </rPr>
      <t xml:space="preserve"> with the MFA Status is </t>
    </r>
    <r>
      <rPr>
        <b/>
        <sz val="11"/>
        <color rgb="FF000000"/>
        <rFont val="Calibri"/>
      </rPr>
      <t>Not Enabled</t>
    </r>
    <r>
      <rPr>
        <sz val="11"/>
        <color rgb="FF000000"/>
        <rFont val="Calibri"/>
      </rPr>
      <t>.</t>
    </r>
    <r>
      <rPr>
        <sz val="11"/>
        <color rgb="FF000000"/>
        <rFont val="Calibri"/>
      </rPr>
      <t xml:space="preserve">
</t>
    </r>
    <r>
      <rPr>
        <sz val="11"/>
        <color rgb="FF000000"/>
        <rFont val="Calibri"/>
      </rPr>
      <t>- In the User Details page, click 'security' &gt; MFA Authentication Settings 'Manage' to Indetity Security page.</t>
    </r>
    <r>
      <rPr>
        <sz val="11"/>
        <color rgb="FF000000"/>
        <rFont val="Calibri"/>
      </rPr>
      <t xml:space="preserve">
</t>
    </r>
    <r>
      <rPr>
        <sz val="11"/>
        <color rgb="FF000000"/>
        <rFont val="Calibri"/>
      </rPr>
      <t xml:space="preserve">- In Identity Security page, Step 1, Login Protection, select </t>
    </r>
    <r>
      <rPr>
        <b/>
        <sz val="11"/>
        <color rgb="FF000000"/>
        <rFont val="Calibri"/>
      </rPr>
      <t>Enable virtual MFA device verification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to save.</t>
    </r>
    <r>
      <rPr>
        <sz val="11"/>
        <color rgb="FF000000"/>
        <rFont val="Calibri"/>
      </rPr>
      <t xml:space="preserve">
</t>
    </r>
    <r>
      <rPr>
        <sz val="11"/>
        <color rgb="FF000000"/>
        <rFont val="Calibri"/>
      </rPr>
      <t>- The user will be asked to bind MFA next time they log in.</t>
    </r>
  </si>
  <si>
    <r>
      <rPr>
        <sz val="11"/>
        <color rgb="FF000000"/>
        <rFont val="Calibri"/>
      </rPr>
      <t>Mandate that all CAM users with access to the Console have multi-factor authentication (MFA) enabled.</t>
    </r>
  </si>
  <si>
    <r>
      <rPr>
        <b/>
        <sz val="11"/>
        <color rgb="FF000000"/>
        <rFont val="Calibri"/>
      </rPr>
      <t>Using the management Console:</t>
    </r>
    <r>
      <rPr>
        <sz val="11"/>
        <color rgb="FF000000"/>
        <rFont val="Calibri"/>
      </rPr>
      <t xml:space="preserve">
</t>
    </r>
    <r>
      <rPr>
        <sz val="11"/>
        <color rgb="FF000000"/>
        <rFont val="Calibri"/>
      </rPr>
      <t xml:space="preserve">- Login in to CAM console </t>
    </r>
    <r>
      <rPr>
        <sz val="11"/>
        <color rgb="FF0000FF"/>
        <rFont val="Calibri"/>
      </rPr>
      <t>(https://console.tencentcloud.com/cam)</t>
    </r>
    <r>
      <rPr>
        <sz val="11"/>
        <color rgb="FF000000"/>
        <rFont val="Calibri"/>
      </rPr>
      <t xml:space="preserve">
</t>
    </r>
    <r>
      <rPr>
        <sz val="11"/>
        <color rgb="FF000000"/>
        <rFont val="Calibri"/>
      </rPr>
      <t xml:space="preserve">- Click </t>
    </r>
    <r>
      <rPr>
        <b/>
        <sz val="11"/>
        <color rgb="FF000000"/>
        <rFont val="Calibri"/>
      </rPr>
      <t>Users</t>
    </r>
    <r>
      <rPr>
        <sz val="11"/>
        <color rgb="FF000000"/>
        <rFont val="Calibri"/>
      </rPr>
      <t xml:space="preserve"> &gt; </t>
    </r>
    <r>
      <rPr>
        <b/>
        <sz val="11"/>
        <color rgb="FF000000"/>
        <rFont val="Calibri"/>
      </rPr>
      <t>User List</t>
    </r>
    <r>
      <rPr>
        <sz val="11"/>
        <color rgb="FF000000"/>
        <rFont val="Calibri"/>
      </rPr>
      <t>.</t>
    </r>
    <r>
      <rPr>
        <sz val="11"/>
        <color rgb="FF000000"/>
        <rFont val="Calibri"/>
      </rPr>
      <t xml:space="preserve">
</t>
    </r>
    <r>
      <rPr>
        <sz val="11"/>
        <color rgb="FF000000"/>
        <rFont val="Calibri"/>
      </rPr>
      <t>- Inspect the “MFA Status” column for each user.</t>
    </r>
  </si>
  <si>
    <r>
      <rPr>
        <sz val="11"/>
        <color rgb="FF000000"/>
        <rFont val="Calibri"/>
      </rPr>
      <t>MFA is enabled by default for CAM users</t>
    </r>
  </si>
  <si>
    <t>1.5</t>
  </si>
  <si>
    <r>
      <rPr>
        <sz val="11"/>
        <rFont val="Calibri"/>
      </rPr>
      <t>Ensure users not logged on for 90 days or longer are disabled for console logon</t>
    </r>
  </si>
  <si>
    <r>
      <rPr>
        <sz val="11"/>
        <color rgb="FF000000"/>
        <rFont val="Calibri"/>
      </rPr>
      <t>In the User Management page, disable console access or delete stalled user accounts.Establish automated workflows to periodically review and address dormant accounts.</t>
    </r>
    <r>
      <rPr>
        <sz val="11"/>
        <color rgb="FF000000"/>
        <rFont val="Calibri"/>
      </rPr>
      <t xml:space="preserve">
</t>
    </r>
    <r>
      <rPr>
        <b/>
        <sz val="11"/>
        <color rgb="FF000000"/>
        <rFont val="Calibri"/>
      </rPr>
      <t>Using the CAM console:</t>
    </r>
    <r>
      <rPr>
        <sz val="11"/>
        <color rgb="FF000000"/>
        <rFont val="Calibri"/>
      </rPr>
      <t xml:space="preserve">
</t>
    </r>
    <r>
      <rPr>
        <sz val="11"/>
        <color rgb="FF000000"/>
        <rFont val="Calibri"/>
      </rPr>
      <t xml:space="preserve">- Login in to CAM console </t>
    </r>
    <r>
      <rPr>
        <sz val="11"/>
        <color rgb="FF0000FF"/>
        <rFont val="Calibri"/>
      </rPr>
      <t>(https://console.tencentcloud.com/cam)</t>
    </r>
    <r>
      <rPr>
        <sz val="11"/>
        <color rgb="FF000000"/>
        <rFont val="Calibri"/>
      </rPr>
      <t xml:space="preserve">
</t>
    </r>
    <r>
      <rPr>
        <sz val="11"/>
        <color rgb="FF000000"/>
        <rFont val="Calibri"/>
      </rPr>
      <t xml:space="preserve">- Click </t>
    </r>
    <r>
      <rPr>
        <b/>
        <sz val="11"/>
        <color rgb="FF000000"/>
        <rFont val="Calibri"/>
      </rPr>
      <t>Dashboard</t>
    </r>
    <r>
      <rPr>
        <sz val="11"/>
        <color rgb="FF000000"/>
        <rFont val="Calibri"/>
      </rPr>
      <t xml:space="preserve"> &gt; </t>
    </r>
    <r>
      <rPr>
        <b/>
        <sz val="11"/>
        <color rgb="FF000000"/>
        <rFont val="Calibri"/>
      </rPr>
      <t>Download user credential report</t>
    </r>
    <r>
      <rPr>
        <sz val="11"/>
        <color rgb="FF000000"/>
        <rFont val="Calibri"/>
      </rPr>
      <t>.</t>
    </r>
    <r>
      <rPr>
        <sz val="11"/>
        <color rgb="FF000000"/>
        <rFont val="Calibri"/>
      </rPr>
      <t xml:space="preserve">
</t>
    </r>
    <r>
      <rPr>
        <sz val="11"/>
        <color rgb="FF000000"/>
        <rFont val="Calibri"/>
      </rPr>
      <t xml:space="preserve">- Check the </t>
    </r>
    <r>
      <rPr>
        <b/>
        <sz val="11"/>
        <color rgb="FF000000"/>
        <rFont val="Calibri"/>
      </rPr>
      <t>LastConsoleLoginTime</t>
    </r>
    <r>
      <rPr>
        <sz val="11"/>
        <color rgb="FF000000"/>
        <rFont val="Calibri"/>
      </rPr>
      <t xml:space="preserve"> column to see if there are any time records older than 90 days.</t>
    </r>
    <r>
      <rPr>
        <sz val="11"/>
        <color rgb="FF000000"/>
        <rFont val="Calibri"/>
      </rPr>
      <t xml:space="preserve">
</t>
    </r>
    <r>
      <rPr>
        <sz val="11"/>
        <color rgb="FF000000"/>
        <rFont val="Calibri"/>
      </rPr>
      <t xml:space="preserve">- Click </t>
    </r>
    <r>
      <rPr>
        <b/>
        <sz val="11"/>
        <color rgb="FF000000"/>
        <rFont val="Calibri"/>
      </rPr>
      <t>Users</t>
    </r>
    <r>
      <rPr>
        <sz val="11"/>
        <color rgb="FF000000"/>
        <rFont val="Calibri"/>
      </rPr>
      <t xml:space="preserve"> &gt; </t>
    </r>
    <r>
      <rPr>
        <b/>
        <sz val="11"/>
        <color rgb="FF000000"/>
        <rFont val="Calibri"/>
      </rPr>
      <t>User List</t>
    </r>
    <r>
      <rPr>
        <sz val="11"/>
        <color rgb="FF000000"/>
        <rFont val="Calibri"/>
      </rPr>
      <t xml:space="preserve">, select the </t>
    </r>
    <r>
      <rPr>
        <b/>
        <sz val="11"/>
        <color rgb="FF000000"/>
        <rFont val="Calibri"/>
      </rPr>
      <t>Username</t>
    </r>
    <r>
      <rPr>
        <sz val="11"/>
        <color rgb="FF000000"/>
        <rFont val="Calibri"/>
      </rPr>
      <t xml:space="preserve"> who meet the above rule.</t>
    </r>
    <r>
      <rPr>
        <sz val="11"/>
        <color rgb="FF000000"/>
        <rFont val="Calibri"/>
      </rPr>
      <t xml:space="preserve">
</t>
    </r>
    <r>
      <rPr>
        <sz val="11"/>
        <color rgb="FF000000"/>
        <rFont val="Calibri"/>
      </rPr>
      <t xml:space="preserve">- In the </t>
    </r>
    <r>
      <rPr>
        <b/>
        <sz val="11"/>
        <color rgb="FF000000"/>
        <rFont val="Calibri"/>
      </rPr>
      <t>Operation</t>
    </r>
    <r>
      <rPr>
        <sz val="11"/>
        <color rgb="FF000000"/>
        <rFont val="Calibri"/>
      </rPr>
      <t xml:space="preserve"> column, click </t>
    </r>
    <r>
      <rPr>
        <b/>
        <sz val="11"/>
        <color rgb="FF000000"/>
        <rFont val="Calibri"/>
      </rPr>
      <t>More Actions</t>
    </r>
    <r>
      <rPr>
        <sz val="11"/>
        <color rgb="FF000000"/>
        <rFont val="Calibri"/>
      </rPr>
      <t xml:space="preserve"> &gt; </t>
    </r>
    <r>
      <rPr>
        <b/>
        <sz val="11"/>
        <color rgb="FF000000"/>
        <rFont val="Calibri"/>
      </rPr>
      <t>Disable</t>
    </r>
    <r>
      <rPr>
        <sz val="11"/>
        <color rgb="FF000000"/>
        <rFont val="Calibri"/>
      </rPr>
      <t xml:space="preserve"> or </t>
    </r>
    <r>
      <rPr>
        <b/>
        <sz val="11"/>
        <color rgb="FF000000"/>
        <rFont val="Calibri"/>
      </rPr>
      <t>Delete</t>
    </r>
    <r>
      <rPr>
        <sz val="11"/>
        <color rgb="FF000000"/>
        <rFont val="Calibri"/>
      </rPr>
      <t xml:space="preserve"> the user.</t>
    </r>
  </si>
  <si>
    <r>
      <rPr>
        <sz val="11"/>
        <color rgb="FF000000"/>
        <rFont val="Calibri"/>
      </rPr>
      <t>Restrict CAM console login for any user account that has not authenticated for 90 days or more.</t>
    </r>
  </si>
  <si>
    <r>
      <rPr>
        <sz val="11"/>
        <color rgb="FF000000"/>
        <rFont val="Calibri"/>
      </rPr>
      <t>Use the CAM console to generate a report from User Management. See each user’s last login time. Or, query CloudAudit logs for user activity.</t>
    </r>
    <r>
      <rPr>
        <sz val="11"/>
        <color rgb="FF000000"/>
        <rFont val="Calibri"/>
      </rPr>
      <t xml:space="preserve">
</t>
    </r>
    <r>
      <rPr>
        <b/>
        <sz val="11"/>
        <color rgb="FF000000"/>
        <rFont val="Calibri"/>
      </rPr>
      <t>Using the CAM console:</t>
    </r>
    <r>
      <rPr>
        <sz val="11"/>
        <color rgb="FF000000"/>
        <rFont val="Calibri"/>
      </rPr>
      <t xml:space="preserve">
</t>
    </r>
    <r>
      <rPr>
        <sz val="11"/>
        <color rgb="FF000000"/>
        <rFont val="Calibri"/>
      </rPr>
      <t xml:space="preserve">- Login in to CAM console </t>
    </r>
    <r>
      <rPr>
        <sz val="11"/>
        <color rgb="FF0000FF"/>
        <rFont val="Calibri"/>
      </rPr>
      <t>(https://console.tencentcloud.com/cam)</t>
    </r>
    <r>
      <rPr>
        <sz val="11"/>
        <color rgb="FF000000"/>
        <rFont val="Calibri"/>
      </rPr>
      <t xml:space="preserve">
</t>
    </r>
    <r>
      <rPr>
        <sz val="11"/>
        <color rgb="FF000000"/>
        <rFont val="Calibri"/>
      </rPr>
      <t xml:space="preserve">- Click </t>
    </r>
    <r>
      <rPr>
        <b/>
        <sz val="11"/>
        <color rgb="FF000000"/>
        <rFont val="Calibri"/>
      </rPr>
      <t>Dashboard</t>
    </r>
    <r>
      <rPr>
        <sz val="11"/>
        <color rgb="FF000000"/>
        <rFont val="Calibri"/>
      </rPr>
      <t xml:space="preserve"> &gt; </t>
    </r>
    <r>
      <rPr>
        <b/>
        <sz val="11"/>
        <color rgb="FF000000"/>
        <rFont val="Calibri"/>
      </rPr>
      <t>Download user credential report</t>
    </r>
    <r>
      <rPr>
        <sz val="11"/>
        <color rgb="FF000000"/>
        <rFont val="Calibri"/>
      </rPr>
      <t>.</t>
    </r>
    <r>
      <rPr>
        <sz val="11"/>
        <color rgb="FF000000"/>
        <rFont val="Calibri"/>
      </rPr>
      <t xml:space="preserve">
</t>
    </r>
    <r>
      <rPr>
        <sz val="11"/>
        <color rgb="FF000000"/>
        <rFont val="Calibri"/>
      </rPr>
      <t xml:space="preserve">- Check the </t>
    </r>
    <r>
      <rPr>
        <b/>
        <sz val="11"/>
        <color rgb="FF000000"/>
        <rFont val="Calibri"/>
      </rPr>
      <t>LastConsoleLoginTime</t>
    </r>
    <r>
      <rPr>
        <sz val="11"/>
        <color rgb="FF000000"/>
        <rFont val="Calibri"/>
      </rPr>
      <t xml:space="preserve"> column to see if there are any time records older than 90 days.</t>
    </r>
  </si>
  <si>
    <r>
      <rPr>
        <sz val="11"/>
        <color rgb="FF000000"/>
        <rFont val="Calibri"/>
      </rPr>
      <t>Not configured.</t>
    </r>
  </si>
  <si>
    <t>1.6</t>
  </si>
  <si>
    <r>
      <rPr>
        <sz val="11"/>
        <rFont val="Calibri"/>
      </rPr>
      <t>Ensure access keys are rotated every 90 days or less</t>
    </r>
  </si>
  <si>
    <r>
      <rPr>
        <sz val="11"/>
        <color rgb="FF000000"/>
        <rFont val="Calibri"/>
      </rPr>
      <t>Perform the following to disable and delete access keys:</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Login in to CAM console </t>
    </r>
    <r>
      <rPr>
        <sz val="11"/>
        <color rgb="FF0000FF"/>
        <rFont val="Calibri"/>
      </rPr>
      <t>(https://console.tencentcloud.com/cam)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Users</t>
    </r>
    <r>
      <rPr>
        <sz val="11"/>
        <color rgb="FF000000"/>
        <rFont val="Calibri"/>
      </rPr>
      <t xml:space="preserve"> &gt; </t>
    </r>
    <r>
      <rPr>
        <b/>
        <sz val="11"/>
        <color rgb="FF000000"/>
        <rFont val="Calibri"/>
      </rPr>
      <t>User List</t>
    </r>
    <r>
      <rPr>
        <sz val="11"/>
        <color rgb="FF000000"/>
        <rFont val="Calibri"/>
      </rPr>
      <t xml:space="preserve"> and click the username of the target CAM user.</t>
    </r>
    <r>
      <rPr>
        <sz val="11"/>
        <color rgb="FF000000"/>
        <rFont val="Calibri"/>
      </rPr>
      <t xml:space="preserve">
</t>
    </r>
    <r>
      <rPr>
        <sz val="11"/>
        <color rgb="FF000000"/>
        <rFont val="Calibri"/>
      </rPr>
      <t xml:space="preserve">- Click </t>
    </r>
    <r>
      <rPr>
        <b/>
        <sz val="11"/>
        <color rgb="FF000000"/>
        <rFont val="Calibri"/>
      </rPr>
      <t>Username</t>
    </r>
    <r>
      <rPr>
        <sz val="11"/>
        <color rgb="FF000000"/>
        <rFont val="Calibri"/>
      </rPr>
      <t xml:space="preserve"> &gt; </t>
    </r>
    <r>
      <rPr>
        <b/>
        <sz val="11"/>
        <color rgb="FF000000"/>
        <rFont val="Calibri"/>
      </rPr>
      <t>API Key</t>
    </r>
    <r>
      <rPr>
        <sz val="11"/>
        <color rgb="FF000000"/>
        <rFont val="Calibri"/>
      </rPr>
      <t xml:space="preserve"> &gt; </t>
    </r>
    <r>
      <rPr>
        <b/>
        <sz val="11"/>
        <color rgb="FF000000"/>
        <rFont val="Calibri"/>
      </rPr>
      <t>Create Key</t>
    </r>
    <r>
      <rPr>
        <sz val="11"/>
        <color rgb="FF000000"/>
        <rFont val="Calibri"/>
      </rPr>
      <t xml:space="preserve"> to create new AccessKey.</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to create a new key for rotation.</t>
    </r>
    <r>
      <rPr>
        <sz val="11"/>
        <color rgb="FF000000"/>
        <rFont val="Calibri"/>
      </rPr>
      <t xml:space="preserve">
</t>
    </r>
    <r>
      <rPr>
        <sz val="11"/>
        <color rgb="FF000000"/>
        <rFont val="Calibri"/>
      </rPr>
      <t>- Update all applications and systems to use the new AccessKey pair.</t>
    </r>
    <r>
      <rPr>
        <sz val="11"/>
        <color rgb="FF000000"/>
        <rFont val="Calibri"/>
      </rPr>
      <t xml:space="preserve">
</t>
    </r>
    <r>
      <rPr>
        <sz val="11"/>
        <color rgb="FF000000"/>
        <rFont val="Calibri"/>
      </rPr>
      <t>- Disable the original AccessKey pair.</t>
    </r>
    <r>
      <rPr>
        <sz val="11"/>
        <color rgb="FF000000"/>
        <rFont val="Calibri"/>
      </rPr>
      <t xml:space="preserve">
</t>
    </r>
    <r>
      <rPr>
        <sz val="11"/>
        <color rgb="FF000000"/>
        <rFont val="Calibri"/>
      </rPr>
      <t>- Confirm that your applications and systems are working.</t>
    </r>
    <r>
      <rPr>
        <sz val="11"/>
        <color rgb="FF000000"/>
        <rFont val="Calibri"/>
      </rPr>
      <t xml:space="preserve">
</t>
    </r>
    <r>
      <rPr>
        <sz val="11"/>
        <color rgb="FF000000"/>
        <rFont val="Calibri"/>
      </rPr>
      <t>- Delete the original AccessKey pair.</t>
    </r>
  </si>
  <si>
    <r>
      <rPr>
        <sz val="11"/>
        <color rgb="FF000000"/>
        <rFont val="Calibri"/>
      </rPr>
      <t>Implement a policy requiring the rotation of all CAM access keys (SecretId/SecretKey) at least every 90 days.</t>
    </r>
  </si>
  <si>
    <r>
      <rPr>
        <sz val="11"/>
        <color rgb="FF000000"/>
        <rFont val="Calibri"/>
      </rPr>
      <t>Perform the following to determine if access keys are rotated within 90 days:</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Login in to CAM console </t>
    </r>
    <r>
      <rPr>
        <sz val="11"/>
        <color rgb="FF0000FF"/>
        <rFont val="Calibri"/>
      </rPr>
      <t>(https://console.tencentcloud.com/cam)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Users</t>
    </r>
    <r>
      <rPr>
        <sz val="11"/>
        <color rgb="FF000000"/>
        <rFont val="Calibri"/>
      </rPr>
      <t xml:space="preserve"> &gt; </t>
    </r>
    <r>
      <rPr>
        <b/>
        <sz val="11"/>
        <color rgb="FF000000"/>
        <rFont val="Calibri"/>
      </rPr>
      <t>User List</t>
    </r>
    <r>
      <rPr>
        <sz val="11"/>
        <color rgb="FF000000"/>
        <rFont val="Calibri"/>
      </rPr>
      <t>.</t>
    </r>
    <r>
      <rPr>
        <sz val="11"/>
        <color rgb="FF000000"/>
        <rFont val="Calibri"/>
      </rPr>
      <t xml:space="preserve">
</t>
    </r>
    <r>
      <rPr>
        <sz val="11"/>
        <color rgb="FF000000"/>
        <rFont val="Calibri"/>
      </rPr>
      <t xml:space="preserve">- Click each </t>
    </r>
    <r>
      <rPr>
        <b/>
        <sz val="11"/>
        <color rgb="FF000000"/>
        <rFont val="Calibri"/>
      </rPr>
      <t>Username</t>
    </r>
    <r>
      <rPr>
        <sz val="11"/>
        <color rgb="FF000000"/>
        <rFont val="Calibri"/>
      </rPr>
      <t xml:space="preserve"> &gt; </t>
    </r>
    <r>
      <rPr>
        <b/>
        <sz val="11"/>
        <color rgb="FF000000"/>
        <rFont val="Calibri"/>
      </rPr>
      <t>API Key</t>
    </r>
    <r>
      <rPr>
        <sz val="11"/>
        <color rgb="FF000000"/>
        <rFont val="Calibri"/>
      </rPr>
      <t xml:space="preserve">, check the </t>
    </r>
    <r>
      <rPr>
        <b/>
        <sz val="11"/>
        <color rgb="FF000000"/>
        <rFont val="Calibri"/>
      </rPr>
      <t>Create time</t>
    </r>
    <r>
      <rPr>
        <sz val="11"/>
        <color rgb="FF000000"/>
        <rFont val="Calibri"/>
      </rPr>
      <t xml:space="preserve"> that a key was created.</t>
    </r>
    <r>
      <rPr>
        <sz val="11"/>
        <color rgb="FF000000"/>
        <rFont val="Calibri"/>
      </rPr>
      <t xml:space="preserve">
</t>
    </r>
    <r>
      <rPr>
        <sz val="11"/>
        <color rgb="FF000000"/>
        <rFont val="Calibri"/>
      </rPr>
      <t>- Make sure that no user has a key created earlier than 90 days ago.</t>
    </r>
  </si>
  <si>
    <t>1.7</t>
  </si>
  <si>
    <r>
      <rPr>
        <sz val="11"/>
        <rFont val="Calibri"/>
      </rPr>
      <t>Ensure CAM password policy requires at least one uppercase letter</t>
    </r>
  </si>
  <si>
    <r>
      <rPr>
        <b/>
        <sz val="11"/>
        <color rgb="FF000000"/>
        <rFont val="Calibri"/>
      </rPr>
      <t>Using the management console:</t>
    </r>
    <r>
      <rPr>
        <sz val="11"/>
        <color rgb="FF000000"/>
        <rFont val="Calibri"/>
      </rPr>
      <t xml:space="preserve">
</t>
    </r>
    <r>
      <rPr>
        <sz val="11"/>
        <color rgb="FF000000"/>
        <rFont val="Calibri"/>
      </rPr>
      <t xml:space="preserve">- Login in to CAM console </t>
    </r>
    <r>
      <rPr>
        <sz val="11"/>
        <color rgb="FF0000FF"/>
        <rFont val="Calibri"/>
      </rPr>
      <t>(https://console.tencentcloud.com/cam)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Users</t>
    </r>
    <r>
      <rPr>
        <sz val="11"/>
        <color rgb="FF000000"/>
        <rFont val="Calibri"/>
      </rPr>
      <t xml:space="preserve"> &gt;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In the Password rule &gt; </t>
    </r>
    <r>
      <rPr>
        <b/>
        <sz val="11"/>
        <color rgb="FF000000"/>
        <rFont val="Calibri"/>
      </rPr>
      <t>At least contain</t>
    </r>
    <r>
      <rPr>
        <sz val="11"/>
        <color rgb="FF000000"/>
        <rFont val="Calibri"/>
      </rPr>
      <t xml:space="preserve"> &gt; Select  </t>
    </r>
    <r>
      <rPr>
        <b/>
        <sz val="11"/>
        <color rgb="FF000000"/>
        <rFont val="Calibri"/>
      </rPr>
      <t>Uppercase letters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Apply modification</t>
    </r>
    <r>
      <rPr>
        <sz val="11"/>
        <color rgb="FF000000"/>
        <rFont val="Calibri"/>
      </rPr>
      <t>.</t>
    </r>
  </si>
  <si>
    <r>
      <rPr>
        <sz val="11"/>
        <color rgb="FF000000"/>
        <rFont val="Calibri"/>
      </rPr>
      <t>Enforce password policy standards requiring at least one uppercase letter in all CAM user passwords.</t>
    </r>
  </si>
  <si>
    <r>
      <rPr>
        <b/>
        <sz val="11"/>
        <color rgb="FF000000"/>
        <rFont val="Calibri"/>
      </rPr>
      <t>Using the management console:</t>
    </r>
    <r>
      <rPr>
        <sz val="11"/>
        <color rgb="FF000000"/>
        <rFont val="Calibri"/>
      </rPr>
      <t xml:space="preserve">
</t>
    </r>
    <r>
      <rPr>
        <sz val="11"/>
        <color rgb="FF000000"/>
        <rFont val="Calibri"/>
      </rPr>
      <t xml:space="preserve">- Login in to CAM console </t>
    </r>
    <r>
      <rPr>
        <sz val="11"/>
        <color rgb="FF0000FF"/>
        <rFont val="Calibri"/>
      </rPr>
      <t>(https://console.tencentcloud.com/cam)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Users</t>
    </r>
    <r>
      <rPr>
        <sz val="11"/>
        <color rgb="FF000000"/>
        <rFont val="Calibri"/>
      </rPr>
      <t xml:space="preserve"> &gt;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Under the Password rule, ensure </t>
    </r>
    <r>
      <rPr>
        <b/>
        <sz val="11"/>
        <color rgb="FF000000"/>
        <rFont val="Calibri"/>
      </rPr>
      <t>Uppercase letters</t>
    </r>
    <r>
      <rPr>
        <sz val="11"/>
        <color rgb="FF000000"/>
        <rFont val="Calibri"/>
      </rPr>
      <t xml:space="preserve"> is selected in the </t>
    </r>
    <r>
      <rPr>
        <b/>
        <sz val="11"/>
        <color rgb="FF000000"/>
        <rFont val="Calibri"/>
      </rPr>
      <t>At least contain setting</t>
    </r>
    <r>
      <rPr>
        <sz val="11"/>
        <color rgb="FF000000"/>
        <rFont val="Calibri"/>
      </rPr>
      <t>.</t>
    </r>
  </si>
  <si>
    <r>
      <rPr>
        <sz val="11"/>
        <color rgb="FF000000"/>
        <rFont val="Calibri"/>
      </rPr>
      <t>Enabled in the default password policy.</t>
    </r>
  </si>
  <si>
    <t>1.8</t>
  </si>
  <si>
    <r>
      <rPr>
        <sz val="11"/>
        <rFont val="Calibri"/>
      </rPr>
      <t>Ensure CAM password policy requires at least one lowercase letter</t>
    </r>
  </si>
  <si>
    <r>
      <rPr>
        <b/>
        <sz val="11"/>
        <color rgb="FF000000"/>
        <rFont val="Calibri"/>
      </rPr>
      <t>Using the management console:</t>
    </r>
    <r>
      <rPr>
        <sz val="11"/>
        <color rgb="FF000000"/>
        <rFont val="Calibri"/>
      </rPr>
      <t xml:space="preserve">
</t>
    </r>
    <r>
      <rPr>
        <sz val="11"/>
        <color rgb="FF000000"/>
        <rFont val="Calibri"/>
      </rPr>
      <t xml:space="preserve">- Login in to CAM console </t>
    </r>
    <r>
      <rPr>
        <sz val="11"/>
        <color rgb="FF0000FF"/>
        <rFont val="Calibri"/>
      </rPr>
      <t>(https://console.tencentcloud.com/cam)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Users</t>
    </r>
    <r>
      <rPr>
        <sz val="11"/>
        <color rgb="FF000000"/>
        <rFont val="Calibri"/>
      </rPr>
      <t xml:space="preserve"> &gt;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In the Password rule &gt; </t>
    </r>
    <r>
      <rPr>
        <b/>
        <sz val="11"/>
        <color rgb="FF000000"/>
        <rFont val="Calibri"/>
      </rPr>
      <t>At least contain</t>
    </r>
    <r>
      <rPr>
        <sz val="11"/>
        <color rgb="FF000000"/>
        <rFont val="Calibri"/>
      </rPr>
      <t xml:space="preserve"> &gt; Select  </t>
    </r>
    <r>
      <rPr>
        <b/>
        <sz val="11"/>
        <color rgb="FF000000"/>
        <rFont val="Calibri"/>
      </rPr>
      <t>Lowercase letters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Apply modification</t>
    </r>
    <r>
      <rPr>
        <sz val="11"/>
        <color rgb="FF000000"/>
        <rFont val="Calibri"/>
      </rPr>
      <t>.</t>
    </r>
  </si>
  <si>
    <r>
      <rPr>
        <sz val="11"/>
        <color rgb="FF000000"/>
        <rFont val="Calibri"/>
      </rPr>
      <t>Enforce password policy standards requiring at least one lowercase letter in all CAM user passwords.</t>
    </r>
  </si>
  <si>
    <r>
      <rPr>
        <b/>
        <sz val="11"/>
        <color rgb="FF000000"/>
        <rFont val="Calibri"/>
      </rPr>
      <t>Using the management console:</t>
    </r>
    <r>
      <rPr>
        <sz val="11"/>
        <color rgb="FF000000"/>
        <rFont val="Calibri"/>
      </rPr>
      <t xml:space="preserve">
</t>
    </r>
    <r>
      <rPr>
        <sz val="11"/>
        <color rgb="FF000000"/>
        <rFont val="Calibri"/>
      </rPr>
      <t xml:space="preserve">- Login in to CAM console </t>
    </r>
    <r>
      <rPr>
        <sz val="11"/>
        <color rgb="FF0000FF"/>
        <rFont val="Calibri"/>
      </rPr>
      <t>(https://console.tencentcloud.com/cam)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Users</t>
    </r>
    <r>
      <rPr>
        <sz val="11"/>
        <color rgb="FF000000"/>
        <rFont val="Calibri"/>
      </rPr>
      <t xml:space="preserve"> &gt;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Under the Password rule, ensure </t>
    </r>
    <r>
      <rPr>
        <b/>
        <sz val="11"/>
        <color rgb="FF000000"/>
        <rFont val="Calibri"/>
      </rPr>
      <t>Lowercase letters</t>
    </r>
    <r>
      <rPr>
        <sz val="11"/>
        <color rgb="FF000000"/>
        <rFont val="Calibri"/>
      </rPr>
      <t xml:space="preserve"> is selected in the </t>
    </r>
    <r>
      <rPr>
        <b/>
        <sz val="11"/>
        <color rgb="FF000000"/>
        <rFont val="Calibri"/>
      </rPr>
      <t>At least contain setting</t>
    </r>
    <r>
      <rPr>
        <sz val="11"/>
        <color rgb="FF000000"/>
        <rFont val="Calibri"/>
      </rPr>
      <t>.</t>
    </r>
  </si>
  <si>
    <t>1.9</t>
  </si>
  <si>
    <r>
      <rPr>
        <sz val="11"/>
        <rFont val="Calibri"/>
      </rPr>
      <t>Ensure CAM password policy require at least one special character</t>
    </r>
  </si>
  <si>
    <r>
      <rPr>
        <b/>
        <sz val="11"/>
        <color rgb="FF000000"/>
        <rFont val="Calibri"/>
      </rPr>
      <t>Using the management console:</t>
    </r>
    <r>
      <rPr>
        <sz val="11"/>
        <color rgb="FF000000"/>
        <rFont val="Calibri"/>
      </rPr>
      <t xml:space="preserve">
</t>
    </r>
    <r>
      <rPr>
        <sz val="11"/>
        <color rgb="FF000000"/>
        <rFont val="Calibri"/>
      </rPr>
      <t xml:space="preserve">- Login in to CAM console </t>
    </r>
    <r>
      <rPr>
        <sz val="11"/>
        <color rgb="FF0000FF"/>
        <rFont val="Calibri"/>
      </rPr>
      <t>(https://console.tencentcloud.com/cam)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Users</t>
    </r>
    <r>
      <rPr>
        <sz val="11"/>
        <color rgb="FF000000"/>
        <rFont val="Calibri"/>
      </rPr>
      <t xml:space="preserve"> &gt;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In the Password rule &gt; </t>
    </r>
    <r>
      <rPr>
        <b/>
        <sz val="11"/>
        <color rgb="FF000000"/>
        <rFont val="Calibri"/>
      </rPr>
      <t>At least contain</t>
    </r>
    <r>
      <rPr>
        <sz val="11"/>
        <color rgb="FF000000"/>
        <rFont val="Calibri"/>
      </rPr>
      <t xml:space="preserve"> &gt; Select  </t>
    </r>
    <r>
      <rPr>
        <b/>
        <sz val="11"/>
        <color rgb="FF000000"/>
        <rFont val="Calibri"/>
      </rPr>
      <t>Special characters (excluding space)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Apply modification</t>
    </r>
    <r>
      <rPr>
        <sz val="11"/>
        <color rgb="FF000000"/>
        <rFont val="Calibri"/>
      </rPr>
      <t>.</t>
    </r>
  </si>
  <si>
    <r>
      <rPr>
        <sz val="11"/>
        <color rgb="FF000000"/>
        <rFont val="Calibri"/>
      </rPr>
      <t>Requires at least one special character (e.g., !$%&amp;) in all user passwords.</t>
    </r>
  </si>
  <si>
    <r>
      <rPr>
        <b/>
        <sz val="11"/>
        <color rgb="FF000000"/>
        <rFont val="Calibri"/>
      </rPr>
      <t>Using the management console:</t>
    </r>
    <r>
      <rPr>
        <sz val="11"/>
        <color rgb="FF000000"/>
        <rFont val="Calibri"/>
      </rPr>
      <t xml:space="preserve">
</t>
    </r>
    <r>
      <rPr>
        <sz val="11"/>
        <color rgb="FF000000"/>
        <rFont val="Calibri"/>
      </rPr>
      <t xml:space="preserve">- Login in to CAM console </t>
    </r>
    <r>
      <rPr>
        <sz val="11"/>
        <color rgb="FF0000FF"/>
        <rFont val="Calibri"/>
      </rPr>
      <t>(https://console.tencentcloud.com/cam)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Users</t>
    </r>
    <r>
      <rPr>
        <sz val="11"/>
        <color rgb="FF000000"/>
        <rFont val="Calibri"/>
      </rPr>
      <t xml:space="preserve"> &gt;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Under the Password rule, ensure </t>
    </r>
    <r>
      <rPr>
        <b/>
        <sz val="11"/>
        <color rgb="FF000000"/>
        <rFont val="Calibri"/>
      </rPr>
      <t>Special characters (excluding space)</t>
    </r>
    <r>
      <rPr>
        <sz val="11"/>
        <color rgb="FF000000"/>
        <rFont val="Calibri"/>
      </rPr>
      <t xml:space="preserve"> is selected in the </t>
    </r>
    <r>
      <rPr>
        <b/>
        <sz val="11"/>
        <color rgb="FF000000"/>
        <rFont val="Calibri"/>
      </rPr>
      <t>At least contain setting</t>
    </r>
    <r>
      <rPr>
        <sz val="11"/>
        <color rgb="FF000000"/>
        <rFont val="Calibri"/>
      </rPr>
      <t>.</t>
    </r>
  </si>
  <si>
    <t>1.10</t>
  </si>
  <si>
    <r>
      <rPr>
        <sz val="11"/>
        <rFont val="Calibri"/>
      </rPr>
      <t>Ensure CAM password policy require at least one digit</t>
    </r>
  </si>
  <si>
    <r>
      <rPr>
        <b/>
        <sz val="11"/>
        <color rgb="FF000000"/>
        <rFont val="Calibri"/>
      </rPr>
      <t>Using the management console:</t>
    </r>
    <r>
      <rPr>
        <sz val="11"/>
        <color rgb="FF000000"/>
        <rFont val="Calibri"/>
      </rPr>
      <t xml:space="preserve">
</t>
    </r>
    <r>
      <rPr>
        <sz val="11"/>
        <color rgb="FF000000"/>
        <rFont val="Calibri"/>
      </rPr>
      <t xml:space="preserve">- Login in to CAM console </t>
    </r>
    <r>
      <rPr>
        <sz val="11"/>
        <color rgb="FF0000FF"/>
        <rFont val="Calibri"/>
      </rPr>
      <t>(https://console.tencentcloud.com/cam)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Users</t>
    </r>
    <r>
      <rPr>
        <sz val="11"/>
        <color rgb="FF000000"/>
        <rFont val="Calibri"/>
      </rPr>
      <t xml:space="preserve"> &gt;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In the Password rule &gt; </t>
    </r>
    <r>
      <rPr>
        <b/>
        <sz val="11"/>
        <color rgb="FF000000"/>
        <rFont val="Calibri"/>
      </rPr>
      <t>At least contain</t>
    </r>
    <r>
      <rPr>
        <sz val="11"/>
        <color rgb="FF000000"/>
        <rFont val="Calibri"/>
      </rPr>
      <t xml:space="preserve"> &gt; Select  </t>
    </r>
    <r>
      <rPr>
        <b/>
        <sz val="11"/>
        <color rgb="FF000000"/>
        <rFont val="Calibri"/>
      </rPr>
      <t>Digit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Apply modification</t>
    </r>
    <r>
      <rPr>
        <sz val="11"/>
        <color rgb="FF000000"/>
        <rFont val="Calibri"/>
      </rPr>
      <t>.</t>
    </r>
  </si>
  <si>
    <r>
      <rPr>
        <sz val="11"/>
        <color rgb="FF000000"/>
        <rFont val="Calibri"/>
      </rPr>
      <t>Mandate the inclusion of numeric digits in user passwords.</t>
    </r>
  </si>
  <si>
    <r>
      <rPr>
        <b/>
        <sz val="11"/>
        <color rgb="FF000000"/>
        <rFont val="Calibri"/>
      </rPr>
      <t>Using the management console:</t>
    </r>
    <r>
      <rPr>
        <sz val="11"/>
        <color rgb="FF000000"/>
        <rFont val="Calibri"/>
      </rPr>
      <t xml:space="preserve">
</t>
    </r>
    <r>
      <rPr>
        <sz val="11"/>
        <color rgb="FF000000"/>
        <rFont val="Calibri"/>
      </rPr>
      <t xml:space="preserve">- Login in to CAM console </t>
    </r>
    <r>
      <rPr>
        <sz val="11"/>
        <color rgb="FF0000FF"/>
        <rFont val="Calibri"/>
      </rPr>
      <t>(https://console.tencentcloud.com/cam)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Users</t>
    </r>
    <r>
      <rPr>
        <sz val="11"/>
        <color rgb="FF000000"/>
        <rFont val="Calibri"/>
      </rPr>
      <t xml:space="preserve"> &gt;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Under the Password rule, ensure </t>
    </r>
    <r>
      <rPr>
        <b/>
        <sz val="11"/>
        <color rgb="FF000000"/>
        <rFont val="Calibri"/>
      </rPr>
      <t>Digit</t>
    </r>
    <r>
      <rPr>
        <sz val="11"/>
        <color rgb="FF000000"/>
        <rFont val="Calibri"/>
      </rPr>
      <t xml:space="preserve"> is selected in the </t>
    </r>
    <r>
      <rPr>
        <b/>
        <sz val="11"/>
        <color rgb="FF000000"/>
        <rFont val="Calibri"/>
      </rPr>
      <t>At least contain setting</t>
    </r>
    <r>
      <rPr>
        <sz val="11"/>
        <color rgb="FF000000"/>
        <rFont val="Calibri"/>
      </rPr>
      <t>.</t>
    </r>
  </si>
  <si>
    <t>1.11</t>
  </si>
  <si>
    <r>
      <rPr>
        <sz val="11"/>
        <rFont val="Calibri"/>
      </rPr>
      <t>Ensure CAM password policy requires minimum length of 14 or greater</t>
    </r>
  </si>
  <si>
    <r>
      <rPr>
        <b/>
        <sz val="11"/>
        <color rgb="FF000000"/>
        <rFont val="Calibri"/>
      </rPr>
      <t>Using the management console:</t>
    </r>
    <r>
      <rPr>
        <sz val="11"/>
        <color rgb="FF000000"/>
        <rFont val="Calibri"/>
      </rPr>
      <t xml:space="preserve">
</t>
    </r>
    <r>
      <rPr>
        <sz val="11"/>
        <color rgb="FF000000"/>
        <rFont val="Calibri"/>
      </rPr>
      <t xml:space="preserve">- Login in to CAM console </t>
    </r>
    <r>
      <rPr>
        <sz val="11"/>
        <color rgb="FF0000FF"/>
        <rFont val="Calibri"/>
      </rPr>
      <t>(https://console.tencentcloud.com/cam)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Users</t>
    </r>
    <r>
      <rPr>
        <sz val="11"/>
        <color rgb="FF000000"/>
        <rFont val="Calibri"/>
      </rPr>
      <t xml:space="preserve"> &gt;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In the Password rule &gt; </t>
    </r>
    <r>
      <rPr>
        <b/>
        <sz val="11"/>
        <color rgb="FF000000"/>
        <rFont val="Calibri"/>
      </rPr>
      <t>Minimum password length</t>
    </r>
    <r>
      <rPr>
        <sz val="11"/>
        <color rgb="FF000000"/>
        <rFont val="Calibri"/>
      </rPr>
      <t xml:space="preserve"> &gt; set between </t>
    </r>
    <r>
      <rPr>
        <b/>
        <sz val="11"/>
        <color rgb="FF000000"/>
        <rFont val="Calibri"/>
      </rPr>
      <t>14</t>
    </r>
    <r>
      <rPr>
        <sz val="11"/>
        <color rgb="FF000000"/>
        <rFont val="Calibri"/>
      </rPr>
      <t xml:space="preserve"> and </t>
    </r>
    <r>
      <rPr>
        <b/>
        <sz val="11"/>
        <color rgb="FF000000"/>
        <rFont val="Calibri"/>
      </rPr>
      <t>32</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Apply modification</t>
    </r>
    <r>
      <rPr>
        <sz val="11"/>
        <color rgb="FF000000"/>
        <rFont val="Calibri"/>
      </rPr>
      <t>.</t>
    </r>
  </si>
  <si>
    <r>
      <rPr>
        <sz val="11"/>
        <color rgb="FF000000"/>
        <rFont val="Calibri"/>
      </rPr>
      <t>Passwords are recommended to be configured to have a minimum length of no less than 14 characters.</t>
    </r>
  </si>
  <si>
    <r>
      <rPr>
        <b/>
        <sz val="11"/>
        <color rgb="FF000000"/>
        <rFont val="Calibri"/>
      </rPr>
      <t>Using the management console:</t>
    </r>
    <r>
      <rPr>
        <sz val="11"/>
        <color rgb="FF000000"/>
        <rFont val="Calibri"/>
      </rPr>
      <t xml:space="preserve">
</t>
    </r>
    <r>
      <rPr>
        <sz val="11"/>
        <color rgb="FF000000"/>
        <rFont val="Calibri"/>
      </rPr>
      <t xml:space="preserve">- Login in to CAM console </t>
    </r>
    <r>
      <rPr>
        <sz val="11"/>
        <color rgb="FF0000FF"/>
        <rFont val="Calibri"/>
      </rPr>
      <t>(https://console.tencentcloud.com/cam)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Users</t>
    </r>
    <r>
      <rPr>
        <sz val="11"/>
        <color rgb="FF000000"/>
        <rFont val="Calibri"/>
      </rPr>
      <t xml:space="preserve"> &gt;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Under the Password rule, ensure that the value of </t>
    </r>
    <r>
      <rPr>
        <b/>
        <sz val="11"/>
        <color rgb="FF000000"/>
        <rFont val="Calibri"/>
      </rPr>
      <t>Minimum password length</t>
    </r>
    <r>
      <rPr>
        <sz val="11"/>
        <color rgb="FF000000"/>
        <rFont val="Calibri"/>
      </rPr>
      <t xml:space="preserve"> is set  between </t>
    </r>
    <r>
      <rPr>
        <b/>
        <sz val="11"/>
        <color rgb="FF000000"/>
        <rFont val="Calibri"/>
      </rPr>
      <t>14</t>
    </r>
    <r>
      <rPr>
        <sz val="11"/>
        <color rgb="FF000000"/>
        <rFont val="Calibri"/>
      </rPr>
      <t xml:space="preserve"> and </t>
    </r>
    <r>
      <rPr>
        <b/>
        <sz val="11"/>
        <color rgb="FF000000"/>
        <rFont val="Calibri"/>
      </rPr>
      <t>32</t>
    </r>
    <r>
      <rPr>
        <sz val="11"/>
        <color rgb="FF000000"/>
        <rFont val="Calibri"/>
      </rPr>
      <t>.</t>
    </r>
  </si>
  <si>
    <r>
      <rPr>
        <sz val="11"/>
        <color rgb="FF000000"/>
        <rFont val="Calibri"/>
      </rPr>
      <t>The default password policy requires a minimum of 8 characters for a password.</t>
    </r>
  </si>
  <si>
    <t>1.12</t>
  </si>
  <si>
    <r>
      <rPr>
        <sz val="11"/>
        <rFont val="Calibri"/>
      </rPr>
      <t>Ensure CAM password policy prevents password reuse</t>
    </r>
  </si>
  <si>
    <t>Automated</t>
  </si>
  <si>
    <r>
      <rPr>
        <b/>
        <sz val="11"/>
        <color rgb="FF000000"/>
        <rFont val="Calibri"/>
      </rPr>
      <t>Using the management console:</t>
    </r>
    <r>
      <rPr>
        <sz val="11"/>
        <color rgb="FF000000"/>
        <rFont val="Calibri"/>
      </rPr>
      <t xml:space="preserve">
</t>
    </r>
    <r>
      <rPr>
        <sz val="11"/>
        <color rgb="FF000000"/>
        <rFont val="Calibri"/>
      </rPr>
      <t xml:space="preserve">- Login in to CAM console </t>
    </r>
    <r>
      <rPr>
        <sz val="11"/>
        <color rgb="FF0000FF"/>
        <rFont val="Calibri"/>
      </rPr>
      <t>(https://console.tencentcloud.com/cam)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Users</t>
    </r>
    <r>
      <rPr>
        <sz val="11"/>
        <color rgb="FF000000"/>
        <rFont val="Calibri"/>
      </rPr>
      <t xml:space="preserve"> &gt;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In the Password rule &gt; </t>
    </r>
    <r>
      <rPr>
        <b/>
        <sz val="11"/>
        <color rgb="FF000000"/>
        <rFont val="Calibri"/>
      </rPr>
      <t>Limitation on duplications</t>
    </r>
    <r>
      <rPr>
        <sz val="11"/>
        <color rgb="FF000000"/>
        <rFont val="Calibri"/>
      </rPr>
      <t xml:space="preserve"> &gt; set between </t>
    </r>
    <r>
      <rPr>
        <b/>
        <sz val="11"/>
        <color rgb="FF000000"/>
        <rFont val="Calibri"/>
      </rPr>
      <t>14</t>
    </r>
    <r>
      <rPr>
        <sz val="11"/>
        <color rgb="FF000000"/>
        <rFont val="Calibri"/>
      </rPr>
      <t xml:space="preserve"> and </t>
    </r>
    <r>
      <rPr>
        <b/>
        <sz val="11"/>
        <color rgb="FF000000"/>
        <rFont val="Calibri"/>
      </rPr>
      <t>32</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Apply modification</t>
    </r>
    <r>
      <rPr>
        <sz val="11"/>
        <color rgb="FF000000"/>
        <rFont val="Calibri"/>
      </rPr>
      <t>.</t>
    </r>
  </si>
  <si>
    <r>
      <rPr>
        <sz val="11"/>
        <color rgb="FF000000"/>
        <rFont val="Calibri"/>
      </rPr>
      <t>Enable restrictions that prevent users from reusing a defined number of previous passwords.</t>
    </r>
  </si>
  <si>
    <r>
      <rPr>
        <b/>
        <sz val="11"/>
        <color rgb="FF000000"/>
        <rFont val="Calibri"/>
      </rPr>
      <t>Using the management console:</t>
    </r>
    <r>
      <rPr>
        <sz val="11"/>
        <color rgb="FF000000"/>
        <rFont val="Calibri"/>
      </rPr>
      <t xml:space="preserve">
</t>
    </r>
    <r>
      <rPr>
        <sz val="11"/>
        <color rgb="FF000000"/>
        <rFont val="Calibri"/>
      </rPr>
      <t xml:space="preserve">- Login in to CAM console </t>
    </r>
    <r>
      <rPr>
        <sz val="11"/>
        <color rgb="FF0000FF"/>
        <rFont val="Calibri"/>
      </rPr>
      <t>(https://console.tencentcloud.com/cam)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Users</t>
    </r>
    <r>
      <rPr>
        <sz val="11"/>
        <color rgb="FF000000"/>
        <rFont val="Calibri"/>
      </rPr>
      <t xml:space="preserve"> &gt;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Under the Password rule, ensure that the value of </t>
    </r>
    <r>
      <rPr>
        <b/>
        <sz val="11"/>
        <color rgb="FF000000"/>
        <rFont val="Calibri"/>
      </rPr>
      <t>Limitation on duplications</t>
    </r>
    <r>
      <rPr>
        <sz val="11"/>
        <color rgb="FF000000"/>
        <rFont val="Calibri"/>
      </rPr>
      <t xml:space="preserve"> is set  between </t>
    </r>
    <r>
      <rPr>
        <b/>
        <sz val="11"/>
        <color rgb="FF000000"/>
        <rFont val="Calibri"/>
      </rPr>
      <t>1</t>
    </r>
    <r>
      <rPr>
        <sz val="11"/>
        <color rgb="FF000000"/>
        <rFont val="Calibri"/>
      </rPr>
      <t xml:space="preserve"> and </t>
    </r>
    <r>
      <rPr>
        <b/>
        <sz val="11"/>
        <color rgb="FF000000"/>
        <rFont val="Calibri"/>
      </rPr>
      <t>24</t>
    </r>
    <r>
      <rPr>
        <sz val="11"/>
        <color rgb="FF000000"/>
        <rFont val="Calibri"/>
      </rPr>
      <t>.</t>
    </r>
  </si>
  <si>
    <r>
      <rPr>
        <sz val="11"/>
        <color rgb="FF000000"/>
        <rFont val="Calibri"/>
      </rPr>
      <t>The default password policy prevents reuse of the most recent password.</t>
    </r>
  </si>
  <si>
    <t>1.13</t>
  </si>
  <si>
    <r>
      <rPr>
        <sz val="11"/>
        <rFont val="Calibri"/>
      </rPr>
      <t>Ensure CAM password policy expires passwords in 365 days</t>
    </r>
  </si>
  <si>
    <r>
      <rPr>
        <b/>
        <sz val="11"/>
        <color rgb="FF000000"/>
        <rFont val="Calibri"/>
      </rPr>
      <t>Using the management console:</t>
    </r>
    <r>
      <rPr>
        <sz val="11"/>
        <color rgb="FF000000"/>
        <rFont val="Calibri"/>
      </rPr>
      <t xml:space="preserve">
</t>
    </r>
    <r>
      <rPr>
        <sz val="11"/>
        <color rgb="FF000000"/>
        <rFont val="Calibri"/>
      </rPr>
      <t xml:space="preserve">- Login in to CAM console </t>
    </r>
    <r>
      <rPr>
        <sz val="11"/>
        <color rgb="FF0000FF"/>
        <rFont val="Calibri"/>
      </rPr>
      <t>(https://console.tencentcloud.com/cam)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Users</t>
    </r>
    <r>
      <rPr>
        <sz val="11"/>
        <color rgb="FF000000"/>
        <rFont val="Calibri"/>
      </rPr>
      <t xml:space="preserve"> &gt;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In the Password rule &gt; </t>
    </r>
    <r>
      <rPr>
        <b/>
        <sz val="11"/>
        <color rgb="FF000000"/>
        <rFont val="Calibri"/>
      </rPr>
      <t>Periodically invalid</t>
    </r>
    <r>
      <rPr>
        <sz val="11"/>
        <color rgb="FF000000"/>
        <rFont val="Calibri"/>
      </rPr>
      <t xml:space="preserve"> &gt; set  to </t>
    </r>
    <r>
      <rPr>
        <b/>
        <sz val="11"/>
        <color rgb="FF000000"/>
        <rFont val="Calibri"/>
      </rPr>
      <t>365</t>
    </r>
    <r>
      <rPr>
        <sz val="11"/>
        <color rgb="FF000000"/>
        <rFont val="Calibri"/>
      </rPr>
      <t xml:space="preserve"> days or less.</t>
    </r>
    <r>
      <rPr>
        <sz val="11"/>
        <color rgb="FF000000"/>
        <rFont val="Calibri"/>
      </rPr>
      <t xml:space="preserve">
</t>
    </r>
    <r>
      <rPr>
        <sz val="11"/>
        <color rgb="FF000000"/>
        <rFont val="Calibri"/>
      </rPr>
      <t xml:space="preserve">- Click </t>
    </r>
    <r>
      <rPr>
        <b/>
        <sz val="11"/>
        <color rgb="FF000000"/>
        <rFont val="Calibri"/>
      </rPr>
      <t>Apply modification</t>
    </r>
    <r>
      <rPr>
        <sz val="11"/>
        <color rgb="FF000000"/>
        <rFont val="Calibri"/>
      </rPr>
      <t>.</t>
    </r>
  </si>
  <si>
    <r>
      <rPr>
        <sz val="11"/>
        <color rgb="FF000000"/>
        <rFont val="Calibri"/>
      </rPr>
      <t>Configure user passwords to expire after a period not exceeding 365 days.</t>
    </r>
  </si>
  <si>
    <r>
      <rPr>
        <b/>
        <sz val="11"/>
        <color rgb="FF000000"/>
        <rFont val="Calibri"/>
      </rPr>
      <t>Using the management console:</t>
    </r>
    <r>
      <rPr>
        <sz val="11"/>
        <color rgb="FF000000"/>
        <rFont val="Calibri"/>
      </rPr>
      <t xml:space="preserve">
</t>
    </r>
    <r>
      <rPr>
        <sz val="11"/>
        <color rgb="FF000000"/>
        <rFont val="Calibri"/>
      </rPr>
      <t xml:space="preserve">- Login in to CAM console </t>
    </r>
    <r>
      <rPr>
        <sz val="11"/>
        <color rgb="FF0000FF"/>
        <rFont val="Calibri"/>
      </rPr>
      <t>(https://console.tencentcloud.com/cam)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Users</t>
    </r>
    <r>
      <rPr>
        <sz val="11"/>
        <color rgb="FF000000"/>
        <rFont val="Calibri"/>
      </rPr>
      <t xml:space="preserve"> &gt;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Under the Password rule, ensure that the value of </t>
    </r>
    <r>
      <rPr>
        <b/>
        <sz val="11"/>
        <color rgb="FF000000"/>
        <rFont val="Calibri"/>
      </rPr>
      <t>Periodically invalid</t>
    </r>
    <r>
      <rPr>
        <sz val="11"/>
        <color rgb="FF000000"/>
        <rFont val="Calibri"/>
      </rPr>
      <t xml:space="preserve"> is set to </t>
    </r>
    <r>
      <rPr>
        <b/>
        <sz val="11"/>
        <color rgb="FF000000"/>
        <rFont val="Calibri"/>
      </rPr>
      <t>365</t>
    </r>
    <r>
      <rPr>
        <sz val="11"/>
        <color rgb="FF000000"/>
        <rFont val="Calibri"/>
      </rPr>
      <t xml:space="preserve"> days or less.</t>
    </r>
  </si>
  <si>
    <r>
      <rPr>
        <sz val="11"/>
        <color rgb="FF000000"/>
        <rFont val="Calibri"/>
      </rPr>
      <t>0 (no restrictions).</t>
    </r>
  </si>
  <si>
    <t>1.14</t>
  </si>
  <si>
    <r>
      <rPr>
        <sz val="11"/>
        <rFont val="Calibri"/>
      </rPr>
      <t>Ensure CAM password policy temporarily blocks logon after 5 incorrect logon attempts within an hour</t>
    </r>
  </si>
  <si>
    <r>
      <rPr>
        <b/>
        <sz val="11"/>
        <color rgb="FF000000"/>
        <rFont val="Calibri"/>
      </rPr>
      <t>Using the management console:</t>
    </r>
    <r>
      <rPr>
        <sz val="11"/>
        <color rgb="FF000000"/>
        <rFont val="Calibri"/>
      </rPr>
      <t xml:space="preserve">
</t>
    </r>
    <r>
      <rPr>
        <sz val="11"/>
        <color rgb="FF000000"/>
        <rFont val="Calibri"/>
      </rPr>
      <t xml:space="preserve">- Login in to CAM console </t>
    </r>
    <r>
      <rPr>
        <sz val="11"/>
        <color rgb="FF0000FF"/>
        <rFont val="Calibri"/>
      </rPr>
      <t>(https://console.tencentcloud.com/cam)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Users</t>
    </r>
    <r>
      <rPr>
        <sz val="11"/>
        <color rgb="FF000000"/>
        <rFont val="Calibri"/>
      </rPr>
      <t xml:space="preserve"> &gt;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In the Password rule &gt; </t>
    </r>
    <r>
      <rPr>
        <b/>
        <sz val="11"/>
        <color rgb="FF000000"/>
        <rFont val="Calibri"/>
      </rPr>
      <t>Retry constraints</t>
    </r>
    <r>
      <rPr>
        <sz val="11"/>
        <color rgb="FF000000"/>
        <rFont val="Calibri"/>
      </rPr>
      <t xml:space="preserve"> &gt; set  to </t>
    </r>
    <r>
      <rPr>
        <b/>
        <sz val="11"/>
        <color rgb="FF000000"/>
        <rFont val="Calibri"/>
      </rPr>
      <t>5</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Apply modification</t>
    </r>
    <r>
      <rPr>
        <sz val="11"/>
        <color rgb="FF000000"/>
        <rFont val="Calibri"/>
      </rPr>
      <t>.</t>
    </r>
  </si>
  <si>
    <r>
      <rPr>
        <sz val="11"/>
        <color rgb="FF000000"/>
        <rFont val="Calibri"/>
      </rPr>
      <t>Enable account lockout to temporarily block user accounts after five consecutive unsuccessful login attempts within an hour.</t>
    </r>
  </si>
  <si>
    <r>
      <rPr>
        <b/>
        <sz val="11"/>
        <color rgb="FF000000"/>
        <rFont val="Calibri"/>
      </rPr>
      <t>Using the management console:</t>
    </r>
    <r>
      <rPr>
        <sz val="11"/>
        <color rgb="FF000000"/>
        <rFont val="Calibri"/>
      </rPr>
      <t xml:space="preserve">
</t>
    </r>
    <r>
      <rPr>
        <sz val="11"/>
        <color rgb="FF000000"/>
        <rFont val="Calibri"/>
      </rPr>
      <t xml:space="preserve">- Login in to CAM console </t>
    </r>
    <r>
      <rPr>
        <sz val="11"/>
        <color rgb="FF0000FF"/>
        <rFont val="Calibri"/>
      </rPr>
      <t>(https://console.tencentcloud.com/cam)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Users</t>
    </r>
    <r>
      <rPr>
        <sz val="11"/>
        <color rgb="FF000000"/>
        <rFont val="Calibri"/>
      </rPr>
      <t xml:space="preserve"> &gt;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Under the Password rule, ensure  that the value of </t>
    </r>
    <r>
      <rPr>
        <b/>
        <sz val="11"/>
        <color rgb="FF000000"/>
        <rFont val="Calibri"/>
      </rPr>
      <t>Retry constraints</t>
    </r>
    <r>
      <rPr>
        <sz val="11"/>
        <color rgb="FF000000"/>
        <rFont val="Calibri"/>
      </rPr>
      <t xml:space="preserve"> is set to </t>
    </r>
    <r>
      <rPr>
        <b/>
        <sz val="11"/>
        <color rgb="FF000000"/>
        <rFont val="Calibri"/>
      </rPr>
      <t>5</t>
    </r>
    <r>
      <rPr>
        <sz val="11"/>
        <color rgb="FF000000"/>
        <rFont val="Calibri"/>
      </rPr>
      <t>.</t>
    </r>
  </si>
  <si>
    <r>
      <rPr>
        <sz val="11"/>
        <color rgb="FF000000"/>
        <rFont val="Calibri"/>
      </rPr>
      <t>10 times/hour.</t>
    </r>
  </si>
  <si>
    <t>1.15</t>
  </si>
  <si>
    <r>
      <rPr>
        <sz val="11"/>
        <rFont val="Calibri"/>
      </rPr>
      <t xml:space="preserve">Ensure CAM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created</t>
    </r>
  </si>
  <si>
    <r>
      <rPr>
        <b/>
        <sz val="11"/>
        <color rgb="FF000000"/>
        <rFont val="Calibri"/>
      </rPr>
      <t>Using the management console:</t>
    </r>
    <r>
      <rPr>
        <sz val="11"/>
        <color rgb="FF000000"/>
        <rFont val="Calibri"/>
      </rPr>
      <t xml:space="preserve">
</t>
    </r>
    <r>
      <rPr>
        <sz val="11"/>
        <color rgb="FF000000"/>
        <rFont val="Calibri"/>
      </rPr>
      <t xml:space="preserve">- Login in to CAM console </t>
    </r>
    <r>
      <rPr>
        <sz val="11"/>
        <color rgb="FF0000FF"/>
        <rFont val="Calibri"/>
      </rPr>
      <t>(https://console.tencentcloud.com/cam)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In the Policy page, click </t>
    </r>
    <r>
      <rPr>
        <b/>
        <sz val="11"/>
        <color rgb="FF000000"/>
        <rFont val="Calibri"/>
      </rPr>
      <t>Custom Policy</t>
    </r>
    <r>
      <rPr>
        <sz val="11"/>
        <color rgb="FF000000"/>
        <rFont val="Calibri"/>
      </rPr>
      <t xml:space="preserve"> .</t>
    </r>
    <r>
      <rPr>
        <sz val="11"/>
        <color rgb="FF000000"/>
        <rFont val="Calibri"/>
      </rPr>
      <t xml:space="preserve">
</t>
    </r>
    <r>
      <rPr>
        <sz val="11"/>
        <color rgb="FF000000"/>
        <rFont val="Calibri"/>
      </rPr>
      <t xml:space="preserve">- Click </t>
    </r>
    <r>
      <rPr>
        <b/>
        <sz val="11"/>
        <color rgb="FF000000"/>
        <rFont val="Calibri"/>
      </rPr>
      <t>Create a custom policy.</t>
    </r>
    <r>
      <rPr>
        <sz val="11"/>
        <color rgb="FF000000"/>
        <rFont val="Calibri"/>
      </rPr>
      <t xml:space="preserve"> &gt; </t>
    </r>
    <r>
      <rPr>
        <b/>
        <sz val="11"/>
        <color rgb="FF000000"/>
        <rFont val="Calibri"/>
      </rPr>
      <t>Create by policy builder</t>
    </r>
    <r>
      <rPr>
        <sz val="11"/>
        <color rgb="FF000000"/>
        <rFont val="Calibri"/>
      </rPr>
      <t>.</t>
    </r>
    <r>
      <rPr>
        <sz val="11"/>
        <color rgb="FF000000"/>
        <rFont val="Calibri"/>
      </rPr>
      <t xml:space="preserve">
</t>
    </r>
    <r>
      <rPr>
        <sz val="11"/>
        <color rgb="FF000000"/>
        <rFont val="Calibri"/>
      </rPr>
      <t xml:space="preserve">- Review and modify any policy set with statements that includes "Effect": </t>
    </r>
    <r>
      <rPr>
        <b/>
        <sz val="11"/>
        <color rgb="FF000000"/>
        <rFont val="Calibri"/>
      </rPr>
      <t>Allow</t>
    </r>
    <r>
      <rPr>
        <sz val="11"/>
        <color rgb="FF000000"/>
        <rFont val="Calibri"/>
      </rPr>
      <t xml:space="preserve">, "Action": </t>
    </r>
    <r>
      <rPr>
        <b/>
        <sz val="11"/>
        <color rgb="FF000000"/>
        <rFont val="Calibri"/>
      </rPr>
      <t>*</t>
    </r>
    <r>
      <rPr>
        <sz val="11"/>
        <color rgb="FF000000"/>
        <rFont val="Calibri"/>
      </rPr>
      <t>, and "Resource" to the minimum necessary privileges.</t>
    </r>
  </si>
  <si>
    <r>
      <rPr>
        <sz val="11"/>
        <color rgb="FF000000"/>
        <rFont val="Calibri"/>
      </rPr>
      <t>Prohibit any policy creation that grants full administrative privileges.</t>
    </r>
  </si>
  <si>
    <r>
      <rPr>
        <b/>
        <sz val="11"/>
        <color rgb="FF000000"/>
        <rFont val="Calibri"/>
      </rPr>
      <t>Using the management console:</t>
    </r>
    <r>
      <rPr>
        <sz val="11"/>
        <color rgb="FF000000"/>
        <rFont val="Calibri"/>
      </rPr>
      <t xml:space="preserve">
</t>
    </r>
    <r>
      <rPr>
        <sz val="11"/>
        <color rgb="FF000000"/>
        <rFont val="Calibri"/>
      </rPr>
      <t xml:space="preserve">- Login in to CAM console </t>
    </r>
    <r>
      <rPr>
        <sz val="11"/>
        <color rgb="FF0000FF"/>
        <rFont val="Calibri"/>
      </rPr>
      <t>(https://console.tencentcloud.com/cam)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In the Policy page, click </t>
    </r>
    <r>
      <rPr>
        <b/>
        <sz val="11"/>
        <color rgb="FF000000"/>
        <rFont val="Calibri"/>
      </rPr>
      <t>Custom Policy</t>
    </r>
    <r>
      <rPr>
        <sz val="11"/>
        <color rgb="FF000000"/>
        <rFont val="Calibri"/>
      </rPr>
      <t xml:space="preserve"> .</t>
    </r>
    <r>
      <rPr>
        <sz val="11"/>
        <color rgb="FF000000"/>
        <rFont val="Calibri"/>
      </rPr>
      <t xml:space="preserve">
</t>
    </r>
    <r>
      <rPr>
        <sz val="11"/>
        <color rgb="FF000000"/>
        <rFont val="Calibri"/>
      </rPr>
      <t xml:space="preserve">- Review custom policies and make sure that no policy has a statement that includes "Effect": </t>
    </r>
    <r>
      <rPr>
        <b/>
        <sz val="11"/>
        <color rgb="FF000000"/>
        <rFont val="Calibri"/>
      </rPr>
      <t>Allow</t>
    </r>
    <r>
      <rPr>
        <sz val="11"/>
        <color rgb="FF000000"/>
        <rFont val="Calibri"/>
      </rPr>
      <t xml:space="preserve">, "Action": </t>
    </r>
    <r>
      <rPr>
        <b/>
        <sz val="11"/>
        <color rgb="FF000000"/>
        <rFont val="Calibri"/>
      </rPr>
      <t>*</t>
    </r>
    <r>
      <rPr>
        <sz val="11"/>
        <color rgb="FF000000"/>
        <rFont val="Calibri"/>
      </rPr>
      <t xml:space="preserve">, and "Resource": </t>
    </r>
    <r>
      <rPr>
        <b/>
        <sz val="11"/>
        <color rgb="FF000000"/>
        <rFont val="Calibri"/>
      </rPr>
      <t>*</t>
    </r>
    <r>
      <rPr>
        <sz val="11"/>
        <color rgb="FF000000"/>
        <rFont val="Calibri"/>
      </rPr>
      <t>, or any policy with such statement is not attached to any CAM identities (including CAM users, user groups, or roles).</t>
    </r>
  </si>
  <si>
    <t>1.16</t>
  </si>
  <si>
    <r>
      <rPr>
        <sz val="11"/>
        <rFont val="Calibri"/>
      </rPr>
      <t>Ensure CAM policies are attached only to groups or roles</t>
    </r>
  </si>
  <si>
    <r>
      <rPr>
        <sz val="11"/>
        <color rgb="FF000000"/>
        <rFont val="Calibri"/>
      </rPr>
      <t>Perform the following to create a CAM user group and assign a policy to it:</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Login in to CAM console </t>
    </r>
    <r>
      <rPr>
        <sz val="11"/>
        <color rgb="FF0000FF"/>
        <rFont val="Calibri"/>
      </rPr>
      <t>(https://console.tencentcloud.com/cam)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User Groups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User Group</t>
    </r>
    <r>
      <rPr>
        <sz val="11"/>
        <color rgb="FF000000"/>
        <rFont val="Calibri"/>
      </rPr>
      <t xml:space="preserve"> &gt; set </t>
    </r>
    <r>
      <rPr>
        <b/>
        <sz val="11"/>
        <color rgb="FF000000"/>
        <rFont val="Calibri"/>
      </rPr>
      <t>User Group Name</t>
    </r>
    <r>
      <rPr>
        <sz val="11"/>
        <color rgb="FF000000"/>
        <rFont val="Calibri"/>
      </rPr>
      <t xml:space="preserve"> &gt;  click </t>
    </r>
    <r>
      <rPr>
        <b/>
        <sz val="11"/>
        <color rgb="FF000000"/>
        <rFont val="Calibri"/>
      </rPr>
      <t>Next</t>
    </r>
    <r>
      <rPr>
        <sz val="11"/>
        <color rgb="FF000000"/>
        <rFont val="Calibri"/>
      </rPr>
      <t xml:space="preserve"> &gt; </t>
    </r>
    <r>
      <rPr>
        <b/>
        <sz val="11"/>
        <color rgb="FF000000"/>
        <rFont val="Calibri"/>
      </rPr>
      <t>Select the policy</t>
    </r>
    <r>
      <rPr>
        <sz val="11"/>
        <color rgb="FF000000"/>
        <rFont val="Calibri"/>
      </rPr>
      <t xml:space="preserve"> to be attached &gt; </t>
    </r>
    <r>
      <rPr>
        <b/>
        <sz val="11"/>
        <color rgb="FF000000"/>
        <rFont val="Calibri"/>
      </rPr>
      <t>Next</t>
    </r>
    <r>
      <rPr>
        <sz val="11"/>
        <color rgb="FF000000"/>
        <rFont val="Calibri"/>
      </rPr>
      <t xml:space="preserve"> &gt; </t>
    </r>
    <r>
      <rPr>
        <b/>
        <sz val="11"/>
        <color rgb="FF000000"/>
        <rFont val="Calibri"/>
      </rPr>
      <t>Completed</t>
    </r>
    <r>
      <rPr>
        <sz val="11"/>
        <color rgb="FF000000"/>
        <rFont val="Calibri"/>
      </rPr>
      <t>.</t>
    </r>
    <r>
      <rPr>
        <sz val="11"/>
        <color rgb="FF000000"/>
        <rFont val="Calibri"/>
      </rPr>
      <t xml:space="preserve">
</t>
    </r>
    <r>
      <rPr>
        <sz val="11"/>
        <color rgb="FF000000"/>
        <rFont val="Calibri"/>
      </rPr>
      <t xml:space="preserve">- In User Group page, find the target "User Goup Name" , click </t>
    </r>
    <r>
      <rPr>
        <b/>
        <sz val="11"/>
        <color rgb="FF000000"/>
        <rFont val="Calibri"/>
      </rPr>
      <t>Group name</t>
    </r>
    <r>
      <rPr>
        <sz val="11"/>
        <color rgb="FF000000"/>
        <rFont val="Calibri"/>
      </rPr>
      <t xml:space="preserve"> &gt; click </t>
    </r>
    <r>
      <rPr>
        <b/>
        <sz val="11"/>
        <color rgb="FF000000"/>
        <rFont val="Calibri"/>
      </rPr>
      <t>Associate Policies</t>
    </r>
    <r>
      <rPr>
        <sz val="11"/>
        <color rgb="FF000000"/>
        <rFont val="Calibri"/>
      </rPr>
      <t xml:space="preserve"> &gt; </t>
    </r>
    <r>
      <rPr>
        <b/>
        <sz val="11"/>
        <color rgb="FF000000"/>
        <rFont val="Calibri"/>
      </rPr>
      <t>Select the policy</t>
    </r>
    <r>
      <rPr>
        <sz val="11"/>
        <color rgb="FF000000"/>
        <rFont val="Calibri"/>
      </rPr>
      <t xml:space="preserve"> to be attached &gt; click </t>
    </r>
    <r>
      <rPr>
        <b/>
        <sz val="11"/>
        <color rgb="FF000000"/>
        <rFont val="Calibri"/>
      </rPr>
      <t>OK</t>
    </r>
    <r>
      <rPr>
        <sz val="11"/>
        <color rgb="FF000000"/>
        <rFont val="Calibri"/>
      </rPr>
      <t>.</t>
    </r>
    <r>
      <rPr>
        <sz val="11"/>
        <color rgb="FF000000"/>
        <rFont val="Calibri"/>
      </rPr>
      <t xml:space="preserve">
</t>
    </r>
    <r>
      <rPr>
        <sz val="11"/>
        <color rgb="FF000000"/>
        <rFont val="Calibri"/>
      </rPr>
      <t xml:space="preserve">- In User Groups page, find the target "User Goup Name" &gt; click </t>
    </r>
    <r>
      <rPr>
        <b/>
        <sz val="11"/>
        <color rgb="FF000000"/>
        <rFont val="Calibri"/>
      </rPr>
      <t>Add user</t>
    </r>
    <r>
      <rPr>
        <sz val="11"/>
        <color rgb="FF000000"/>
        <rFont val="Calibri"/>
      </rPr>
      <t xml:space="preserve"> &gt; </t>
    </r>
    <r>
      <rPr>
        <b/>
        <sz val="11"/>
        <color rgb="FF000000"/>
        <rFont val="Calibri"/>
      </rPr>
      <t>Select the users to add</t>
    </r>
    <r>
      <rPr>
        <sz val="11"/>
        <color rgb="FF000000"/>
        <rFont val="Calibri"/>
      </rPr>
      <t xml:space="preserve"> &gt; click </t>
    </r>
    <r>
      <rPr>
        <b/>
        <sz val="11"/>
        <color rgb="FF000000"/>
        <rFont val="Calibri"/>
      </rPr>
      <t>OK</t>
    </r>
    <r>
      <rPr>
        <sz val="11"/>
        <color rgb="FF000000"/>
        <rFont val="Calibri"/>
      </rPr>
      <t>.</t>
    </r>
    <r>
      <rPr>
        <sz val="11"/>
        <color rgb="FF000000"/>
        <rFont val="Calibri"/>
      </rPr>
      <t xml:space="preserve">
</t>
    </r>
    <r>
      <rPr>
        <sz val="11"/>
        <color rgb="FF000000"/>
        <rFont val="Calibri"/>
      </rPr>
      <t>Perform the following to assign policies to user groups:</t>
    </r>
    <r>
      <rPr>
        <b/>
        <sz val="11"/>
        <color rgb="FF000000"/>
        <rFont val="Calibri"/>
      </rPr>
      <t>Using the management console:</t>
    </r>
    <r>
      <rPr>
        <sz val="11"/>
        <color rgb="FF000000"/>
        <rFont val="Calibri"/>
      </rPr>
      <t xml:space="preserve">
</t>
    </r>
    <r>
      <rPr>
        <sz val="11"/>
        <color rgb="FF000000"/>
        <rFont val="Calibri"/>
      </rPr>
      <t xml:space="preserve">- Login in to CAM console </t>
    </r>
    <r>
      <rPr>
        <sz val="11"/>
        <color rgb="FF0000FF"/>
        <rFont val="Calibri"/>
      </rPr>
      <t>(https://console.tencentcloud.com/cam)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 On the Policies page, select the policy to be associated &gt; click </t>
    </r>
    <r>
      <rPr>
        <b/>
        <sz val="11"/>
        <color rgb="FF000000"/>
        <rFont val="Calibri"/>
      </rPr>
      <t>Associate Users/Group/Role</t>
    </r>
    <r>
      <rPr>
        <sz val="11"/>
        <color rgb="FF000000"/>
        <rFont val="Calibri"/>
      </rPr>
      <t xml:space="preserve"> in the Operation column.</t>
    </r>
    <r>
      <rPr>
        <sz val="11"/>
        <color rgb="FF000000"/>
        <rFont val="Calibri"/>
      </rPr>
      <t xml:space="preserve">
</t>
    </r>
    <r>
      <rPr>
        <sz val="11"/>
        <color rgb="FF000000"/>
        <rFont val="Calibri"/>
      </rPr>
      <t xml:space="preserve">- In the </t>
    </r>
    <r>
      <rPr>
        <b/>
        <sz val="11"/>
        <color rgb="FF000000"/>
        <rFont val="Calibri"/>
      </rPr>
      <t>Associate Users/User Groups/Roles</t>
    </r>
    <r>
      <rPr>
        <sz val="11"/>
        <color rgb="FF000000"/>
        <rFont val="Calibri"/>
      </rPr>
      <t xml:space="preserve"> pop-up window, switch to </t>
    </r>
    <r>
      <rPr>
        <b/>
        <sz val="11"/>
        <color rgb="FF000000"/>
        <rFont val="Calibri"/>
      </rPr>
      <t>User Group</t>
    </r>
    <r>
      <rPr>
        <sz val="11"/>
        <color rgb="FF000000"/>
        <rFont val="Calibri"/>
      </rPr>
      <t xml:space="preserve"> in the Operation column and select the </t>
    </r>
    <r>
      <rPr>
        <b/>
        <sz val="11"/>
        <color rgb="FF000000"/>
        <rFont val="Calibri"/>
      </rPr>
      <t>user group</t>
    </r>
    <r>
      <rPr>
        <sz val="11"/>
        <color rgb="FF000000"/>
        <rFont val="Calibri"/>
      </rPr>
      <t xml:space="preserve"> to associate with policy.</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to complete the association.</t>
    </r>
  </si>
  <si>
    <r>
      <rPr>
        <sz val="11"/>
        <color rgb="FF000000"/>
        <rFont val="Calibri"/>
      </rPr>
      <t>Enforce policy that restricts assignment of permissions directly to individual users. Policies should be assigned to groups or roles instead.</t>
    </r>
  </si>
  <si>
    <r>
      <rPr>
        <sz val="11"/>
        <color rgb="FF000000"/>
        <rFont val="Calibri"/>
      </rPr>
      <t>In the CAM Console, review policy assignment details and identify any policies linked directly to user accounts.</t>
    </r>
    <r>
      <rPr>
        <sz val="11"/>
        <color rgb="FF000000"/>
        <rFont val="Calibri"/>
      </rPr>
      <t xml:space="preserve">
</t>
    </r>
    <r>
      <rPr>
        <sz val="11"/>
        <color rgb="FF000000"/>
        <rFont val="Calibri"/>
      </rPr>
      <t xml:space="preserve">Alternatively, </t>
    </r>
    <r>
      <rPr>
        <b/>
        <sz val="11"/>
        <color rgb="FF000000"/>
        <rFont val="Calibri"/>
      </rPr>
      <t>Using the management console:</t>
    </r>
    <r>
      <rPr>
        <sz val="11"/>
        <color rgb="FF000000"/>
        <rFont val="Calibri"/>
      </rPr>
      <t xml:space="preserve">
</t>
    </r>
    <r>
      <rPr>
        <sz val="11"/>
        <color rgb="FF000000"/>
        <rFont val="Calibri"/>
      </rPr>
      <t xml:space="preserve">- Login in to CAM console </t>
    </r>
    <r>
      <rPr>
        <sz val="11"/>
        <color rgb="FF0000FF"/>
        <rFont val="Calibri"/>
      </rPr>
      <t>(https://console.tencentcloud.com/cam)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Users</t>
    </r>
    <r>
      <rPr>
        <sz val="11"/>
        <color rgb="FF000000"/>
        <rFont val="Calibri"/>
      </rPr>
      <t xml:space="preserve"> &gt; </t>
    </r>
    <r>
      <rPr>
        <b/>
        <sz val="11"/>
        <color rgb="FF000000"/>
        <rFont val="Calibri"/>
      </rPr>
      <t>User List</t>
    </r>
    <r>
      <rPr>
        <sz val="11"/>
        <color rgb="FF000000"/>
        <rFont val="Calibri"/>
      </rPr>
      <t>.</t>
    </r>
    <r>
      <rPr>
        <sz val="11"/>
        <color rgb="FF000000"/>
        <rFont val="Calibri"/>
      </rPr>
      <t xml:space="preserve">
</t>
    </r>
    <r>
      <rPr>
        <sz val="11"/>
        <color rgb="FF000000"/>
        <rFont val="Calibri"/>
      </rPr>
      <t xml:space="preserve">- Click on each username under </t>
    </r>
    <r>
      <rPr>
        <b/>
        <sz val="11"/>
        <color rgb="FF000000"/>
        <rFont val="Calibri"/>
      </rPr>
      <t>User List</t>
    </r>
    <r>
      <rPr>
        <sz val="11"/>
        <color rgb="FF000000"/>
        <rFont val="Calibri"/>
      </rPr>
      <t xml:space="preserve">, </t>
    </r>
    <r>
      <rPr>
        <b/>
        <sz val="11"/>
        <color rgb="FF000000"/>
        <rFont val="Calibri"/>
      </rPr>
      <t>Username</t>
    </r>
    <r>
      <rPr>
        <sz val="11"/>
        <color rgb="FF000000"/>
        <rFont val="Calibri"/>
      </rPr>
      <t xml:space="preserve"> &gt; </t>
    </r>
    <r>
      <rPr>
        <b/>
        <sz val="11"/>
        <color rgb="FF000000"/>
        <rFont val="Calibri"/>
      </rPr>
      <t>Permissions</t>
    </r>
    <r>
      <rPr>
        <sz val="11"/>
        <color rgb="FF000000"/>
        <rFont val="Calibri"/>
      </rPr>
      <t xml:space="preserve"> &gt; </t>
    </r>
    <r>
      <rPr>
        <b/>
        <sz val="11"/>
        <color rgb="FF000000"/>
        <rFont val="Calibri"/>
      </rPr>
      <t>Permission Policy</t>
    </r>
    <r>
      <rPr>
        <sz val="11"/>
        <color rgb="FF000000"/>
        <rFont val="Calibri"/>
      </rPr>
      <t xml:space="preserve"> , ensure no policy is selected.</t>
    </r>
  </si>
  <si>
    <t>Logging and Monitoring</t>
  </si>
  <si>
    <t>2.1</t>
  </si>
  <si>
    <r>
      <rPr>
        <sz val="11"/>
        <rFont val="Calibri"/>
      </rPr>
      <t>Ensure that CloudAudit is configured to export all operational log records</t>
    </r>
  </si>
  <si>
    <r>
      <rPr>
        <sz val="11"/>
        <color rgb="FF000000"/>
        <rFont val="Calibri"/>
      </rPr>
      <t>Perform the following to enable all-resource-type CloudAudit logging:</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Login to CloudAudit Console </t>
    </r>
    <r>
      <rPr>
        <sz val="11"/>
        <color rgb="FF0000FF"/>
        <rFont val="Calibri"/>
      </rPr>
      <t>(https://console.tencentcloud.com/cloudaudit)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Tracking Set</t>
    </r>
    <r>
      <rPr>
        <sz val="11"/>
        <color rgb="FF000000"/>
        <rFont val="Calibri"/>
      </rPr>
      <t xml:space="preserve"> on the left navigation pane.</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to create new Tracking Set.</t>
    </r>
    <r>
      <rPr>
        <sz val="11"/>
        <color rgb="FF000000"/>
        <rFont val="Calibri"/>
      </rPr>
      <t xml:space="preserve">
</t>
    </r>
    <r>
      <rPr>
        <sz val="11"/>
        <color rgb="FF000000"/>
        <rFont val="Calibri"/>
      </rPr>
      <t xml:space="preserve">a. Enter a trail name in the </t>
    </r>
    <r>
      <rPr>
        <b/>
        <sz val="11"/>
        <color rgb="FF000000"/>
        <rFont val="Calibri"/>
      </rPr>
      <t>Tracking Set Name</t>
    </r>
    <r>
      <rPr>
        <sz val="11"/>
        <color rgb="FF000000"/>
        <rFont val="Calibri"/>
      </rPr>
      <t>.</t>
    </r>
    <r>
      <rPr>
        <sz val="11"/>
        <color rgb="FF000000"/>
        <rFont val="Calibri"/>
      </rPr>
      <t xml:space="preserve">
</t>
    </r>
    <r>
      <rPr>
        <sz val="11"/>
        <color rgb="FF000000"/>
        <rFont val="Calibri"/>
      </rPr>
      <t xml:space="preserve">b. Set  </t>
    </r>
    <r>
      <rPr>
        <b/>
        <sz val="11"/>
        <color rgb="FF000000"/>
        <rFont val="Calibri"/>
      </rPr>
      <t xml:space="preserve">Event Type </t>
    </r>
    <r>
      <rPr>
        <sz val="11"/>
        <color rgb="FF000000"/>
        <rFont val="Calibri"/>
      </rPr>
      <t xml:space="preserve"> to  </t>
    </r>
    <r>
      <rPr>
        <b/>
        <sz val="11"/>
        <color rgb="FF000000"/>
        <rFont val="Calibri"/>
      </rPr>
      <t xml:space="preserve">All </t>
    </r>
    <r>
      <rPr>
        <sz val="11"/>
        <color rgb="FF000000"/>
        <rFont val="Calibri"/>
      </rPr>
      <t>.</t>
    </r>
    <r>
      <rPr>
        <sz val="11"/>
        <color rgb="FF000000"/>
        <rFont val="Calibri"/>
      </rPr>
      <t xml:space="preserve">
</t>
    </r>
    <r>
      <rPr>
        <sz val="11"/>
        <color rgb="FF000000"/>
        <rFont val="Calibri"/>
      </rPr>
      <t xml:space="preserve">c. In the Shipping Location,  select  </t>
    </r>
    <r>
      <rPr>
        <b/>
        <sz val="11"/>
        <color rgb="FF000000"/>
        <rFont val="Calibri"/>
      </rPr>
      <t>COS</t>
    </r>
    <r>
      <rPr>
        <sz val="11"/>
        <color rgb="FF000000"/>
        <rFont val="Calibri"/>
      </rPr>
      <t xml:space="preserve"> under ‘Ship the event to’ setting and specify the COS (either existing buckets or to create a new bucket under the current account).</t>
    </r>
    <r>
      <rPr>
        <sz val="11"/>
        <color rgb="FF000000"/>
        <rFont val="Calibri"/>
      </rPr>
      <t xml:space="preserve">
</t>
    </r>
    <r>
      <rPr>
        <sz val="11"/>
        <color rgb="FF000000"/>
        <rFont val="Calibri"/>
      </rPr>
      <t xml:space="preserve">d. In the Delivery location, select  </t>
    </r>
    <r>
      <rPr>
        <b/>
        <sz val="11"/>
        <color rgb="FF000000"/>
        <rFont val="Calibri"/>
      </rPr>
      <t xml:space="preserve">Log Service CLS </t>
    </r>
    <r>
      <rPr>
        <sz val="11"/>
        <color rgb="FF000000"/>
        <rFont val="Calibri"/>
      </rPr>
      <t xml:space="preserve"> and specify a CLS project name.</t>
    </r>
    <r>
      <rPr>
        <sz val="11"/>
        <color rgb="FF000000"/>
        <rFont val="Calibri"/>
      </rPr>
      <t xml:space="preserve">
</t>
    </r>
    <r>
      <rPr>
        <sz val="11"/>
        <color rgb="FF000000"/>
        <rFont val="Calibri"/>
      </rPr>
      <t xml:space="preserve">e. Click  </t>
    </r>
    <r>
      <rPr>
        <b/>
        <sz val="11"/>
        <color rgb="FF000000"/>
        <rFont val="Calibri"/>
      </rPr>
      <t>Creation Completed</t>
    </r>
    <r>
      <rPr>
        <sz val="11"/>
        <color rgb="FF000000"/>
        <rFont val="Calibri"/>
      </rPr>
      <t>.</t>
    </r>
  </si>
  <si>
    <r>
      <rPr>
        <sz val="11"/>
        <color rgb="FF000000"/>
        <rFont val="Calibri"/>
      </rPr>
      <t>CloudAudit is used to perform supervision, compliance check, operation review, and risk review for your Tencent Cloud account. It records logs, and monitors and records account activities associated with operations performed through Tencent Cloud console, APIs, command line tools, and other services in the Tencent Cloud infrastructure. The records will help you conduct security analysis, resource change tracking, and troubleshooting.</t>
    </r>
  </si>
  <si>
    <r>
      <rPr>
        <sz val="11"/>
        <color rgb="FF000000"/>
        <rFont val="Calibri"/>
      </rPr>
      <t>Perform the following to determine if CloudAudit is enabled for all regions:</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Login to CloudAudit Console </t>
    </r>
    <r>
      <rPr>
        <sz val="11"/>
        <color rgb="FF0000FF"/>
        <rFont val="Calibri"/>
      </rPr>
      <t>(https://console.tencentcloud.com/cloudaudit)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Tracking Set</t>
    </r>
    <r>
      <rPr>
        <sz val="11"/>
        <color rgb="FF000000"/>
        <rFont val="Calibri"/>
      </rPr>
      <t xml:space="preserve"> on the left navigation pane, you will be presented with a list of Tracking Set.</t>
    </r>
    <r>
      <rPr>
        <sz val="11"/>
        <color rgb="FF000000"/>
        <rFont val="Calibri"/>
      </rPr>
      <t xml:space="preserve">
</t>
    </r>
    <r>
      <rPr>
        <sz val="11"/>
        <color rgb="FF000000"/>
        <rFont val="Calibri"/>
      </rPr>
      <t xml:space="preserve">- Ensure at least one </t>
    </r>
    <r>
      <rPr>
        <b/>
        <sz val="11"/>
        <color rgb="FF000000"/>
        <rFont val="Calibri"/>
      </rPr>
      <t>Tracking Set</t>
    </r>
    <r>
      <rPr>
        <sz val="11"/>
        <color rgb="FF000000"/>
        <rFont val="Calibri"/>
      </rPr>
      <t xml:space="preserve"> has All in the Resource type and All in the Event Type.</t>
    </r>
    <r>
      <rPr>
        <sz val="11"/>
        <color rgb="FF000000"/>
        <rFont val="Calibri"/>
      </rPr>
      <t xml:space="preserve">
</t>
    </r>
    <r>
      <rPr>
        <sz val="11"/>
        <color rgb="FF000000"/>
        <rFont val="Calibri"/>
      </rPr>
      <t xml:space="preserve">- Ensure </t>
    </r>
    <r>
      <rPr>
        <b/>
        <sz val="11"/>
        <color rgb="FF000000"/>
        <rFont val="Calibri"/>
      </rPr>
      <t>Shipping Location</t>
    </r>
    <r>
      <rPr>
        <sz val="11"/>
        <color rgb="FF000000"/>
        <rFont val="Calibri"/>
      </rPr>
      <t xml:space="preserve"> is configured to export events to COS for storage.</t>
    </r>
  </si>
  <si>
    <r>
      <rPr>
        <sz val="11"/>
        <color rgb="FF000000"/>
        <rFont val="Calibri"/>
      </rPr>
      <t>By default, no Tracking set is configured.</t>
    </r>
  </si>
  <si>
    <t>2.2</t>
  </si>
  <si>
    <r>
      <rPr>
        <sz val="11"/>
        <rFont val="Calibri"/>
      </rPr>
      <t>Ensure the COS used to store CloudAudit logs is not publicly accessible</t>
    </r>
  </si>
  <si>
    <r>
      <rPr>
        <sz val="11"/>
        <color rgb="FF000000"/>
        <rFont val="Calibri"/>
      </rPr>
      <t>Perform the following to remove any public access that has been granted to the bucket via an ACL:</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 on to COS Console </t>
    </r>
    <r>
      <rPr>
        <sz val="11"/>
        <color rgb="FF0000FF"/>
        <rFont val="Calibri"/>
      </rPr>
      <t>(https://console.tencentcloud.com/cos)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Bucket List</t>
    </r>
    <r>
      <rPr>
        <sz val="11"/>
        <color rgb="FF000000"/>
        <rFont val="Calibri"/>
      </rPr>
      <t xml:space="preserve"> in the left navigation bar.</t>
    </r>
    <r>
      <rPr>
        <sz val="11"/>
        <color rgb="FF000000"/>
        <rFont val="Calibri"/>
      </rPr>
      <t xml:space="preserve">
</t>
    </r>
    <r>
      <rPr>
        <sz val="11"/>
        <color rgb="FF000000"/>
        <rFont val="Calibri"/>
      </rPr>
      <t xml:space="preserve">- Click on the designated </t>
    </r>
    <r>
      <rPr>
        <b/>
        <sz val="11"/>
        <color rgb="FF000000"/>
        <rFont val="Calibri"/>
      </rPr>
      <t>COS</t>
    </r>
    <r>
      <rPr>
        <sz val="11"/>
        <color rgb="FF000000"/>
        <rFont val="Calibri"/>
      </rPr>
      <t xml:space="preserve"> bucket that is used to store CloudAudit logs the bucket and click </t>
    </r>
    <r>
      <rPr>
        <b/>
        <sz val="11"/>
        <color rgb="FF000000"/>
        <rFont val="Calibri"/>
      </rPr>
      <t>Configure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Permission Management</t>
    </r>
    <r>
      <rPr>
        <sz val="11"/>
        <color rgb="FF000000"/>
        <rFont val="Calibri"/>
      </rPr>
      <t xml:space="preserve"> &gt; </t>
    </r>
    <r>
      <rPr>
        <b/>
        <sz val="11"/>
        <color rgb="FF000000"/>
        <rFont val="Calibri"/>
      </rPr>
      <t>Bucket ACL</t>
    </r>
    <r>
      <rPr>
        <sz val="11"/>
        <color rgb="FF000000"/>
        <rFont val="Calibri"/>
      </rPr>
      <t xml:space="preserve"> &gt; select </t>
    </r>
    <r>
      <rPr>
        <b/>
        <sz val="11"/>
        <color rgb="FF000000"/>
        <rFont val="Calibri"/>
      </rPr>
      <t>Private Read and Write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</si>
  <si>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CloudAudit logs a record of every API call made in your Tencent Cloud account. These logs file are stored in a designated COS bucket. It is recommended that the access control list (ACL) of this COS bucket, which CloudAudit logs to, be configured to deny  public access to prevent exposure of sensitive operational and security data.</t>
    </r>
  </si>
  <si>
    <r>
      <rPr>
        <sz val="11"/>
        <color rgb="FF000000"/>
        <rFont val="Calibri"/>
      </rPr>
      <t>Perform the following to determine if any public access is granted to the COS bucket via anACL:</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Login to CloudAudit Console </t>
    </r>
    <r>
      <rPr>
        <sz val="11"/>
        <color rgb="FF0000FF"/>
        <rFont val="Calibri"/>
      </rPr>
      <t>(https://console.tencentcloud.com/cloudaudit)</t>
    </r>
    <r>
      <rPr>
        <sz val="11"/>
        <color rgb="FF000000"/>
        <rFont val="Calibri"/>
      </rPr>
      <t>.</t>
    </r>
    <r>
      <rPr>
        <sz val="11"/>
        <color rgb="FF000000"/>
        <rFont val="Calibri"/>
      </rPr>
      <t xml:space="preserve">
</t>
    </r>
    <r>
      <rPr>
        <sz val="11"/>
        <color rgb="FF000000"/>
        <rFont val="Calibri"/>
      </rPr>
      <t xml:space="preserve">- In the API activity history pane on the left, click </t>
    </r>
    <r>
      <rPr>
        <b/>
        <sz val="11"/>
        <color rgb="FF000000"/>
        <rFont val="Calibri"/>
      </rPr>
      <t>Trails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Trails</t>
    </r>
    <r>
      <rPr>
        <sz val="11"/>
        <color rgb="FF000000"/>
        <rFont val="Calibri"/>
      </rPr>
      <t xml:space="preserve"> pane, click the bucket names in the COS bucket column.</t>
    </r>
    <r>
      <rPr>
        <sz val="11"/>
        <color rgb="FF000000"/>
        <rFont val="Calibri"/>
      </rPr>
      <t xml:space="preserve">
</t>
    </r>
    <r>
      <rPr>
        <sz val="11"/>
        <color rgb="FF000000"/>
        <rFont val="Calibri"/>
      </rPr>
      <t xml:space="preserve">- Log on to COS Console </t>
    </r>
    <r>
      <rPr>
        <sz val="11"/>
        <color rgb="FF0000FF"/>
        <rFont val="Calibri"/>
      </rPr>
      <t>(https://console.tencentcloud.com/cos)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Bucket List</t>
    </r>
    <r>
      <rPr>
        <sz val="11"/>
        <color rgb="FF000000"/>
        <rFont val="Calibri"/>
      </rPr>
      <t xml:space="preserve"> in the left navigation bar.</t>
    </r>
    <r>
      <rPr>
        <sz val="11"/>
        <color rgb="FF000000"/>
        <rFont val="Calibri"/>
      </rPr>
      <t xml:space="preserve">
</t>
    </r>
    <r>
      <rPr>
        <sz val="11"/>
        <color rgb="FF000000"/>
        <rFont val="Calibri"/>
      </rPr>
      <t xml:space="preserve">- Click on the designated </t>
    </r>
    <r>
      <rPr>
        <b/>
        <sz val="11"/>
        <color rgb="FF000000"/>
        <rFont val="Calibri"/>
      </rPr>
      <t>COS</t>
    </r>
    <r>
      <rPr>
        <sz val="11"/>
        <color rgb="FF000000"/>
        <rFont val="Calibri"/>
      </rPr>
      <t xml:space="preserve"> bucket that is used to store CloudAudit logs the bucket  and click </t>
    </r>
    <r>
      <rPr>
        <b/>
        <sz val="11"/>
        <color rgb="FF000000"/>
        <rFont val="Calibri"/>
      </rPr>
      <t>Configure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Permission Management</t>
    </r>
    <r>
      <rPr>
        <sz val="11"/>
        <color rgb="FF000000"/>
        <rFont val="Calibri"/>
      </rPr>
      <t xml:space="preserve"> &gt; </t>
    </r>
    <r>
      <rPr>
        <b/>
        <sz val="11"/>
        <color rgb="FF000000"/>
        <rFont val="Calibri"/>
      </rPr>
      <t>Bucket Access Permissions</t>
    </r>
    <r>
      <rPr>
        <sz val="11"/>
        <color rgb="FF000000"/>
        <rFont val="Calibri"/>
      </rPr>
      <t xml:space="preserve"> &gt; Ensure </t>
    </r>
    <r>
      <rPr>
        <b/>
        <sz val="11"/>
        <color rgb="FF000000"/>
        <rFont val="Calibri"/>
      </rPr>
      <t>Private Read and Write</t>
    </r>
    <r>
      <rPr>
        <sz val="11"/>
        <color rgb="FF000000"/>
        <rFont val="Calibri"/>
      </rPr>
      <t xml:space="preserve"> is configured for COS bucket.</t>
    </r>
  </si>
  <si>
    <r>
      <rPr>
        <sz val="11"/>
        <color rgb="FF000000"/>
        <rFont val="Calibri"/>
      </rPr>
      <t>Private Read/Write.</t>
    </r>
  </si>
  <si>
    <t>2.3</t>
  </si>
  <si>
    <r>
      <rPr>
        <sz val="11"/>
        <rFont val="Calibri"/>
      </rPr>
      <t>Ensure audit logs for multiple cloud resources are integrated with Cloud Log Service</t>
    </r>
  </si>
  <si>
    <r>
      <rPr>
        <sz val="11"/>
        <color rgb="FF000000"/>
        <rFont val="Calibri"/>
      </rPr>
      <t>Perform the following to ensure the logs are integrated with CLoud Log Services:</t>
    </r>
    <r>
      <rPr>
        <sz val="11"/>
        <color rgb="FF000000"/>
        <rFont val="Calibri"/>
      </rPr>
      <t xml:space="preserve">
</t>
    </r>
    <r>
      <rPr>
        <sz val="11"/>
        <color rgb="FF000000"/>
        <rFont val="Calibri"/>
      </rPr>
      <t xml:space="preserve">- Log in to the CLS console </t>
    </r>
    <r>
      <rPr>
        <sz val="11"/>
        <color rgb="FF0000FF"/>
        <rFont val="Calibri"/>
      </rPr>
      <t>(https://console.tencentcloud.com/cls/)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Topic</t>
    </r>
    <r>
      <rPr>
        <sz val="11"/>
        <color rgb="FF000000"/>
        <rFont val="Calibri"/>
      </rPr>
      <t xml:space="preserve"> on the left sidebar &gt; Log Topic.</t>
    </r>
    <r>
      <rPr>
        <sz val="11"/>
        <color rgb="FF000000"/>
        <rFont val="Calibri"/>
      </rPr>
      <t xml:space="preserve">
</t>
    </r>
    <r>
      <rPr>
        <sz val="11"/>
        <color rgb="FF000000"/>
        <rFont val="Calibri"/>
      </rPr>
      <t>- Check the corresponding log topic for the logs delivered by the respective product. The cloud product label will appear on the right of the Log Topic name.</t>
    </r>
    <r>
      <rPr>
        <sz val="11"/>
        <color rgb="FF000000"/>
        <rFont val="Calibri"/>
      </rPr>
      <t xml:space="preserve">
</t>
    </r>
    <r>
      <rPr>
        <sz val="11"/>
        <color rgb="FF000000"/>
        <rFont val="Calibri"/>
      </rPr>
      <t xml:space="preserve">- Click on the target </t>
    </r>
    <r>
      <rPr>
        <b/>
        <sz val="11"/>
        <color rgb="FF000000"/>
        <rFont val="Calibri"/>
      </rPr>
      <t>Log Topic name</t>
    </r>
    <r>
      <rPr>
        <sz val="11"/>
        <color rgb="FF000000"/>
        <rFont val="Calibri"/>
      </rPr>
      <t xml:space="preserve"> to see the detailed content of the cloud product’s log topic. To change the </t>
    </r>
    <r>
      <rPr>
        <b/>
        <sz val="11"/>
        <color rgb="FF000000"/>
        <rFont val="Calibri"/>
      </rPr>
      <t>retention period</t>
    </r>
    <r>
      <rPr>
        <sz val="11"/>
        <color rgb="FF000000"/>
        <rFont val="Calibri"/>
      </rPr>
      <t xml:space="preserve">, click </t>
    </r>
    <r>
      <rPr>
        <b/>
        <sz val="11"/>
        <color rgb="FF000000"/>
        <rFont val="Calibri"/>
      </rPr>
      <t>Edit</t>
    </r>
    <r>
      <rPr>
        <sz val="11"/>
        <color rgb="FF000000"/>
        <rFont val="Calibri"/>
      </rPr>
      <t xml:space="preserve"> under the Operation column.</t>
    </r>
    <r>
      <rPr>
        <sz val="11"/>
        <color rgb="FF000000"/>
        <rFont val="Calibri"/>
      </rPr>
      <t xml:space="preserve">
</t>
    </r>
    <r>
      <rPr>
        <sz val="11"/>
        <color rgb="FF000000"/>
        <rFont val="Calibri"/>
      </rPr>
      <t xml:space="preserve">- Under </t>
    </r>
    <r>
      <rPr>
        <b/>
        <sz val="11"/>
        <color rgb="FF000000"/>
        <rFont val="Calibri"/>
      </rPr>
      <t>Log retention policy</t>
    </r>
    <r>
      <rPr>
        <sz val="11"/>
        <color rgb="FF000000"/>
        <rFont val="Calibri"/>
      </rPr>
      <t xml:space="preserve"> &gt; </t>
    </r>
    <r>
      <rPr>
        <b/>
        <sz val="11"/>
        <color rgb="FF000000"/>
        <rFont val="Calibri"/>
      </rPr>
      <t>Storage Period</t>
    </r>
    <r>
      <rPr>
        <sz val="11"/>
        <color rgb="FF000000"/>
        <rFont val="Calibri"/>
      </rPr>
      <t xml:space="preserve"> &gt; configure the log retention duration.</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to save the modifications.</t>
    </r>
  </si>
  <si>
    <r>
      <rPr>
        <sz val="11"/>
        <color rgb="FF000000"/>
        <rFont val="Calibri"/>
      </rPr>
      <t>Tencent Cloud Log Service (CLS) provides log collection and real-time analysis across multiple cloud resources. By integrating logs from different sources, enterprises can achieve large-scale security governance and monitor all their resources. CLS supports log collection from the following sources:</t>
    </r>
    <r>
      <rPr>
        <sz val="11"/>
        <color rgb="FF000000"/>
        <rFont val="Calibri"/>
      </rPr>
      <t xml:space="preserve">
</t>
    </r>
    <r>
      <rPr>
        <sz val="11"/>
        <color rgb="FF000000"/>
        <rFont val="Calibri"/>
      </rPr>
      <t>- CloudAudit: Records all API calls made within a Tencent Cloud account, including user identity, request time, API operations, request parameters, response content, and other details. This facilitates operation audits, risk tracking, and security monitoring.</t>
    </r>
    <r>
      <rPr>
        <sz val="11"/>
        <color rgb="FF000000"/>
        <rFont val="Calibri"/>
      </rPr>
      <t xml:space="preserve">
</t>
    </r>
    <r>
      <rPr>
        <sz val="11"/>
        <color rgb="FF000000"/>
        <rFont val="Calibri"/>
      </rPr>
      <t>- MySQL : Records database operation logs, covering all Data Manipulation Language (DML) and Data Definition Language (DDL) operations. Log fields include executed SQL statements, operation types, operation times, database names, table names, user information, and more. With minimal impact on system performance, this enables users in auditing database operations and enhancing database security.</t>
    </r>
    <r>
      <rPr>
        <sz val="11"/>
        <color rgb="FF000000"/>
        <rFont val="Calibri"/>
      </rPr>
      <t xml:space="preserve">
</t>
    </r>
    <r>
      <rPr>
        <sz val="11"/>
        <color rgb="FF000000"/>
        <rFont val="Calibri"/>
      </rPr>
      <t>- COS : Records detailed information on all COS interactions, including operation types (such as upload, download, file deletion), access times, requested storage buckets, requested file names, visitor IP addresses, request results, and more, providing users with a comprehensive view of COS access and operations.</t>
    </r>
    <r>
      <rPr>
        <sz val="11"/>
        <color rgb="FF000000"/>
        <rFont val="Calibri"/>
      </rPr>
      <t xml:space="preserve">
</t>
    </r>
    <r>
      <rPr>
        <sz val="11"/>
        <color rgb="FF000000"/>
        <rFont val="Calibri"/>
      </rPr>
      <t>- CLB : Records detailed information about all HTTP(S) traffic, including request times, client IPs, request URIs, request methods, response times, backend server addresses, response status codes, and request/response byte counts. These logs enable monitoring of traffic conditions, server health, and request handling.</t>
    </r>
    <r>
      <rPr>
        <sz val="11"/>
        <color rgb="FF000000"/>
        <rFont val="Calibri"/>
      </rPr>
      <t xml:space="preserve">
</t>
    </r>
    <r>
      <rPr>
        <sz val="11"/>
        <color rgb="FF000000"/>
        <rFont val="Calibri"/>
      </rPr>
      <t>- API Gateway: Records detailed access logs for each API request, including API name, caller IP address, request method, requested URL, response status code, response/byte counts, and response time. These logs enable monitoring of API performance, request analysis, and usage tracking.</t>
    </r>
    <r>
      <rPr>
        <sz val="11"/>
        <color rgb="FF000000"/>
        <rFont val="Calibri"/>
      </rPr>
      <t xml:space="preserve">
</t>
    </r>
    <r>
      <rPr>
        <sz val="11"/>
        <color rgb="FF000000"/>
        <rFont val="Calibri"/>
      </rPr>
      <t>These logs can be centrally collected and stored in Tencent Cloud Log Service (CLS), supporting real-time analysis, alert configuration, and dashboard visualization to help users to continuously monitor and audit  their cloud resources.</t>
    </r>
  </si>
  <si>
    <r>
      <rPr>
        <sz val="11"/>
        <color rgb="FF000000"/>
        <rFont val="Calibri"/>
      </rPr>
      <t>Perform the following to ensure the logs are integrated with CLoud Log Services:</t>
    </r>
    <r>
      <rPr>
        <sz val="11"/>
        <color rgb="FF000000"/>
        <rFont val="Calibri"/>
      </rPr>
      <t xml:space="preserve">
</t>
    </r>
    <r>
      <rPr>
        <sz val="11"/>
        <color rgb="FF000000"/>
        <rFont val="Calibri"/>
      </rPr>
      <t>- In the CLS cloud product access list, find the operation guidelines for the cloud products that need to deliver logs.</t>
    </r>
    <r>
      <rPr>
        <sz val="11"/>
        <color rgb="FF000000"/>
        <rFont val="Calibri"/>
      </rPr>
      <t xml:space="preserve">
</t>
    </r>
    <r>
      <rPr>
        <sz val="11"/>
        <color rgb="FF000000"/>
        <rFont val="Calibri"/>
      </rPr>
      <t>- Log in to the respective cloud product console and follow the guidelines to enable log delivery to CLS.</t>
    </r>
    <r>
      <rPr>
        <sz val="11"/>
        <color rgb="FF000000"/>
        <rFont val="Calibri"/>
      </rPr>
      <t xml:space="preserve">
</t>
    </r>
    <r>
      <rPr>
        <sz val="11"/>
        <color rgb="FF000000"/>
        <rFont val="Calibri"/>
      </rPr>
      <t xml:space="preserve">- After enabling log delivery to CLS, go to the  CLS console </t>
    </r>
    <r>
      <rPr>
        <sz val="11"/>
        <color rgb="FF0000FF"/>
        <rFont val="Calibri"/>
      </rPr>
      <t>(https://console.tencentcloud.com/cls/)</t>
    </r>
    <r>
      <rPr>
        <sz val="11"/>
        <color rgb="FF000000"/>
        <rFont val="Calibri"/>
      </rPr>
      <t xml:space="preserve"> to view the detailed logs.</t>
    </r>
  </si>
  <si>
    <r>
      <rPr>
        <sz val="11"/>
        <color rgb="FF000000"/>
        <rFont val="Calibri"/>
      </rPr>
      <t>Not enabled.</t>
    </r>
  </si>
  <si>
    <t>2.4</t>
  </si>
  <si>
    <r>
      <rPr>
        <sz val="11"/>
        <rFont val="Calibri"/>
      </rPr>
      <t>Ensure virtual network flow log service is enabled</t>
    </r>
  </si>
  <si>
    <r>
      <rPr>
        <sz val="11"/>
        <color rgb="FF000000"/>
        <rFont val="Calibri"/>
      </rPr>
      <t>Perform the following ensure the virtual network flow log is enabled:</t>
    </r>
    <r>
      <rPr>
        <sz val="11"/>
        <color rgb="FF000000"/>
        <rFont val="Calibri"/>
      </rPr>
      <t xml:space="preserve">
</t>
    </r>
    <r>
      <rPr>
        <sz val="11"/>
        <color rgb="FF000000"/>
        <rFont val="Calibri"/>
      </rPr>
      <t xml:space="preserve">- Log in to the VPC Console </t>
    </r>
    <r>
      <rPr>
        <sz val="11"/>
        <color rgb="FF0000FF"/>
        <rFont val="Calibri"/>
      </rPr>
      <t>(https://console.tencentcloud.com/vpc)</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Flow Log</t>
    </r>
    <r>
      <rPr>
        <sz val="11"/>
        <color rgb="FF000000"/>
        <rFont val="Calibri"/>
      </rPr>
      <t xml:space="preserve"> &gt; </t>
    </r>
    <r>
      <rPr>
        <b/>
        <sz val="11"/>
        <color rgb="FF000000"/>
        <rFont val="Calibri"/>
      </rPr>
      <t>Flow Log</t>
    </r>
    <r>
      <rPr>
        <sz val="11"/>
        <color rgb="FF000000"/>
        <rFont val="Calibri"/>
      </rPr>
      <t xml:space="preserve"> in the left navigation pane.</t>
    </r>
    <r>
      <rPr>
        <sz val="11"/>
        <color rgb="FF000000"/>
        <rFont val="Calibri"/>
      </rPr>
      <t xml:space="preserve">
</t>
    </r>
    <r>
      <rPr>
        <sz val="11"/>
        <color rgb="FF000000"/>
        <rFont val="Calibri"/>
      </rPr>
      <t xml:space="preserve">- Select the </t>
    </r>
    <r>
      <rPr>
        <b/>
        <sz val="11"/>
        <color rgb="FF000000"/>
        <rFont val="Calibri"/>
      </rPr>
      <t>region</t>
    </r>
    <r>
      <rPr>
        <sz val="11"/>
        <color rgb="FF000000"/>
        <rFont val="Calibri"/>
      </rPr>
      <t xml:space="preserve"> where you want to create a flow log.</t>
    </r>
    <r>
      <rPr>
        <sz val="11"/>
        <color rgb="FF000000"/>
        <rFont val="Calibri"/>
      </rPr>
      <t xml:space="preserve">
</t>
    </r>
    <r>
      <rPr>
        <sz val="11"/>
        <color rgb="FF000000"/>
        <rFont val="Calibri"/>
      </rPr>
      <t xml:space="preserve">- On the Flow Log page,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On the Create Flow Log page, follow the instructions to complete the configuration and click </t>
    </r>
    <r>
      <rPr>
        <b/>
        <sz val="11"/>
        <color rgb="FF000000"/>
        <rFont val="Calibri"/>
      </rPr>
      <t>OK</t>
    </r>
    <r>
      <rPr>
        <sz val="11"/>
        <color rgb="FF000000"/>
        <rFont val="Calibri"/>
      </rPr>
      <t>.</t>
    </r>
  </si>
  <si>
    <r>
      <rPr>
        <sz val="11"/>
        <color rgb="FF000000"/>
        <rFont val="Calibri"/>
      </rPr>
      <t>Tencent Cloud Flow Logs (FL) provide continuous and non-intrusive traffic collection service, enabling real time storage and analysis of network traffic to facilitate and support troubleshooting, architecture optimization, security detection and compliance auditing. With FL, users will be able to build more stable, secure and intelligent.</t>
    </r>
    <r>
      <rPr>
        <sz val="11"/>
        <color rgb="FF000000"/>
        <rFont val="Calibri"/>
      </rPr>
      <t xml:space="preserve">
</t>
    </r>
    <r>
      <rPr>
        <sz val="11"/>
        <color rgb="FF000000"/>
        <rFont val="Calibri"/>
      </rPr>
      <t>You can create a network flow log to collect inbound and outbound traffic within a defined scope (for example, Elastic Network Interface Cards, NAT gateways, private networks, subnets, dedicated gateways, and cross-region Cloud Connect traffic). After creating a flow log, collected FL data can be viewed in Log Service (CLS) or visualized through the advanced analytics dashboard.</t>
    </r>
  </si>
  <si>
    <r>
      <rPr>
        <sz val="11"/>
        <color rgb="FF000000"/>
        <rFont val="Calibri"/>
      </rPr>
      <t>The destination of log shipping may incur charges.</t>
    </r>
  </si>
  <si>
    <r>
      <rPr>
        <sz val="11"/>
        <color rgb="FF000000"/>
        <rFont val="Calibri"/>
      </rPr>
      <t>Perform the following ensure the virtual network flow log is enabled:</t>
    </r>
    <r>
      <rPr>
        <sz val="11"/>
        <color rgb="FF000000"/>
        <rFont val="Calibri"/>
      </rPr>
      <t xml:space="preserve">
</t>
    </r>
    <r>
      <rPr>
        <sz val="11"/>
        <color rgb="FF000000"/>
        <rFont val="Calibri"/>
      </rPr>
      <t xml:space="preserve">- Log in to the VPC Console </t>
    </r>
    <r>
      <rPr>
        <sz val="11"/>
        <color rgb="FF0000FF"/>
        <rFont val="Calibri"/>
      </rPr>
      <t>(https://console.tencentcloud.com/vpc)</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Flow Log</t>
    </r>
    <r>
      <rPr>
        <sz val="11"/>
        <color rgb="FF000000"/>
        <rFont val="Calibri"/>
      </rPr>
      <t xml:space="preserve"> &gt;  </t>
    </r>
    <r>
      <rPr>
        <b/>
        <sz val="11"/>
        <color rgb="FF000000"/>
        <rFont val="Calibri"/>
      </rPr>
      <t>Flow Log</t>
    </r>
    <r>
      <rPr>
        <sz val="11"/>
        <color rgb="FF000000"/>
        <rFont val="Calibri"/>
      </rPr>
      <t xml:space="preserve"> in the left navigation pane.</t>
    </r>
    <r>
      <rPr>
        <sz val="11"/>
        <color rgb="FF000000"/>
        <rFont val="Calibri"/>
      </rPr>
      <t xml:space="preserve">
</t>
    </r>
    <r>
      <rPr>
        <sz val="11"/>
        <color rgb="FF000000"/>
        <rFont val="Calibri"/>
      </rPr>
      <t xml:space="preserve">- Select the </t>
    </r>
    <r>
      <rPr>
        <b/>
        <sz val="11"/>
        <color rgb="FF000000"/>
        <rFont val="Calibri"/>
      </rPr>
      <t>region</t>
    </r>
    <r>
      <rPr>
        <sz val="11"/>
        <color rgb="FF000000"/>
        <rFont val="Calibri"/>
      </rPr>
      <t xml:space="preserve"> where the target flow log is located.</t>
    </r>
    <r>
      <rPr>
        <sz val="11"/>
        <color rgb="FF000000"/>
        <rFont val="Calibri"/>
      </rPr>
      <t xml:space="preserve">
</t>
    </r>
    <r>
      <rPr>
        <sz val="11"/>
        <color rgb="FF000000"/>
        <rFont val="Calibri"/>
      </rPr>
      <t xml:space="preserve">- On the </t>
    </r>
    <r>
      <rPr>
        <b/>
        <sz val="11"/>
        <color rgb="FF000000"/>
        <rFont val="Calibri"/>
      </rPr>
      <t>Flow Log page</t>
    </r>
    <r>
      <rPr>
        <sz val="11"/>
        <color rgb="FF000000"/>
        <rFont val="Calibri"/>
      </rPr>
      <t xml:space="preserve">, ensure the target </t>
    </r>
    <r>
      <rPr>
        <b/>
        <sz val="11"/>
        <color rgb="FF000000"/>
        <rFont val="Calibri"/>
      </rPr>
      <t>flow log</t>
    </r>
    <r>
      <rPr>
        <sz val="11"/>
        <color rgb="FF000000"/>
        <rFont val="Calibri"/>
      </rPr>
      <t xml:space="preserve"> and </t>
    </r>
    <r>
      <rPr>
        <b/>
        <sz val="11"/>
        <color rgb="FF000000"/>
        <rFont val="Calibri"/>
      </rPr>
      <t>log collection</t>
    </r>
    <r>
      <rPr>
        <sz val="11"/>
        <color rgb="FF000000"/>
        <rFont val="Calibri"/>
      </rPr>
      <t xml:space="preserve"> are configured.</t>
    </r>
  </si>
  <si>
    <r>
      <rPr>
        <sz val="11"/>
        <color rgb="FF000000"/>
        <rFont val="Calibri"/>
      </rPr>
      <t>Logging is disabled.</t>
    </r>
  </si>
  <si>
    <t>2.5</t>
  </si>
  <si>
    <r>
      <rPr>
        <sz val="11"/>
        <rFont val="Calibri"/>
      </rPr>
      <t>Ensure EdgeOne log service is enabled</t>
    </r>
  </si>
  <si>
    <t>Level 2</t>
  </si>
  <si>
    <r>
      <rPr>
        <sz val="11"/>
        <color rgb="FF000000"/>
        <rFont val="Calibri"/>
      </rPr>
      <t>To use EdgeOne real-time log delivery service, perform the following operations:</t>
    </r>
    <r>
      <rPr>
        <sz val="11"/>
        <color rgb="FF000000"/>
        <rFont val="Calibri"/>
      </rPr>
      <t xml:space="preserve">
</t>
    </r>
    <r>
      <rPr>
        <sz val="11"/>
        <color rgb="FF000000"/>
        <rFont val="Calibri"/>
      </rPr>
      <t xml:space="preserve">- Log in to the   ​EdgeOne Console </t>
    </r>
    <r>
      <rPr>
        <sz val="11"/>
        <color rgb="FF0000FF"/>
        <rFont val="Calibri"/>
      </rPr>
      <t>(https://console.tencentcloud.com/edgeone)</t>
    </r>
    <r>
      <rPr>
        <sz val="11"/>
        <color rgb="FF000000"/>
        <rFont val="Calibri"/>
      </rPr>
      <t xml:space="preserve">, select your </t>
    </r>
    <r>
      <rPr>
        <b/>
        <sz val="11"/>
        <color rgb="FF000000"/>
        <rFont val="Calibri"/>
      </rPr>
      <t>site</t>
    </r>
    <r>
      <rPr>
        <sz val="11"/>
        <color rgb="FF000000"/>
        <rFont val="Calibri"/>
      </rPr>
      <t xml:space="preserve">, then navigate to </t>
    </r>
    <r>
      <rPr>
        <b/>
        <sz val="11"/>
        <color rgb="FF000000"/>
        <rFont val="Calibri"/>
      </rPr>
      <t>​Log Service &gt; Real-time Logs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Delivery Task</t>
    </r>
    <r>
      <rPr>
        <sz val="11"/>
        <color rgb="FF000000"/>
        <rFont val="Calibri"/>
      </rPr>
      <t xml:space="preserve">, select the </t>
    </r>
    <r>
      <rPr>
        <b/>
        <sz val="11"/>
        <color rgb="FF000000"/>
        <rFont val="Calibri"/>
      </rPr>
      <t>log source</t>
    </r>
    <r>
      <rPr>
        <sz val="11"/>
        <color rgb="FF000000"/>
        <rFont val="Calibri"/>
      </rPr>
      <t>, and ensure the specific domain is enabled.</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 then fill in the_ custom log content_ to be delivered.</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 xml:space="preserve">​ again to configure the </t>
    </r>
    <r>
      <rPr>
        <b/>
        <sz val="11"/>
        <color rgb="FF000000"/>
        <rFont val="Calibri"/>
      </rPr>
      <t>​log delivery destination</t>
    </r>
    <r>
      <rPr>
        <sz val="11"/>
        <color rgb="FF000000"/>
        <rFont val="Calibri"/>
      </rPr>
      <t>​.</t>
    </r>
    <r>
      <rPr>
        <sz val="11"/>
        <color rgb="FF000000"/>
        <rFont val="Calibri"/>
      </rPr>
      <t xml:space="preserve">
</t>
    </r>
    <r>
      <rPr>
        <sz val="11"/>
        <color rgb="FF000000"/>
        <rFont val="Calibri"/>
      </rPr>
      <t xml:space="preserve">- Enter the </t>
    </r>
    <r>
      <rPr>
        <i/>
        <sz val="11"/>
        <color rgb="FF000000"/>
        <rFont val="Calibri"/>
      </rPr>
      <t>destination details</t>
    </r>
    <r>
      <rPr>
        <sz val="11"/>
        <color rgb="FF000000"/>
        <rFont val="Calibri"/>
      </rPr>
      <t xml:space="preserve"> and click </t>
    </r>
    <r>
      <rPr>
        <b/>
        <sz val="11"/>
        <color rgb="FF000000"/>
        <rFont val="Calibri"/>
      </rPr>
      <t>​Start Delivery</t>
    </r>
    <r>
      <rPr>
        <sz val="11"/>
        <color rgb="FF000000"/>
        <rFont val="Calibri"/>
      </rPr>
      <t>.</t>
    </r>
  </si>
  <si>
    <r>
      <rPr>
        <sz val="11"/>
        <color rgb="FF000000"/>
        <rFont val="Calibri"/>
      </rPr>
      <t>EdgeOne global availability zone nodes support detailed logging for feature modules such as L4/7 acceleration, web protection, and edge functions. These logs are collected and aggregated by the CLS module, making them available for users to perform  troubleshooting, checking the impact of configuration updates, generating monitoring metrics, etc.</t>
    </r>
  </si>
  <si>
    <r>
      <rPr>
        <sz val="11"/>
        <color rgb="FF000000"/>
        <rFont val="Calibri"/>
      </rPr>
      <t>Extra charge will incur.</t>
    </r>
  </si>
  <si>
    <r>
      <rPr>
        <sz val="11"/>
        <color rgb="FF000000"/>
        <rFont val="Calibri"/>
      </rPr>
      <t>To verify that EdgeOne real-time log delivery service is enabled, follow these steps:​​</t>
    </r>
    <r>
      <rPr>
        <sz val="11"/>
        <color rgb="FF000000"/>
        <rFont val="Calibri"/>
      </rPr>
      <t xml:space="preserve">
</t>
    </r>
    <r>
      <rPr>
        <sz val="11"/>
        <color rgb="FF000000"/>
        <rFont val="Calibri"/>
      </rPr>
      <t xml:space="preserve">- Log in​ to the  ​EdgeOne Console </t>
    </r>
    <r>
      <rPr>
        <sz val="11"/>
        <color rgb="FF0000FF"/>
        <rFont val="Calibri"/>
      </rPr>
      <t>(https://console.tencentcloud.com/edgeone)</t>
    </r>
    <r>
      <rPr>
        <sz val="11"/>
        <color rgb="FF000000"/>
        <rFont val="Calibri"/>
      </rPr>
      <t xml:space="preserve">, select your </t>
    </r>
    <r>
      <rPr>
        <b/>
        <sz val="11"/>
        <color rgb="FF000000"/>
        <rFont val="Calibri"/>
      </rPr>
      <t>​site​ &gt; ​Log Service​ &gt; ​Real-time Logs</t>
    </r>
    <r>
      <rPr>
        <sz val="11"/>
        <color rgb="FF000000"/>
        <rFont val="Calibri"/>
      </rPr>
      <t>.</t>
    </r>
    <r>
      <rPr>
        <sz val="11"/>
        <color rgb="FF000000"/>
        <rFont val="Calibri"/>
      </rPr>
      <t xml:space="preserve">
</t>
    </r>
    <r>
      <rPr>
        <sz val="11"/>
        <color rgb="FF000000"/>
        <rFont val="Calibri"/>
      </rPr>
      <t xml:space="preserve">- Check the delivery task list​ and confirm that the task </t>
    </r>
    <r>
      <rPr>
        <b/>
        <sz val="11"/>
        <color rgb="FF000000"/>
        <rFont val="Calibri"/>
      </rPr>
      <t>status</t>
    </r>
    <r>
      <rPr>
        <sz val="11"/>
        <color rgb="FF000000"/>
        <rFont val="Calibri"/>
      </rPr>
      <t xml:space="preserve"> shows </t>
    </r>
    <r>
      <rPr>
        <b/>
        <sz val="11"/>
        <color rgb="FF000000"/>
        <rFont val="Calibri"/>
      </rPr>
      <t>"Shipping"</t>
    </r>
    <r>
      <rPr>
        <sz val="11"/>
        <color rgb="FF000000"/>
        <rFont val="Calibri"/>
      </rPr>
      <t>.</t>
    </r>
  </si>
  <si>
    <r>
      <rPr>
        <sz val="11"/>
        <color rgb="FF000000"/>
        <rFont val="Calibri"/>
      </rPr>
      <t>Disabled.</t>
    </r>
  </si>
  <si>
    <t>2.6</t>
  </si>
  <si>
    <r>
      <rPr>
        <sz val="11"/>
        <rFont val="Calibri"/>
      </rPr>
      <t>Ensure Web Application Firewall access and security log service is enabled</t>
    </r>
  </si>
  <si>
    <r>
      <rPr>
        <sz val="11"/>
        <color rgb="FF000000"/>
        <rFont val="Calibri"/>
      </rPr>
      <t>If logs are disabled, follow these steps:</t>
    </r>
    <r>
      <rPr>
        <sz val="11"/>
        <color rgb="FF000000"/>
        <rFont val="Calibri"/>
      </rPr>
      <t xml:space="preserve">
</t>
    </r>
    <r>
      <rPr>
        <sz val="11"/>
        <color rgb="FF000000"/>
        <rFont val="Calibri"/>
      </rPr>
      <t>-  Enable Access Logs</t>
    </r>
    <r>
      <rPr>
        <sz val="11"/>
        <color rgb="FF000000"/>
        <rFont val="Calibri"/>
      </rPr>
      <t xml:space="preserve">
</t>
    </r>
    <r>
      <rPr>
        <sz val="11"/>
        <color rgb="FF000000"/>
        <rFont val="Calibri"/>
      </rPr>
      <t xml:space="preserve">a. Log in WAF Console </t>
    </r>
    <r>
      <rPr>
        <sz val="11"/>
        <color rgb="FF0000FF"/>
        <rFont val="Calibri"/>
      </rPr>
      <t>(https://console.tencentcloud.com/guanjia)</t>
    </r>
    <r>
      <rPr>
        <sz val="11"/>
        <color rgb="FF000000"/>
        <rFont val="Calibri"/>
      </rPr>
      <t xml:space="preserve">  &gt; </t>
    </r>
    <r>
      <rPr>
        <b/>
        <sz val="11"/>
        <color rgb="FF000000"/>
        <rFont val="Calibri"/>
      </rPr>
      <t>Security Operations</t>
    </r>
    <r>
      <rPr>
        <sz val="11"/>
        <color rgb="FF000000"/>
        <rFont val="Calibri"/>
      </rPr>
      <t xml:space="preserve">  &gt; </t>
    </r>
    <r>
      <rPr>
        <b/>
        <sz val="11"/>
        <color rgb="FF000000"/>
        <rFont val="Calibri"/>
      </rPr>
      <t xml:space="preserve"> Access Logs</t>
    </r>
    <r>
      <rPr>
        <sz val="11"/>
        <color rgb="FF000000"/>
        <rFont val="Calibri"/>
      </rPr>
      <t xml:space="preserve">
</t>
    </r>
    <r>
      <rPr>
        <sz val="11"/>
        <color rgb="FF000000"/>
        <rFont val="Calibri"/>
      </rPr>
      <t xml:space="preserve">b. </t>
    </r>
    <r>
      <rPr>
        <b/>
        <sz val="11"/>
        <color rgb="FF000000"/>
        <rFont val="Calibri"/>
      </rPr>
      <t>Locate target domain</t>
    </r>
    <r>
      <rPr>
        <sz val="11"/>
        <color rgb="FF000000"/>
        <rFont val="Calibri"/>
      </rPr>
      <t xml:space="preserve"> → </t>
    </r>
    <r>
      <rPr>
        <b/>
        <sz val="11"/>
        <color rgb="FF000000"/>
        <rFont val="Calibri"/>
      </rPr>
      <t>Toggle Access Log</t>
    </r>
    <r>
      <rPr>
        <sz val="11"/>
        <color rgb="FF000000"/>
        <rFont val="Calibri"/>
      </rPr>
      <t xml:space="preserve"> switch </t>
    </r>
    <r>
      <rPr>
        <b/>
        <sz val="11"/>
        <color rgb="FF000000"/>
        <rFont val="Calibri"/>
      </rPr>
      <t>ON</t>
    </r>
    <r>
      <rPr>
        <sz val="11"/>
        <color rgb="FF000000"/>
        <rFont val="Calibri"/>
      </rPr>
      <t xml:space="preserve">
</t>
    </r>
    <r>
      <rPr>
        <sz val="11"/>
        <color rgb="FF000000"/>
        <rFont val="Calibri"/>
      </rPr>
      <t>c. Confirm</t>
    </r>
    <r>
      <rPr>
        <b/>
        <sz val="11"/>
        <color rgb="FF000000"/>
        <rFont val="Calibri"/>
      </rPr>
      <t xml:space="preserve"> authorization popup</t>
    </r>
    <r>
      <rPr>
        <sz val="11"/>
        <color rgb="FF000000"/>
        <rFont val="Calibri"/>
      </rPr>
      <t xml:space="preserve"> (allows WAF to write logs)</t>
    </r>
    <r>
      <rPr>
        <sz val="11"/>
        <color rgb="FF000000"/>
        <rFont val="Calibri"/>
      </rPr>
      <t xml:space="preserve">
</t>
    </r>
    <r>
      <rPr>
        <sz val="11"/>
        <color rgb="FF000000"/>
        <rFont val="Calibri"/>
      </rPr>
      <t xml:space="preserve">-  Configure </t>
    </r>
    <r>
      <rPr>
        <b/>
        <sz val="11"/>
        <color rgb="FF000000"/>
        <rFont val="Calibri"/>
      </rPr>
      <t>Log Shipping</t>
    </r>
    <r>
      <rPr>
        <sz val="11"/>
        <color rgb="FF000000"/>
        <rFont val="Calibri"/>
      </rPr>
      <t xml:space="preserve"> (Required for Compliance)</t>
    </r>
    <r>
      <rPr>
        <sz val="11"/>
        <color rgb="FF000000"/>
        <rFont val="Calibri"/>
      </rPr>
      <t xml:space="preserve">
</t>
    </r>
    <r>
      <rPr>
        <sz val="11"/>
        <color rgb="FF000000"/>
        <rFont val="Calibri"/>
      </rPr>
      <t xml:space="preserve">a. Go to  </t>
    </r>
    <r>
      <rPr>
        <b/>
        <sz val="11"/>
        <color rgb="FF000000"/>
        <rFont val="Calibri"/>
      </rPr>
      <t xml:space="preserve"> Access Logs/Attack Logs</t>
    </r>
    <r>
      <rPr>
        <sz val="11"/>
        <color rgb="FF000000"/>
        <rFont val="Calibri"/>
      </rPr>
      <t xml:space="preserve"> &gt; </t>
    </r>
    <r>
      <rPr>
        <b/>
        <sz val="11"/>
        <color rgb="FF000000"/>
        <rFont val="Calibri"/>
      </rPr>
      <t>Log Shipping</t>
    </r>
    <r>
      <rPr>
        <sz val="11"/>
        <color rgb="FF000000"/>
        <rFont val="Calibri"/>
      </rPr>
      <t xml:space="preserve">
</t>
    </r>
    <r>
      <rPr>
        <sz val="11"/>
        <color rgb="FF000000"/>
        <rFont val="Calibri"/>
      </rPr>
      <t xml:space="preserve">b. Select </t>
    </r>
    <r>
      <rPr>
        <b/>
        <sz val="11"/>
        <color rgb="FF000000"/>
        <rFont val="Calibri"/>
      </rPr>
      <t>Domain names</t>
    </r>
    <r>
      <rPr>
        <sz val="11"/>
        <color rgb="FF000000"/>
        <rFont val="Calibri"/>
      </rPr>
      <t xml:space="preserve"> → Enable </t>
    </r>
    <r>
      <rPr>
        <b/>
        <sz val="11"/>
        <color rgb="FF000000"/>
        <rFont val="Calibri"/>
      </rPr>
      <t>Delivery to CLS</t>
    </r>
    <r>
      <rPr>
        <sz val="11"/>
        <color rgb="FF000000"/>
        <rFont val="Calibri"/>
      </rPr>
      <t xml:space="preserve"> or </t>
    </r>
    <r>
      <rPr>
        <b/>
        <sz val="11"/>
        <color rgb="FF000000"/>
        <rFont val="Calibri"/>
      </rPr>
      <t>Delivery to Ckafka</t>
    </r>
    <r>
      <rPr>
        <sz val="11"/>
        <color rgb="FF000000"/>
        <rFont val="Calibri"/>
      </rPr>
      <t xml:space="preserve">
</t>
    </r>
    <r>
      <rPr>
        <sz val="11"/>
        <color rgb="FF000000"/>
        <rFont val="Calibri"/>
      </rPr>
      <t xml:space="preserve">c. </t>
    </r>
    <r>
      <rPr>
        <b/>
        <sz val="11"/>
        <color rgb="FF000000"/>
        <rFont val="Calibri"/>
      </rPr>
      <t>Configure</t>
    </r>
    <r>
      <rPr>
        <sz val="11"/>
        <color rgb="FF000000"/>
        <rFont val="Calibri"/>
      </rPr>
      <t xml:space="preserve"> storage:</t>
    </r>
    <r>
      <rPr>
        <sz val="11"/>
        <color rgb="FF000000"/>
        <rFont val="Calibri"/>
      </rPr>
      <t xml:space="preserve">
</t>
    </r>
    <r>
      <rPr>
        <sz val="11"/>
        <color rgb="FF000000"/>
        <rFont val="Calibri"/>
      </rPr>
      <t>- Retention Period: ≥180 days (Recommended for L2 Compliance)</t>
    </r>
    <r>
      <rPr>
        <sz val="11"/>
        <color rgb="FF000000"/>
        <rFont val="Calibri"/>
      </rPr>
      <t xml:space="preserve">
</t>
    </r>
    <r>
      <rPr>
        <sz val="11"/>
        <color rgb="FF000000"/>
        <rFont val="Calibri"/>
      </rPr>
      <t>- Storage Size: Calculate based on traffic (1GB ≈ 200,000 requests)</t>
    </r>
    <r>
      <rPr>
        <sz val="11"/>
        <color rgb="FF000000"/>
        <rFont val="Calibri"/>
      </rPr>
      <t xml:space="preserve">
</t>
    </r>
    <r>
      <rPr>
        <sz val="11"/>
        <color rgb="FF000000"/>
        <rFont val="Calibri"/>
      </rPr>
      <t>-  Purchase Log Package (If Insufficient Capacity)</t>
    </r>
    <r>
      <rPr>
        <sz val="11"/>
        <color rgb="FF000000"/>
        <rFont val="Calibri"/>
      </rPr>
      <t xml:space="preserve">
</t>
    </r>
    <r>
      <rPr>
        <sz val="11"/>
        <color rgb="FF000000"/>
        <rFont val="Calibri"/>
      </rPr>
      <t>a. In Log Package Management → Click "Buy Log Package"</t>
    </r>
    <r>
      <rPr>
        <sz val="11"/>
        <color rgb="FF000000"/>
        <rFont val="Calibri"/>
      </rPr>
      <t xml:space="preserve">
</t>
    </r>
    <r>
      <rPr>
        <sz val="11"/>
        <color rgb="FF000000"/>
        <rFont val="Calibri"/>
      </rPr>
      <t>b. Select specifications:</t>
    </r>
    <r>
      <rPr>
        <sz val="11"/>
        <color rgb="FF000000"/>
        <rFont val="Calibri"/>
      </rPr>
      <t xml:space="preserve">
</t>
    </r>
    <r>
      <rPr>
        <sz val="11"/>
        <color rgb="FF000000"/>
        <rFont val="Calibri"/>
      </rPr>
      <t>- Region: Same as WAF instance</t>
    </r>
    <r>
      <rPr>
        <sz val="11"/>
        <color rgb="FF000000"/>
        <rFont val="Calibri"/>
      </rPr>
      <t xml:space="preserve">
</t>
    </r>
    <r>
      <rPr>
        <sz val="11"/>
        <color rgb="FF000000"/>
        <rFont val="Calibri"/>
      </rPr>
      <t>- Capacity: Start with 100GB (scalable)</t>
    </r>
    <r>
      <rPr>
        <sz val="11"/>
        <color rgb="FF000000"/>
        <rFont val="Calibri"/>
      </rPr>
      <t xml:space="preserve">
</t>
    </r>
    <r>
      <rPr>
        <sz val="11"/>
        <color rgb="FF000000"/>
        <rFont val="Calibri"/>
      </rPr>
      <t>- Duration: 6-12 months</t>
    </r>
    <r>
      <rPr>
        <sz val="11"/>
        <color rgb="FF000000"/>
        <rFont val="Calibri"/>
      </rPr>
      <t xml:space="preserve">
</t>
    </r>
    <r>
      <rPr>
        <sz val="11"/>
        <color rgb="FF000000"/>
        <rFont val="Calibri"/>
      </rPr>
      <t>c. Complete payment → Return to verify delivery status</t>
    </r>
  </si>
  <si>
    <r>
      <rPr>
        <sz val="11"/>
        <color rgb="FF000000"/>
        <rFont val="Calibri"/>
      </rPr>
      <t>Tencent Cloud Web Application Firewall (WAF) Log Service collects and analyzes access logs and security attack logs for protected domains. It provides real-time querying, dashboard visualization, and threat analysis capabilities to help administrators monitor traffic patterns and attack trends.</t>
    </r>
  </si>
  <si>
    <r>
      <rPr>
        <sz val="11"/>
        <color rgb="FF000000"/>
        <rFont val="Calibri"/>
      </rPr>
      <t>- Additional costs will be incurred for access log storage (attack logs are free).</t>
    </r>
    <r>
      <rPr>
        <sz val="11"/>
        <color rgb="FF000000"/>
        <rFont val="Calibri"/>
      </rPr>
      <t xml:space="preserve">
</t>
    </r>
    <r>
      <rPr>
        <sz val="11"/>
        <color rgb="FF000000"/>
        <rFont val="Calibri"/>
      </rPr>
      <t>- Enabling attack log delivery will incur log delivery fees.</t>
    </r>
  </si>
  <si>
    <r>
      <rPr>
        <sz val="11"/>
        <color rgb="FF000000"/>
        <rFont val="Calibri"/>
      </rPr>
      <t>Perform these checks to confirm log service status:</t>
    </r>
    <r>
      <rPr>
        <sz val="11"/>
        <color rgb="FF000000"/>
        <rFont val="Calibri"/>
      </rPr>
      <t xml:space="preserve">
</t>
    </r>
    <r>
      <rPr>
        <sz val="11"/>
        <color rgb="FF000000"/>
        <rFont val="Calibri"/>
      </rPr>
      <t xml:space="preserve">-  Log in to Tencent Cloud WAF Console </t>
    </r>
    <r>
      <rPr>
        <sz val="11"/>
        <color rgb="FF0000FF"/>
        <rFont val="Calibri"/>
      </rPr>
      <t>(https://console.tencentcloud.com/guanjia)</t>
    </r>
    <r>
      <rPr>
        <sz val="11"/>
        <color rgb="FF000000"/>
        <rFont val="Calibri"/>
      </rPr>
      <t>.</t>
    </r>
    <r>
      <rPr>
        <sz val="11"/>
        <color rgb="FF000000"/>
        <rFont val="Calibri"/>
      </rPr>
      <t xml:space="preserve">
</t>
    </r>
    <r>
      <rPr>
        <sz val="11"/>
        <color rgb="FF000000"/>
        <rFont val="Calibri"/>
      </rPr>
      <t xml:space="preserve">Select </t>
    </r>
    <r>
      <rPr>
        <b/>
        <sz val="11"/>
        <color rgb="FF000000"/>
        <rFont val="Calibri"/>
      </rPr>
      <t>Security Operations</t>
    </r>
    <r>
      <rPr>
        <sz val="11"/>
        <color rgb="FF000000"/>
        <rFont val="Calibri"/>
      </rPr>
      <t xml:space="preserve"> in the left navigation bar → </t>
    </r>
    <r>
      <rPr>
        <b/>
        <sz val="11"/>
        <color rgb="FF000000"/>
        <rFont val="Calibri"/>
      </rPr>
      <t>Attack Logs</t>
    </r>
    <r>
      <rPr>
        <sz val="11"/>
        <color rgb="FF000000"/>
        <rFont val="Calibri"/>
      </rPr>
      <t xml:space="preserve">	→ Verify logs display attack data (enabled by default).</t>
    </r>
    <r>
      <rPr>
        <sz val="11"/>
        <color rgb="FF000000"/>
        <rFont val="Calibri"/>
      </rPr>
      <t xml:space="preserve">
</t>
    </r>
    <r>
      <rPr>
        <sz val="11"/>
        <color rgb="FF000000"/>
        <rFont val="Calibri"/>
      </rPr>
      <t xml:space="preserve">-  Select </t>
    </r>
    <r>
      <rPr>
        <b/>
        <sz val="11"/>
        <color rgb="FF000000"/>
        <rFont val="Calibri"/>
      </rPr>
      <t>Security Operations</t>
    </r>
    <r>
      <rPr>
        <sz val="11"/>
        <color rgb="FF000000"/>
        <rFont val="Calibri"/>
      </rPr>
      <t xml:space="preserve"> in the left navigation bar → </t>
    </r>
    <r>
      <rPr>
        <b/>
        <sz val="11"/>
        <color rgb="FF000000"/>
        <rFont val="Calibri"/>
      </rPr>
      <t>Access Logs</t>
    </r>
    <r>
      <rPr>
        <sz val="11"/>
        <color rgb="FF000000"/>
        <rFont val="Calibri"/>
      </rPr>
      <t xml:space="preserve"> → For each protected domain:</t>
    </r>
    <r>
      <rPr>
        <sz val="11"/>
        <color rgb="FF000000"/>
        <rFont val="Calibri"/>
      </rPr>
      <t xml:space="preserve">
</t>
    </r>
    <r>
      <rPr>
        <sz val="11"/>
        <color rgb="FF000000"/>
        <rFont val="Calibri"/>
      </rPr>
      <t xml:space="preserve">a. Check if </t>
    </r>
    <r>
      <rPr>
        <b/>
        <sz val="11"/>
        <color rgb="FF000000"/>
        <rFont val="Calibri"/>
      </rPr>
      <t>Access Log switch</t>
    </r>
    <r>
      <rPr>
        <sz val="11"/>
        <color rgb="FF000000"/>
        <rFont val="Calibri"/>
      </rPr>
      <t xml:space="preserve"> is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b. Confirm </t>
    </r>
    <r>
      <rPr>
        <b/>
        <sz val="11"/>
        <color rgb="FF000000"/>
        <rFont val="Calibri"/>
      </rPr>
      <t>Log Delivery Status</t>
    </r>
    <r>
      <rPr>
        <sz val="11"/>
        <color rgb="FF000000"/>
        <rFont val="Calibri"/>
      </rPr>
      <t xml:space="preserve"> shows active connection to CLS/Ckafka.</t>
    </r>
    <r>
      <rPr>
        <sz val="11"/>
        <color rgb="FF000000"/>
        <rFont val="Calibri"/>
      </rPr>
      <t xml:space="preserve">
</t>
    </r>
    <r>
      <rPr>
        <sz val="11"/>
        <color rgb="FF000000"/>
        <rFont val="Calibri"/>
      </rPr>
      <t xml:space="preserve">-  Check log storage capacity:→ Go to </t>
    </r>
    <r>
      <rPr>
        <b/>
        <sz val="11"/>
        <color rgb="FF000000"/>
        <rFont val="Calibri"/>
      </rPr>
      <t>Log Package Management</t>
    </r>
    <r>
      <rPr>
        <sz val="11"/>
        <color rgb="FF000000"/>
        <rFont val="Calibri"/>
      </rPr>
      <t>→ Verify Remaining Capacity &gt; 10% of total purchased</t>
    </r>
  </si>
  <si>
    <r>
      <rPr>
        <sz val="11"/>
        <color rgb="FF000000"/>
        <rFont val="Calibri"/>
      </rPr>
      <t>- Attack Logs: Default Enabled, Free</t>
    </r>
    <r>
      <rPr>
        <sz val="11"/>
        <color rgb="FF000000"/>
        <rFont val="Calibri"/>
      </rPr>
      <t xml:space="preserve">
</t>
    </r>
    <r>
      <rPr>
        <sz val="11"/>
        <color rgb="FF000000"/>
        <rFont val="Calibri"/>
      </rPr>
      <t>- Access Logs: Default Disabled, Paid</t>
    </r>
  </si>
  <si>
    <t>2.7</t>
  </si>
  <si>
    <r>
      <rPr>
        <sz val="11"/>
        <rFont val="Calibri"/>
      </rPr>
      <t>Ensure Cloud Firewall access and security log service is enabled</t>
    </r>
  </si>
  <si>
    <r>
      <rPr>
        <sz val="11"/>
        <color rgb="FF000000"/>
        <rFont val="Calibri"/>
      </rPr>
      <t>Perform the following ensure the Cloud Firewall access and security log is enabled:</t>
    </r>
    <r>
      <rPr>
        <sz val="11"/>
        <color rgb="FF000000"/>
        <rFont val="Calibri"/>
      </rPr>
      <t xml:space="preserve">
</t>
    </r>
    <r>
      <rPr>
        <sz val="11"/>
        <color rgb="FF000000"/>
        <rFont val="Calibri"/>
      </rPr>
      <t xml:space="preserve">- Logon to Cloud Firewall Console </t>
    </r>
    <r>
      <rPr>
        <sz val="11"/>
        <color rgb="FF0000FF"/>
        <rFont val="Calibri"/>
      </rPr>
      <t>(https://console.tencentcloud.com/cfw)</t>
    </r>
    <r>
      <rPr>
        <sz val="11"/>
        <color rgb="FF000000"/>
        <rFont val="Calibri"/>
      </rPr>
      <t>.</t>
    </r>
    <r>
      <rPr>
        <sz val="11"/>
        <color rgb="FF000000"/>
        <rFont val="Calibri"/>
      </rPr>
      <t xml:space="preserve">
</t>
    </r>
    <r>
      <rPr>
        <sz val="11"/>
        <color rgb="FF000000"/>
        <rFont val="Calibri"/>
      </rPr>
      <t xml:space="preserve">- In the left-side navigation pane, select </t>
    </r>
    <r>
      <rPr>
        <b/>
        <sz val="11"/>
        <color rgb="FF000000"/>
        <rFont val="Calibri"/>
      </rPr>
      <t>Log Analysis</t>
    </r>
    <r>
      <rPr>
        <sz val="11"/>
        <color rgb="FF000000"/>
        <rFont val="Calibri"/>
      </rPr>
      <t>.</t>
    </r>
    <r>
      <rPr>
        <sz val="11"/>
        <color rgb="FF000000"/>
        <rFont val="Calibri"/>
      </rPr>
      <t xml:space="preserve">
</t>
    </r>
    <r>
      <rPr>
        <sz val="11"/>
        <color rgb="FF000000"/>
        <rFont val="Calibri"/>
      </rPr>
      <t>- Click Buy Now on the Log Analysis page.</t>
    </r>
    <r>
      <rPr>
        <sz val="11"/>
        <color rgb="FF000000"/>
        <rFont val="Calibri"/>
      </rPr>
      <t xml:space="preserve">
</t>
    </r>
    <r>
      <rPr>
        <sz val="11"/>
        <color rgb="FF000000"/>
        <rFont val="Calibri"/>
      </rPr>
      <t>- Select your log storage capacity, and then click Buy now to complete the payment.</t>
    </r>
    <r>
      <rPr>
        <sz val="11"/>
        <color rgb="FF000000"/>
        <rFont val="Calibri"/>
      </rPr>
      <t xml:space="preserve">
</t>
    </r>
    <r>
      <rPr>
        <sz val="11"/>
        <color rgb="FF000000"/>
        <rFont val="Calibri"/>
      </rPr>
      <t xml:space="preserve">- Go back to Log Analysis page on Cloud Firewall console. Ensure the </t>
    </r>
    <r>
      <rPr>
        <b/>
        <sz val="11"/>
        <color rgb="FF000000"/>
        <rFont val="Calibri"/>
      </rPr>
      <t>Log analysis</t>
    </r>
    <r>
      <rPr>
        <sz val="11"/>
        <color rgb="FF000000"/>
        <rFont val="Calibri"/>
      </rPr>
      <t xml:space="preserve"> is </t>
    </r>
    <r>
      <rPr>
        <b/>
        <sz val="11"/>
        <color rgb="FF000000"/>
        <rFont val="Calibri"/>
      </rPr>
      <t>enabled</t>
    </r>
    <r>
      <rPr>
        <sz val="11"/>
        <color rgb="FF000000"/>
        <rFont val="Calibri"/>
      </rPr>
      <t>.</t>
    </r>
  </si>
  <si>
    <r>
      <rPr>
        <sz val="11"/>
        <color rgb="FF000000"/>
        <rFont val="Calibri"/>
      </rPr>
      <t>Log Service collects and stores log entries of internet traffic, protected by Cloud Firewall, supporting real-time log query, analysis and visualization. The query results can be consolidated and displayed on centralized dashboards for easy monitoring.</t>
    </r>
  </si>
  <si>
    <r>
      <rPr>
        <sz val="11"/>
        <color rgb="FF000000"/>
        <rFont val="Calibri"/>
      </rPr>
      <t>Extra charge will be incurred by enabling the log.</t>
    </r>
  </si>
  <si>
    <r>
      <rPr>
        <sz val="11"/>
        <color rgb="FF000000"/>
        <rFont val="Calibri"/>
      </rPr>
      <t>Perform the following ensure the Cloud Firewall access and security log is enabled:</t>
    </r>
    <r>
      <rPr>
        <sz val="11"/>
        <color rgb="FF000000"/>
        <rFont val="Calibri"/>
      </rPr>
      <t xml:space="preserve">
</t>
    </r>
    <r>
      <rPr>
        <sz val="11"/>
        <color rgb="FF000000"/>
        <rFont val="Calibri"/>
      </rPr>
      <t xml:space="preserve">- Logon to Cloud Firewall Console </t>
    </r>
    <r>
      <rPr>
        <sz val="11"/>
        <color rgb="FF0000FF"/>
        <rFont val="Calibri"/>
      </rPr>
      <t>(https://console.tencentcloud.com/cfw)</t>
    </r>
    <r>
      <rPr>
        <sz val="11"/>
        <color rgb="FF000000"/>
        <rFont val="Calibri"/>
      </rPr>
      <t>.</t>
    </r>
    <r>
      <rPr>
        <sz val="11"/>
        <color rgb="FF000000"/>
        <rFont val="Calibri"/>
      </rPr>
      <t xml:space="preserve">
</t>
    </r>
    <r>
      <rPr>
        <sz val="11"/>
        <color rgb="FF000000"/>
        <rFont val="Calibri"/>
      </rPr>
      <t xml:space="preserve">- In the left-side navigation pane, select </t>
    </r>
    <r>
      <rPr>
        <b/>
        <sz val="11"/>
        <color rgb="FF000000"/>
        <rFont val="Calibri"/>
      </rPr>
      <t>Log Analysis</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Log analysis</t>
    </r>
    <r>
      <rPr>
        <sz val="11"/>
        <color rgb="FF000000"/>
        <rFont val="Calibri"/>
      </rPr>
      <t xml:space="preserve"> is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Log capacity usage</t>
    </r>
    <r>
      <rPr>
        <sz val="11"/>
        <color rgb="FF000000"/>
        <rFont val="Calibri"/>
      </rPr>
      <t xml:space="preserve"> is not exhausted.</t>
    </r>
  </si>
  <si>
    <t>2.8</t>
  </si>
  <si>
    <r>
      <rPr>
        <sz val="11"/>
        <rFont val="Calibri"/>
      </rPr>
      <t>Ensure Cloud Security Center Cloud Firewall, Web Application Firewall and Host Security log analysis is enabled</t>
    </r>
  </si>
  <si>
    <r>
      <rPr>
        <sz val="11"/>
        <color rgb="FF000000"/>
        <rFont val="Calibri"/>
      </rPr>
      <t>Perform the following ensure the Cloud Firewall Logs, Web Application Firewall Logs and Host Security Logs are enabled:</t>
    </r>
    <r>
      <rPr>
        <sz val="11"/>
        <color rgb="FF000000"/>
        <rFont val="Calibri"/>
      </rPr>
      <t xml:space="preserve">
</t>
    </r>
    <r>
      <rPr>
        <sz val="11"/>
        <color rgb="FF000000"/>
        <rFont val="Calibri"/>
      </rPr>
      <t xml:space="preserve">- Login to Cloud Security Center Console </t>
    </r>
    <r>
      <rPr>
        <sz val="11"/>
        <color rgb="FF0000FF"/>
        <rFont val="Calibri"/>
      </rPr>
      <t>(https://console.tencentcloud.com/csip)</t>
    </r>
    <r>
      <rPr>
        <sz val="11"/>
        <color rgb="FF000000"/>
        <rFont val="Calibri"/>
      </rPr>
      <t>.</t>
    </r>
    <r>
      <rPr>
        <sz val="11"/>
        <color rgb="FF000000"/>
        <rFont val="Calibri"/>
      </rPr>
      <t xml:space="preserve">
</t>
    </r>
    <r>
      <rPr>
        <sz val="11"/>
        <color rgb="FF000000"/>
        <rFont val="Calibri"/>
      </rPr>
      <t xml:space="preserve">- In the left-side navigation pane, Click </t>
    </r>
    <r>
      <rPr>
        <b/>
        <sz val="11"/>
        <color rgb="FF000000"/>
        <rFont val="Calibri"/>
      </rPr>
      <t>Log Analysis</t>
    </r>
    <r>
      <rPr>
        <sz val="11"/>
        <color rgb="FF000000"/>
        <rFont val="Calibri"/>
      </rPr>
      <t xml:space="preserve"> in "System Configuration"  to enter the </t>
    </r>
    <r>
      <rPr>
        <b/>
        <sz val="11"/>
        <color rgb="FF000000"/>
        <rFont val="Calibri"/>
      </rPr>
      <t>Log Analysis</t>
    </r>
    <r>
      <rPr>
        <sz val="11"/>
        <color rgb="FF000000"/>
        <rFont val="Calibri"/>
      </rPr>
      <t xml:space="preserve"> page.</t>
    </r>
    <r>
      <rPr>
        <sz val="11"/>
        <color rgb="FF000000"/>
        <rFont val="Calibri"/>
      </rPr>
      <t xml:space="preserve">
</t>
    </r>
    <r>
      <rPr>
        <sz val="11"/>
        <color rgb="FF000000"/>
        <rFont val="Calibri"/>
      </rPr>
      <t xml:space="preserve">- Click </t>
    </r>
    <r>
      <rPr>
        <b/>
        <sz val="11"/>
        <color rgb="FF000000"/>
        <rFont val="Calibri"/>
      </rPr>
      <t>Buy Now</t>
    </r>
    <r>
      <rPr>
        <sz val="11"/>
        <color rgb="FF000000"/>
        <rFont val="Calibri"/>
      </rPr>
      <t xml:space="preserve"> on the log Analysis page.</t>
    </r>
    <r>
      <rPr>
        <sz val="11"/>
        <color rgb="FF000000"/>
        <rFont val="Calibri"/>
      </rPr>
      <t xml:space="preserve">
</t>
    </r>
    <r>
      <rPr>
        <sz val="11"/>
        <color rgb="FF000000"/>
        <rFont val="Calibri"/>
      </rPr>
      <t xml:space="preserve">- On the </t>
    </r>
    <r>
      <rPr>
        <b/>
        <sz val="11"/>
        <color rgb="FF000000"/>
        <rFont val="Calibri"/>
      </rPr>
      <t>Purchase page</t>
    </r>
    <r>
      <rPr>
        <sz val="11"/>
        <color rgb="FF000000"/>
        <rFont val="Calibri"/>
      </rPr>
      <t xml:space="preserve">, select </t>
    </r>
    <r>
      <rPr>
        <b/>
        <sz val="11"/>
        <color rgb="FF000000"/>
        <rFont val="Calibri"/>
      </rPr>
      <t>Edition</t>
    </r>
    <r>
      <rPr>
        <sz val="11"/>
        <color rgb="FF000000"/>
        <rFont val="Calibri"/>
      </rPr>
      <t xml:space="preserve"> and configure some other settings as needed.</t>
    </r>
    <r>
      <rPr>
        <sz val="11"/>
        <color rgb="FF000000"/>
        <rFont val="Calibri"/>
      </rPr>
      <t xml:space="preserve">
</t>
    </r>
    <r>
      <rPr>
        <sz val="11"/>
        <color rgb="FF000000"/>
        <rFont val="Calibri"/>
      </rPr>
      <t xml:space="preserve">- Click </t>
    </r>
    <r>
      <rPr>
        <b/>
        <sz val="11"/>
        <color rgb="FF000000"/>
        <rFont val="Calibri"/>
      </rPr>
      <t>Purchase Now</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log Analysis</t>
    </r>
    <r>
      <rPr>
        <sz val="11"/>
        <color rgb="FF000000"/>
        <rFont val="Calibri"/>
      </rPr>
      <t xml:space="preserve"> click </t>
    </r>
    <r>
      <rPr>
        <b/>
        <sz val="11"/>
        <color rgb="FF000000"/>
        <rFont val="Calibri"/>
      </rPr>
      <t>Activate log Analysis</t>
    </r>
    <r>
      <rPr>
        <sz val="11"/>
        <color rgb="FF000000"/>
        <rFont val="Calibri"/>
      </rPr>
      <t xml:space="preserve"> to complete the authorization.</t>
    </r>
    <r>
      <rPr>
        <sz val="11"/>
        <color rgb="FF000000"/>
        <rFont val="Calibri"/>
      </rPr>
      <t xml:space="preserve">
</t>
    </r>
    <r>
      <rPr>
        <sz val="11"/>
        <color rgb="FF000000"/>
        <rFont val="Calibri"/>
      </rPr>
      <t xml:space="preserve">- In the </t>
    </r>
    <r>
      <rPr>
        <b/>
        <sz val="11"/>
        <color rgb="FF000000"/>
        <rFont val="Calibri"/>
      </rPr>
      <t>log type</t>
    </r>
    <r>
      <rPr>
        <sz val="11"/>
        <color rgb="FF000000"/>
        <rFont val="Calibri"/>
      </rPr>
      <t xml:space="preserve"> menu, check the log types to enable the log collection.</t>
    </r>
  </si>
  <si>
    <r>
      <rPr>
        <sz val="11"/>
        <color rgb="FF000000"/>
        <rFont val="Calibri"/>
      </rPr>
      <t>Log Service collects log entries of Cloud Security Center for Cloud Firewall Logs, Web Application Firewall Logs and Host Security Logs, with 11 subtypes, including</t>
    </r>
    <r>
      <rPr>
        <sz val="11"/>
        <color rgb="FF000000"/>
        <rFont val="Calibri"/>
      </rPr>
      <t xml:space="preserve">
</t>
    </r>
    <r>
      <rPr>
        <sz val="11"/>
        <color rgb="FF000000"/>
        <rFont val="Calibri"/>
      </rPr>
      <t>-  Cloud Firewall Logs</t>
    </r>
    <r>
      <rPr>
        <sz val="11"/>
        <color rgb="FF000000"/>
        <rFont val="Calibri"/>
      </rPr>
      <t xml:space="preserve">
</t>
    </r>
    <r>
      <rPr>
        <sz val="11"/>
        <color rgb="FF000000"/>
        <rFont val="Calibri"/>
      </rPr>
      <t>a. Access Control Logs</t>
    </r>
    <r>
      <rPr>
        <sz val="11"/>
        <color rgb="FF000000"/>
        <rFont val="Calibri"/>
      </rPr>
      <t xml:space="preserve">
</t>
    </r>
    <r>
      <rPr>
        <sz val="11"/>
        <color rgb="FF000000"/>
        <rFont val="Calibri"/>
      </rPr>
      <t>b. Zero Trust Protection Logs</t>
    </r>
    <r>
      <rPr>
        <sz val="11"/>
        <color rgb="FF000000"/>
        <rFont val="Calibri"/>
      </rPr>
      <t xml:space="preserve">
</t>
    </r>
    <r>
      <rPr>
        <sz val="11"/>
        <color rgb="FF000000"/>
        <rFont val="Calibri"/>
      </rPr>
      <t>c. Intrusion Prevention Logs</t>
    </r>
    <r>
      <rPr>
        <sz val="11"/>
        <color rgb="FF000000"/>
        <rFont val="Calibri"/>
      </rPr>
      <t xml:space="preserve">
</t>
    </r>
    <r>
      <rPr>
        <sz val="11"/>
        <color rgb="FF000000"/>
        <rFont val="Calibri"/>
      </rPr>
      <t>d. Traffic Logs</t>
    </r>
    <r>
      <rPr>
        <sz val="11"/>
        <color rgb="FF000000"/>
        <rFont val="Calibri"/>
      </rPr>
      <t xml:space="preserve">
</t>
    </r>
    <r>
      <rPr>
        <sz val="11"/>
        <color rgb="FF000000"/>
        <rFont val="Calibri"/>
      </rPr>
      <t>e. Operation Logs</t>
    </r>
    <r>
      <rPr>
        <sz val="11"/>
        <color rgb="FF000000"/>
        <rFont val="Calibri"/>
      </rPr>
      <t xml:space="preserve">
</t>
    </r>
    <r>
      <rPr>
        <sz val="11"/>
        <color rgb="FF000000"/>
        <rFont val="Calibri"/>
      </rPr>
      <t>-  Web Application Firewall Logs</t>
    </r>
    <r>
      <rPr>
        <sz val="11"/>
        <color rgb="FF000000"/>
        <rFont val="Calibri"/>
      </rPr>
      <t xml:space="preserve">
</t>
    </r>
    <r>
      <rPr>
        <sz val="11"/>
        <color rgb="FF000000"/>
        <rFont val="Calibri"/>
      </rPr>
      <t>a. Attack Logs</t>
    </r>
    <r>
      <rPr>
        <sz val="11"/>
        <color rgb="FF000000"/>
        <rFont val="Calibri"/>
      </rPr>
      <t xml:space="preserve">
</t>
    </r>
    <r>
      <rPr>
        <sz val="11"/>
        <color rgb="FF000000"/>
        <rFont val="Calibri"/>
      </rPr>
      <t>b. Access Logs</t>
    </r>
    <r>
      <rPr>
        <sz val="11"/>
        <color rgb="FF000000"/>
        <rFont val="Calibri"/>
      </rPr>
      <t xml:space="preserve">
</t>
    </r>
    <r>
      <rPr>
        <sz val="11"/>
        <color rgb="FF000000"/>
        <rFont val="Calibri"/>
      </rPr>
      <t>-  Host Security Logs</t>
    </r>
    <r>
      <rPr>
        <sz val="11"/>
        <color rgb="FF000000"/>
        <rFont val="Calibri"/>
      </rPr>
      <t xml:space="preserve">
</t>
    </r>
    <r>
      <rPr>
        <sz val="11"/>
        <color rgb="FF000000"/>
        <rFont val="Calibri"/>
      </rPr>
      <t>a. Intrusion Detection Logs</t>
    </r>
    <r>
      <rPr>
        <sz val="11"/>
        <color rgb="FF000000"/>
        <rFont val="Calibri"/>
      </rPr>
      <t xml:space="preserve">
</t>
    </r>
    <r>
      <rPr>
        <sz val="11"/>
        <color rgb="FF000000"/>
        <rFont val="Calibri"/>
      </rPr>
      <t>b. Vulnerability Management Logs</t>
    </r>
    <r>
      <rPr>
        <sz val="11"/>
        <color rgb="FF000000"/>
        <rFont val="Calibri"/>
      </rPr>
      <t xml:space="preserve">
</t>
    </r>
    <r>
      <rPr>
        <sz val="11"/>
        <color rgb="FF000000"/>
        <rFont val="Calibri"/>
      </rPr>
      <t>c. Advanced Defense Logs</t>
    </r>
    <r>
      <rPr>
        <sz val="11"/>
        <color rgb="FF000000"/>
        <rFont val="Calibri"/>
      </rPr>
      <t xml:space="preserve">
</t>
    </r>
    <r>
      <rPr>
        <sz val="11"/>
        <color rgb="FF000000"/>
        <rFont val="Calibri"/>
      </rPr>
      <t>d. Client-Related Logs</t>
    </r>
    <r>
      <rPr>
        <sz val="11"/>
        <color rgb="FF000000"/>
        <rFont val="Calibri"/>
      </rPr>
      <t xml:space="preserve">
</t>
    </r>
    <r>
      <rPr>
        <sz val="11"/>
        <color rgb="FF000000"/>
        <rFont val="Calibri"/>
      </rPr>
      <t>The Log Service supports real-time log query and analysis over the logs mentioned above. The query results are centrally displayed in dashboards.</t>
    </r>
  </si>
  <si>
    <r>
      <rPr>
        <sz val="11"/>
        <color rgb="FF000000"/>
        <rFont val="Calibri"/>
      </rPr>
      <t>Perform the following to ensure the Cloud Firewall Logs, Web Application Firewall Logs and Host Security Logs are enabled:</t>
    </r>
    <r>
      <rPr>
        <sz val="11"/>
        <color rgb="FF000000"/>
        <rFont val="Calibri"/>
      </rPr>
      <t xml:space="preserve">
</t>
    </r>
    <r>
      <rPr>
        <sz val="11"/>
        <color rgb="FF000000"/>
        <rFont val="Calibri"/>
      </rPr>
      <t xml:space="preserve">- Login to Cloud Security Center Console </t>
    </r>
    <r>
      <rPr>
        <sz val="11"/>
        <color rgb="FF0000FF"/>
        <rFont val="Calibri"/>
      </rPr>
      <t>(https://console.tencentcloud.com/csip)</t>
    </r>
    <r>
      <rPr>
        <sz val="11"/>
        <color rgb="FF000000"/>
        <rFont val="Calibri"/>
      </rPr>
      <t>.</t>
    </r>
    <r>
      <rPr>
        <sz val="11"/>
        <color rgb="FF000000"/>
        <rFont val="Calibri"/>
      </rPr>
      <t xml:space="preserve">
</t>
    </r>
    <r>
      <rPr>
        <sz val="11"/>
        <color rgb="FF000000"/>
        <rFont val="Calibri"/>
      </rPr>
      <t xml:space="preserve">- In the left-side navigation pane, Click </t>
    </r>
    <r>
      <rPr>
        <b/>
        <sz val="11"/>
        <color rgb="FF000000"/>
        <rFont val="Calibri"/>
      </rPr>
      <t>Log Analysis</t>
    </r>
    <r>
      <rPr>
        <sz val="11"/>
        <color rgb="FF000000"/>
        <rFont val="Calibri"/>
      </rPr>
      <t xml:space="preserve"> in "System Configuration"  to enter the </t>
    </r>
    <r>
      <rPr>
        <b/>
        <sz val="11"/>
        <color rgb="FF000000"/>
        <rFont val="Calibri"/>
      </rPr>
      <t>Log Analysis</t>
    </r>
    <r>
      <rPr>
        <sz val="11"/>
        <color rgb="FF000000"/>
        <rFont val="Calibri"/>
      </rPr>
      <t xml:space="preserve"> page.</t>
    </r>
    <r>
      <rPr>
        <sz val="11"/>
        <color rgb="FF000000"/>
        <rFont val="Calibri"/>
      </rPr>
      <t xml:space="preserve">
</t>
    </r>
    <r>
      <rPr>
        <sz val="11"/>
        <color rgb="FF000000"/>
        <rFont val="Calibri"/>
      </rPr>
      <t xml:space="preserve">- In the </t>
    </r>
    <r>
      <rPr>
        <b/>
        <sz val="11"/>
        <color rgb="FF000000"/>
        <rFont val="Calibri"/>
      </rPr>
      <t>Log Analysis</t>
    </r>
    <r>
      <rPr>
        <sz val="11"/>
        <color rgb="FF000000"/>
        <rFont val="Calibri"/>
      </rPr>
      <t xml:space="preserve"> page, ensure the switch for the specific log type are  turned on.</t>
    </r>
    <r>
      <rPr>
        <sz val="11"/>
        <color rgb="FF000000"/>
        <rFont val="Calibri"/>
      </rPr>
      <t xml:space="preserve">
</t>
    </r>
    <r>
      <rPr>
        <sz val="11"/>
        <color rgb="FF000000"/>
        <rFont val="Calibri"/>
      </rPr>
      <t xml:space="preserve">- Ensure the </t>
    </r>
    <r>
      <rPr>
        <b/>
        <sz val="11"/>
        <color rgb="FF000000"/>
        <rFont val="Calibri"/>
      </rPr>
      <t>log volume usage indicator</t>
    </r>
    <r>
      <rPr>
        <sz val="11"/>
        <color rgb="FF000000"/>
        <rFont val="Calibri"/>
      </rPr>
      <t xml:space="preserve"> is not exhausted.</t>
    </r>
  </si>
  <si>
    <t>2.9</t>
  </si>
  <si>
    <r>
      <rPr>
        <sz val="11"/>
        <rFont val="Calibri"/>
      </rPr>
      <t>Ensure log monitoring and alerts are set up for CAM Role changes</t>
    </r>
  </si>
  <si>
    <r>
      <rPr>
        <b/>
        <sz val="11"/>
        <color rgb="FF000000"/>
        <rFont val="Calibri"/>
      </rPr>
      <t>Perform the following to ensure the log monitoring and alerts are set up for CAM Role Changes:</t>
    </r>
    <r>
      <rPr>
        <sz val="11"/>
        <color rgb="FF000000"/>
        <rFont val="Calibri"/>
      </rPr>
      <t xml:space="preserve">
</t>
    </r>
    <r>
      <rPr>
        <sz val="11"/>
        <color rgb="FF000000"/>
        <rFont val="Calibri"/>
      </rPr>
      <t xml:space="preserve">-  Login to CloudAudit Console </t>
    </r>
    <r>
      <rPr>
        <sz val="11"/>
        <color rgb="FF0000FF"/>
        <rFont val="Calibri"/>
      </rPr>
      <t>(https://console.tencentcloud.com/cloudaudit)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Tracking Set</t>
    </r>
    <r>
      <rPr>
        <sz val="11"/>
        <color rgb="FF000000"/>
        <rFont val="Calibri"/>
      </rPr>
      <t xml:space="preserve"> on the left navigation bar.</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t>
    </r>
    <r>
      <rPr>
        <sz val="11"/>
        <color rgb="FF000000"/>
        <rFont val="Calibri"/>
      </rPr>
      <t xml:space="preserve">a.	Enter a </t>
    </r>
    <r>
      <rPr>
        <b/>
        <sz val="11"/>
        <color rgb="FF000000"/>
        <rFont val="Calibri"/>
      </rPr>
      <t>Tracking Set Name</t>
    </r>
    <r>
      <rPr>
        <sz val="11"/>
        <color rgb="FF000000"/>
        <rFont val="Calibri"/>
      </rPr>
      <t xml:space="preserve"> in the Basic info box.</t>
    </r>
    <r>
      <rPr>
        <sz val="11"/>
        <color rgb="FF000000"/>
        <rFont val="Calibri"/>
      </rPr>
      <t xml:space="preserve">
</t>
    </r>
    <r>
      <rPr>
        <sz val="11"/>
        <color rgb="FF000000"/>
        <rFont val="Calibri"/>
      </rPr>
      <t xml:space="preserve">b.	Set "Resource Type" to </t>
    </r>
    <r>
      <rPr>
        <b/>
        <sz val="11"/>
        <color rgb="FF000000"/>
        <rFont val="Calibri"/>
      </rPr>
      <t>CAM</t>
    </r>
    <r>
      <rPr>
        <sz val="11"/>
        <color rgb="FF000000"/>
        <rFont val="Calibri"/>
      </rPr>
      <t xml:space="preserve">,and select </t>
    </r>
    <r>
      <rPr>
        <b/>
        <sz val="11"/>
        <color rgb="FF000000"/>
        <rFont val="Calibri"/>
      </rPr>
      <t>Event Name</t>
    </r>
    <r>
      <rPr>
        <sz val="11"/>
        <color rgb="FF000000"/>
        <rFont val="Calibri"/>
      </rPr>
      <t xml:space="preserve"> to include : </t>
    </r>
    <r>
      <rPr>
        <b/>
        <sz val="11"/>
        <color rgb="FF000000"/>
        <rFont val="Calibri"/>
      </rPr>
      <t>CreateRole</t>
    </r>
    <r>
      <rPr>
        <sz val="11"/>
        <color rgb="FF000000"/>
        <rFont val="Calibri"/>
      </rPr>
      <t xml:space="preserve">, </t>
    </r>
    <r>
      <rPr>
        <b/>
        <sz val="11"/>
        <color rgb="FF000000"/>
        <rFont val="Calibri"/>
      </rPr>
      <t>UpdateAssumeRolePolicy</t>
    </r>
    <r>
      <rPr>
        <sz val="11"/>
        <color rgb="FF000000"/>
        <rFont val="Calibri"/>
      </rPr>
      <t xml:space="preserve">, </t>
    </r>
    <r>
      <rPr>
        <b/>
        <sz val="11"/>
        <color rgb="FF000000"/>
        <rFont val="Calibri"/>
      </rPr>
      <t>DeleteRole</t>
    </r>
    <r>
      <rPr>
        <sz val="11"/>
        <color rgb="FF000000"/>
        <rFont val="Calibri"/>
      </rPr>
      <t xml:space="preserve">, </t>
    </r>
    <r>
      <rPr>
        <b/>
        <sz val="11"/>
        <color rgb="FF000000"/>
        <rFont val="Calibri"/>
      </rPr>
      <t>AttachRolePolicy</t>
    </r>
    <r>
      <rPr>
        <sz val="11"/>
        <color rgb="FF000000"/>
        <rFont val="Calibri"/>
      </rPr>
      <t xml:space="preserve">, </t>
    </r>
    <r>
      <rPr>
        <b/>
        <sz val="11"/>
        <color rgb="FF000000"/>
        <rFont val="Calibri"/>
      </rPr>
      <t>DetachRolePolicy</t>
    </r>
    <r>
      <rPr>
        <sz val="11"/>
        <color rgb="FF000000"/>
        <rFont val="Calibri"/>
      </rPr>
      <t>.</t>
    </r>
    <r>
      <rPr>
        <sz val="11"/>
        <color rgb="FF000000"/>
        <rFont val="Calibri"/>
      </rPr>
      <t xml:space="preserve">
</t>
    </r>
    <r>
      <rPr>
        <sz val="11"/>
        <color rgb="FF000000"/>
        <rFont val="Calibri"/>
      </rPr>
      <t xml:space="preserve">c.	In the </t>
    </r>
    <r>
      <rPr>
        <b/>
        <sz val="11"/>
        <color rgb="FF000000"/>
        <rFont val="Calibri"/>
      </rPr>
      <t>Shipping Location</t>
    </r>
    <r>
      <rPr>
        <sz val="11"/>
        <color rgb="FF000000"/>
        <rFont val="Calibri"/>
      </rPr>
      <t xml:space="preserve">, select Ship the event to </t>
    </r>
    <r>
      <rPr>
        <b/>
        <sz val="11"/>
        <color rgb="FF000000"/>
        <rFont val="Calibri"/>
      </rPr>
      <t>CLS</t>
    </r>
    <r>
      <rPr>
        <sz val="11"/>
        <color rgb="FF000000"/>
        <rFont val="Calibri"/>
      </rPr>
      <t xml:space="preserve"> and specify a </t>
    </r>
    <r>
      <rPr>
        <b/>
        <sz val="11"/>
        <color rgb="FF000000"/>
        <rFont val="Calibri"/>
      </rPr>
      <t>Log Topic Name</t>
    </r>
    <r>
      <rPr>
        <sz val="11"/>
        <color rgb="FF000000"/>
        <rFont val="Calibri"/>
      </rPr>
      <t>.</t>
    </r>
    <r>
      <rPr>
        <sz val="11"/>
        <color rgb="FF000000"/>
        <rFont val="Calibri"/>
      </rPr>
      <t xml:space="preserve">
</t>
    </r>
    <r>
      <rPr>
        <sz val="11"/>
        <color rgb="FF000000"/>
        <rFont val="Calibri"/>
      </rPr>
      <t xml:space="preserve">d.	Click </t>
    </r>
    <r>
      <rPr>
        <b/>
        <sz val="11"/>
        <color rgb="FF000000"/>
        <rFont val="Calibri"/>
      </rPr>
      <t>Create completed</t>
    </r>
    <r>
      <rPr>
        <sz val="11"/>
        <color rgb="FF000000"/>
        <rFont val="Calibri"/>
      </rPr>
      <t>.</t>
    </r>
    <r>
      <rPr>
        <sz val="11"/>
        <color rgb="FF000000"/>
        <rFont val="Calibri"/>
      </rPr>
      <t xml:space="preserve">
</t>
    </r>
    <r>
      <rPr>
        <sz val="11"/>
        <color rgb="FF000000"/>
        <rFont val="Calibri"/>
      </rPr>
      <t xml:space="preserve">-  Login to CLS Console </t>
    </r>
    <r>
      <rPr>
        <sz val="11"/>
        <color rgb="FF0000FF"/>
        <rFont val="Calibri"/>
      </rPr>
      <t>(https://console.tencentcloud.com/cls)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Monitoring Alarm</t>
    </r>
    <r>
      <rPr>
        <sz val="11"/>
        <color rgb="FF000000"/>
        <rFont val="Calibri"/>
      </rPr>
      <t xml:space="preserve"> &gt;</t>
    </r>
    <r>
      <rPr>
        <b/>
        <sz val="11"/>
        <color rgb="FF000000"/>
        <rFont val="Calibri"/>
      </rPr>
      <t>Alarm Policy</t>
    </r>
    <r>
      <rPr>
        <sz val="11"/>
        <color rgb="FF000000"/>
        <rFont val="Calibri"/>
      </rPr>
      <t xml:space="preserve"> in the left navigation pane.</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a. Enter a name in the "Alert Name" box.</t>
    </r>
    <r>
      <rPr>
        <sz val="11"/>
        <color rgb="FF000000"/>
        <rFont val="Calibri"/>
      </rPr>
      <t xml:space="preserve">
</t>
    </r>
    <r>
      <rPr>
        <sz val="11"/>
        <color rgb="FF000000"/>
        <rFont val="Calibri"/>
      </rPr>
      <t xml:space="preserve">b. Select the </t>
    </r>
    <r>
      <rPr>
        <b/>
        <sz val="11"/>
        <color rgb="FF000000"/>
        <rFont val="Calibri"/>
      </rPr>
      <t>Log Topic</t>
    </r>
    <r>
      <rPr>
        <sz val="11"/>
        <color rgb="FF000000"/>
        <rFont val="Calibri"/>
      </rPr>
      <t xml:space="preserve"> where the log is located in the </t>
    </r>
    <r>
      <rPr>
        <b/>
        <sz val="11"/>
        <color rgb="FF000000"/>
        <rFont val="Calibri"/>
      </rPr>
      <t>Monitoring Object</t>
    </r>
    <r>
      <rPr>
        <sz val="11"/>
        <color rgb="FF000000"/>
        <rFont val="Calibri"/>
      </rPr>
      <t>.</t>
    </r>
    <r>
      <rPr>
        <sz val="11"/>
        <color rgb="FF000000"/>
        <rFont val="Calibri"/>
      </rPr>
      <t xml:space="preserve">
</t>
    </r>
    <r>
      <rPr>
        <sz val="11"/>
        <color rgb="FF000000"/>
        <rFont val="Calibri"/>
      </rPr>
      <t>c. enter the following query statements in the Query statement section.</t>
    </r>
    <r>
      <rPr>
        <sz val="11"/>
        <color rgb="FF000000"/>
        <rFont val="Calibri"/>
      </rPr>
      <t xml:space="preserve">
</t>
    </r>
    <r>
      <rPr>
        <sz val="11"/>
        <color rgb="FF006096"/>
        <rFont val="Roboto Condensed"/>
      </rPr>
      <t>eventName:(CreateRole OR UpdateAssumeRolePolicy OR DeleteRole OR AttachRolePolicy OR DetachRolePolicy) AND resourceType:cam | select count(*) as log_count limit 100</t>
    </r>
    <r>
      <rPr>
        <sz val="11"/>
        <color rgb="FF006096"/>
        <rFont val="Roboto Condensed"/>
      </rPr>
      <t xml:space="preserve">
</t>
    </r>
    <r>
      <rPr>
        <sz val="11"/>
        <color rgb="FF000000"/>
        <rFont val="Calibri"/>
      </rPr>
      <t xml:space="preserve">
</t>
    </r>
    <r>
      <rPr>
        <sz val="11"/>
        <color rgb="FF000000"/>
        <rFont val="Calibri"/>
      </rPr>
      <t>- Set Alarm severtiy:</t>
    </r>
    <r>
      <rPr>
        <b/>
        <sz val="11"/>
        <color rgb="FF000000"/>
        <rFont val="Calibri"/>
      </rPr>
      <t>Alarm</t>
    </r>
    <r>
      <rPr>
        <sz val="11"/>
        <color rgb="FF000000"/>
        <rFont val="Calibri"/>
      </rPr>
      <t>, Query state:</t>
    </r>
    <r>
      <rPr>
        <b/>
        <sz val="11"/>
        <color rgb="FF000000"/>
        <rFont val="Calibri"/>
      </rPr>
      <t>Results</t>
    </r>
    <r>
      <rPr>
        <sz val="11"/>
        <color rgb="FF000000"/>
        <rFont val="Calibri"/>
      </rPr>
      <t xml:space="preserve"> , </t>
    </r>
    <r>
      <rPr>
        <b/>
        <sz val="11"/>
        <color rgb="FF000000"/>
        <rFont val="Calibri"/>
      </rPr>
      <t>&gt;</t>
    </r>
    <r>
      <rPr>
        <sz val="11"/>
        <color rgb="FF000000"/>
        <rFont val="Calibri"/>
      </rPr>
      <t xml:space="preserve"> ,</t>
    </r>
    <r>
      <rPr>
        <b/>
        <sz val="11"/>
        <color rgb="FF000000"/>
        <rFont val="Calibri"/>
      </rPr>
      <t>0</t>
    </r>
    <r>
      <rPr>
        <sz val="11"/>
        <color rgb="FF000000"/>
        <rFont val="Calibri"/>
      </rPr>
      <t xml:space="preserve"> as in </t>
    </r>
    <r>
      <rPr>
        <b/>
        <sz val="11"/>
        <color rgb="FF000000"/>
        <rFont val="Calibri"/>
      </rPr>
      <t>Trigger 	Condition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</si>
  <si>
    <r>
      <rPr>
        <sz val="11"/>
        <color rgb="FF000000"/>
        <rFont val="Calibri"/>
      </rPr>
      <t>It is recommended to configure metric filters and alarms to monitor Tencent Cloud Access Management (CAM) Role creation, deletion and updating activities.</t>
    </r>
  </si>
  <si>
    <r>
      <rPr>
        <b/>
        <sz val="11"/>
        <color rgb="FF000000"/>
        <rFont val="Calibri"/>
      </rPr>
      <t>Perform the following to ensure the log monitoring and alerts are set up for CAM Role Changes:</t>
    </r>
    <r>
      <rPr>
        <sz val="11"/>
        <color rgb="FF000000"/>
        <rFont val="Calibri"/>
      </rPr>
      <t xml:space="preserve">
</t>
    </r>
    <r>
      <rPr>
        <sz val="11"/>
        <color rgb="FF000000"/>
        <rFont val="Calibri"/>
      </rPr>
      <t xml:space="preserve">- Login to CloudAudit Console </t>
    </r>
    <r>
      <rPr>
        <sz val="11"/>
        <color rgb="FF0000FF"/>
        <rFont val="Calibri"/>
      </rPr>
      <t>(https://console.tencentcloud.com/cloudaudit)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Tracking Set</t>
    </r>
    <r>
      <rPr>
        <sz val="11"/>
        <color rgb="FF000000"/>
        <rFont val="Calibri"/>
      </rPr>
      <t xml:space="preserve"> on the left navigation bar, you will be presented with a list of trails.</t>
    </r>
    <r>
      <rPr>
        <sz val="11"/>
        <color rgb="FF000000"/>
        <rFont val="Calibri"/>
      </rPr>
      <t xml:space="preserve">
</t>
    </r>
    <r>
      <rPr>
        <sz val="11"/>
        <color rgb="FF000000"/>
        <rFont val="Calibri"/>
      </rPr>
      <t xml:space="preserve">- Ensure at least one </t>
    </r>
    <r>
      <rPr>
        <b/>
        <sz val="11"/>
        <color rgb="FF000000"/>
        <rFont val="Calibri"/>
      </rPr>
      <t>Tracking Set</t>
    </r>
    <r>
      <rPr>
        <sz val="11"/>
        <color rgb="FF000000"/>
        <rFont val="Calibri"/>
      </rPr>
      <t xml:space="preserve"> has </t>
    </r>
    <r>
      <rPr>
        <b/>
        <sz val="11"/>
        <color rgb="FF000000"/>
        <rFont val="Calibri"/>
      </rPr>
      <t>CAM</t>
    </r>
    <r>
      <rPr>
        <sz val="11"/>
        <color rgb="FF000000"/>
        <rFont val="Calibri"/>
      </rPr>
      <t xml:space="preserve"> in the </t>
    </r>
    <r>
      <rPr>
        <b/>
        <sz val="11"/>
        <color rgb="FF000000"/>
        <rFont val="Calibri"/>
      </rPr>
      <t>Resource type</t>
    </r>
    <r>
      <rPr>
        <sz val="11"/>
        <color rgb="FF000000"/>
        <rFont val="Calibri"/>
      </rPr>
      <t xml:space="preserve">,and include the following events: </t>
    </r>
    <r>
      <rPr>
        <b/>
        <sz val="11"/>
        <color rgb="FF000000"/>
        <rFont val="Calibri"/>
      </rPr>
      <t>CreateRole</t>
    </r>
    <r>
      <rPr>
        <sz val="11"/>
        <color rgb="FF000000"/>
        <rFont val="Calibri"/>
      </rPr>
      <t xml:space="preserve">, </t>
    </r>
    <r>
      <rPr>
        <b/>
        <sz val="11"/>
        <color rgb="FF000000"/>
        <rFont val="Calibri"/>
      </rPr>
      <t>UpdateAssumeRolePolicy</t>
    </r>
    <r>
      <rPr>
        <sz val="11"/>
        <color rgb="FF000000"/>
        <rFont val="Calibri"/>
      </rPr>
      <t xml:space="preserve">, </t>
    </r>
    <r>
      <rPr>
        <b/>
        <sz val="11"/>
        <color rgb="FF000000"/>
        <rFont val="Calibri"/>
      </rPr>
      <t>DeleteRole</t>
    </r>
    <r>
      <rPr>
        <sz val="11"/>
        <color rgb="FF000000"/>
        <rFont val="Calibri"/>
      </rPr>
      <t xml:space="preserve">, </t>
    </r>
    <r>
      <rPr>
        <b/>
        <sz val="11"/>
        <color rgb="FF000000"/>
        <rFont val="Calibri"/>
      </rPr>
      <t>AttachRolePolicy</t>
    </r>
    <r>
      <rPr>
        <sz val="11"/>
        <color rgb="FF000000"/>
        <rFont val="Calibri"/>
      </rPr>
      <t xml:space="preserve">, </t>
    </r>
    <r>
      <rPr>
        <b/>
        <sz val="11"/>
        <color rgb="FF000000"/>
        <rFont val="Calibri"/>
      </rPr>
      <t>DetachRolePolicy</t>
    </r>
    <r>
      <rPr>
        <sz val="11"/>
        <color rgb="FF000000"/>
        <rFont val="Calibri"/>
      </rPr>
      <t>.</t>
    </r>
    <r>
      <rPr>
        <sz val="11"/>
        <color rgb="FF000000"/>
        <rFont val="Calibri"/>
      </rPr>
      <t xml:space="preserve">
</t>
    </r>
    <r>
      <rPr>
        <sz val="11"/>
        <color rgb="FF000000"/>
        <rFont val="Calibri"/>
      </rPr>
      <t xml:space="preserve">- Click on a tracking set  name in the </t>
    </r>
    <r>
      <rPr>
        <b/>
        <sz val="11"/>
        <color rgb="FF000000"/>
        <rFont val="Calibri"/>
      </rPr>
      <t>Name</t>
    </r>
    <r>
      <rPr>
        <sz val="11"/>
        <color rgb="FF000000"/>
        <rFont val="Calibri"/>
      </rPr>
      <t xml:space="preserve"> column.</t>
    </r>
    <r>
      <rPr>
        <sz val="11"/>
        <color rgb="FF000000"/>
        <rFont val="Calibri"/>
      </rPr>
      <t xml:space="preserve">
</t>
    </r>
    <r>
      <rPr>
        <sz val="11"/>
        <color rgb="FF000000"/>
        <rFont val="Calibri"/>
      </rPr>
      <t xml:space="preserve">- Make sure </t>
    </r>
    <r>
      <rPr>
        <b/>
        <sz val="11"/>
        <color rgb="FF000000"/>
        <rFont val="Calibri"/>
      </rPr>
      <t>Enable Logging</t>
    </r>
    <r>
      <rPr>
        <sz val="11"/>
        <color rgb="FF000000"/>
        <rFont val="Calibri"/>
      </rPr>
      <t xml:space="preserve"> is </t>
    </r>
    <r>
      <rPr>
        <b/>
        <sz val="11"/>
        <color rgb="FF000000"/>
        <rFont val="Calibri"/>
      </rPr>
      <t>turned on</t>
    </r>
    <r>
      <rPr>
        <sz val="11"/>
        <color rgb="FF000000"/>
        <rFont val="Calibri"/>
      </rPr>
      <t xml:space="preserve"> and </t>
    </r>
    <r>
      <rPr>
        <b/>
        <sz val="11"/>
        <color rgb="FF000000"/>
        <rFont val="Calibri"/>
      </rPr>
      <t>Shipping Location</t>
    </r>
    <r>
      <rPr>
        <sz val="11"/>
        <color rgb="FF000000"/>
        <rFont val="Calibri"/>
      </rPr>
      <t xml:space="preserve"> is ship the event to CLS for storage.</t>
    </r>
    <r>
      <rPr>
        <sz val="11"/>
        <color rgb="FF000000"/>
        <rFont val="Calibri"/>
      </rPr>
      <t xml:space="preserve">
</t>
    </r>
    <r>
      <rPr>
        <sz val="11"/>
        <color rgb="FF000000"/>
        <rFont val="Calibri"/>
      </rPr>
      <t xml:space="preserve">- Login to CLS Console </t>
    </r>
    <r>
      <rPr>
        <sz val="11"/>
        <color rgb="FF0000FF"/>
        <rFont val="Calibri"/>
      </rPr>
      <t>(https://console.tencentcloud.com/cls)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Monitoring Alarm</t>
    </r>
    <r>
      <rPr>
        <sz val="11"/>
        <color rgb="FF000000"/>
        <rFont val="Calibri"/>
      </rPr>
      <t xml:space="preserve"> &gt;  </t>
    </r>
    <r>
      <rPr>
        <b/>
        <sz val="11"/>
        <color rgb="FF000000"/>
        <rFont val="Calibri"/>
      </rPr>
      <t>Alarm Policy</t>
    </r>
    <r>
      <rPr>
        <sz val="11"/>
        <color rgb="FF000000"/>
        <rFont val="Calibri"/>
      </rPr>
      <t xml:space="preserve"> on the left navigation bar to enter the alarm policy list page.</t>
    </r>
    <r>
      <rPr>
        <sz val="11"/>
        <color rgb="FF000000"/>
        <rFont val="Calibri"/>
      </rPr>
      <t xml:space="preserve">
</t>
    </r>
    <r>
      <rPr>
        <sz val="11"/>
        <color rgb="FF000000"/>
        <rFont val="Calibri"/>
      </rPr>
      <t xml:space="preserve">- Search for the </t>
    </r>
    <r>
      <rPr>
        <b/>
        <sz val="11"/>
        <color rgb="FF000000"/>
        <rFont val="Calibri"/>
      </rPr>
      <t>Alarm Policy</t>
    </r>
    <r>
      <rPr>
        <sz val="11"/>
        <color rgb="FF000000"/>
        <rFont val="Calibri"/>
      </rPr>
      <t xml:space="preserve"> using the </t>
    </r>
    <r>
      <rPr>
        <b/>
        <sz val="11"/>
        <color rgb="FF000000"/>
        <rFont val="Calibri"/>
      </rPr>
      <t>Monitoring Object</t>
    </r>
    <r>
      <rPr>
        <sz val="11"/>
        <color rgb="FF000000"/>
        <rFont val="Calibri"/>
      </rPr>
      <t xml:space="preserve"> ID in the search box at the top right. The Monitoring Object ID is the log topic ID of the log.</t>
    </r>
    <r>
      <rPr>
        <sz val="11"/>
        <color rgb="FF000000"/>
        <rFont val="Calibri"/>
      </rPr>
      <t xml:space="preserve">
</t>
    </r>
    <r>
      <rPr>
        <sz val="11"/>
        <color rgb="FF000000"/>
        <rFont val="Calibri"/>
      </rPr>
      <t>- Check whether the alarm policy includes the following query statements.</t>
    </r>
    <r>
      <rPr>
        <sz val="11"/>
        <color rgb="FF000000"/>
        <rFont val="Calibri"/>
      </rPr>
      <t xml:space="preserve">
</t>
    </r>
    <r>
      <rPr>
        <sz val="11"/>
        <color rgb="FF006096"/>
        <rFont val="Roboto Condensed"/>
      </rPr>
      <t>eventName:(CreateRole OR UpdateAssumeRolePolicy OR DeleteRole OR AttachRolePolicy OR DetachRolePolicy) AND resourceType:cam | select count(*) as log_count limit 100</t>
    </r>
    <r>
      <rPr>
        <sz val="11"/>
        <color rgb="FF006096"/>
        <rFont val="Roboto Condensed"/>
      </rPr>
      <t xml:space="preserve">
</t>
    </r>
  </si>
  <si>
    <r>
      <rPr>
        <sz val="11"/>
        <color rgb="FF000000"/>
        <rFont val="Calibri"/>
      </rPr>
      <t>The monitoring dashboard and alert are not configured by default.</t>
    </r>
  </si>
  <si>
    <t>2.10</t>
  </si>
  <si>
    <r>
      <rPr>
        <sz val="11"/>
        <rFont val="Calibri"/>
      </rPr>
      <t>Ensure log monitoring and alerts are set up for Cloud Firewall changes</t>
    </r>
  </si>
  <si>
    <r>
      <rPr>
        <sz val="11"/>
        <color rgb="FF000000"/>
        <rFont val="Calibri"/>
      </rPr>
      <t>Perform the following to ensure the log monitoring and alerts are set up for Cloud Firewall rule changes:</t>
    </r>
    <r>
      <rPr>
        <sz val="11"/>
        <color rgb="FF000000"/>
        <rFont val="Calibri"/>
      </rPr>
      <t xml:space="preserve">
</t>
    </r>
    <r>
      <rPr>
        <sz val="11"/>
        <color rgb="FF000000"/>
        <rFont val="Calibri"/>
      </rPr>
      <t xml:space="preserve">-  Login to CloudAudit Console </t>
    </r>
    <r>
      <rPr>
        <sz val="11"/>
        <color rgb="FF0000FF"/>
        <rFont val="Calibri"/>
      </rPr>
      <t>(https://console.tencentcloud.com/cloudaudit)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Tracking Set</t>
    </r>
    <r>
      <rPr>
        <sz val="11"/>
        <color rgb="FF000000"/>
        <rFont val="Calibri"/>
      </rPr>
      <t xml:space="preserve"> on the left navigation bar.</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a.	Enter a </t>
    </r>
    <r>
      <rPr>
        <b/>
        <sz val="11"/>
        <color rgb="FF000000"/>
        <rFont val="Calibri"/>
      </rPr>
      <t>Tracking Set Name</t>
    </r>
    <r>
      <rPr>
        <sz val="11"/>
        <color rgb="FF000000"/>
        <rFont val="Calibri"/>
      </rPr>
      <t xml:space="preserve"> in the Basic info box.</t>
    </r>
    <r>
      <rPr>
        <sz val="11"/>
        <color rgb="FF000000"/>
        <rFont val="Calibri"/>
      </rPr>
      <t xml:space="preserve">
</t>
    </r>
    <r>
      <rPr>
        <sz val="11"/>
        <color rgb="FF000000"/>
        <rFont val="Calibri"/>
      </rPr>
      <t xml:space="preserve">b.	Set "Resource Type" to </t>
    </r>
    <r>
      <rPr>
        <b/>
        <sz val="11"/>
        <color rgb="FF000000"/>
        <rFont val="Calibri"/>
      </rPr>
      <t>CFW</t>
    </r>
    <r>
      <rPr>
        <sz val="11"/>
        <color rgb="FF000000"/>
        <rFont val="Calibri"/>
      </rPr>
      <t xml:space="preserve">,and select </t>
    </r>
    <r>
      <rPr>
        <b/>
        <sz val="11"/>
        <color rgb="FF000000"/>
        <rFont val="Calibri"/>
      </rPr>
      <t>Event Name</t>
    </r>
    <r>
      <rPr>
        <sz val="11"/>
        <color rgb="FF000000"/>
        <rFont val="Calibri"/>
      </rPr>
      <t xml:space="preserve"> to include: </t>
    </r>
    <r>
      <rPr>
        <b/>
        <sz val="11"/>
        <color rgb="FF000000"/>
        <rFont val="Calibri"/>
      </rPr>
      <t>CreateAcRules</t>
    </r>
    <r>
      <rPr>
        <sz val="11"/>
        <color rgb="FF000000"/>
        <rFont val="Calibri"/>
      </rPr>
      <t xml:space="preserve">, </t>
    </r>
    <r>
      <rPr>
        <b/>
        <sz val="11"/>
        <color rgb="FF000000"/>
        <rFont val="Calibri"/>
      </rPr>
      <t>ModifyAcRule</t>
    </r>
    <r>
      <rPr>
        <sz val="11"/>
        <color rgb="FF000000"/>
        <rFont val="Calibri"/>
      </rPr>
      <t xml:space="preserve">, </t>
    </r>
    <r>
      <rPr>
        <b/>
        <sz val="11"/>
        <color rgb="FF000000"/>
        <rFont val="Calibri"/>
      </rPr>
      <t>DeleteAcRule</t>
    </r>
    <r>
      <rPr>
        <sz val="11"/>
        <color rgb="FF000000"/>
        <rFont val="Calibri"/>
      </rPr>
      <t>.</t>
    </r>
    <r>
      <rPr>
        <sz val="11"/>
        <color rgb="FF000000"/>
        <rFont val="Calibri"/>
      </rPr>
      <t xml:space="preserve">
</t>
    </r>
    <r>
      <rPr>
        <sz val="11"/>
        <color rgb="FF000000"/>
        <rFont val="Calibri"/>
      </rPr>
      <t xml:space="preserve">c.	In the </t>
    </r>
    <r>
      <rPr>
        <b/>
        <sz val="11"/>
        <color rgb="FF000000"/>
        <rFont val="Calibri"/>
      </rPr>
      <t>Shipping Location</t>
    </r>
    <r>
      <rPr>
        <sz val="11"/>
        <color rgb="FF000000"/>
        <rFont val="Calibri"/>
      </rPr>
      <t xml:space="preserve">, select Ship the event to </t>
    </r>
    <r>
      <rPr>
        <b/>
        <sz val="11"/>
        <color rgb="FF000000"/>
        <rFont val="Calibri"/>
      </rPr>
      <t>CLS</t>
    </r>
    <r>
      <rPr>
        <sz val="11"/>
        <color rgb="FF000000"/>
        <rFont val="Calibri"/>
      </rPr>
      <t xml:space="preserve"> and specify a </t>
    </r>
    <r>
      <rPr>
        <b/>
        <sz val="11"/>
        <color rgb="FF000000"/>
        <rFont val="Calibri"/>
      </rPr>
      <t>Log Topic Name</t>
    </r>
    <r>
      <rPr>
        <sz val="11"/>
        <color rgb="FF000000"/>
        <rFont val="Calibri"/>
      </rPr>
      <t>.</t>
    </r>
    <r>
      <rPr>
        <sz val="11"/>
        <color rgb="FF000000"/>
        <rFont val="Calibri"/>
      </rPr>
      <t xml:space="preserve">
</t>
    </r>
    <r>
      <rPr>
        <sz val="11"/>
        <color rgb="FF000000"/>
        <rFont val="Calibri"/>
      </rPr>
      <t xml:space="preserve">d.	Click </t>
    </r>
    <r>
      <rPr>
        <b/>
        <sz val="11"/>
        <color rgb="FF000000"/>
        <rFont val="Calibri"/>
      </rPr>
      <t>Create completed</t>
    </r>
    <r>
      <rPr>
        <sz val="11"/>
        <color rgb="FF000000"/>
        <rFont val="Calibri"/>
      </rPr>
      <t>.</t>
    </r>
    <r>
      <rPr>
        <sz val="11"/>
        <color rgb="FF000000"/>
        <rFont val="Calibri"/>
      </rPr>
      <t xml:space="preserve">
</t>
    </r>
    <r>
      <rPr>
        <sz val="11"/>
        <color rgb="FF000000"/>
        <rFont val="Calibri"/>
      </rPr>
      <t xml:space="preserve">-  Login to CLS Console </t>
    </r>
    <r>
      <rPr>
        <sz val="11"/>
        <color rgb="FF0000FF"/>
        <rFont val="Calibri"/>
      </rPr>
      <t>(https://console.tencentcloud.com/cls)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Monitoring Alarm</t>
    </r>
    <r>
      <rPr>
        <sz val="11"/>
        <color rgb="FF000000"/>
        <rFont val="Calibri"/>
      </rPr>
      <t xml:space="preserve"> &gt;</t>
    </r>
    <r>
      <rPr>
        <b/>
        <sz val="11"/>
        <color rgb="FF000000"/>
        <rFont val="Calibri"/>
      </rPr>
      <t>Alarm Policy</t>
    </r>
    <r>
      <rPr>
        <sz val="11"/>
        <color rgb="FF000000"/>
        <rFont val="Calibri"/>
      </rPr>
      <t xml:space="preserve"> in the left navigation pane.</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a. Enter a name in the "Alert Name" box.</t>
    </r>
    <r>
      <rPr>
        <sz val="11"/>
        <color rgb="FF000000"/>
        <rFont val="Calibri"/>
      </rPr>
      <t xml:space="preserve">
</t>
    </r>
    <r>
      <rPr>
        <sz val="11"/>
        <color rgb="FF000000"/>
        <rFont val="Calibri"/>
      </rPr>
      <t xml:space="preserve">b. Select the </t>
    </r>
    <r>
      <rPr>
        <b/>
        <sz val="11"/>
        <color rgb="FF000000"/>
        <rFont val="Calibri"/>
      </rPr>
      <t>Log Topic</t>
    </r>
    <r>
      <rPr>
        <sz val="11"/>
        <color rgb="FF000000"/>
        <rFont val="Calibri"/>
      </rPr>
      <t xml:space="preserve"> where the log in the </t>
    </r>
    <r>
      <rPr>
        <b/>
        <sz val="11"/>
        <color rgb="FF000000"/>
        <rFont val="Calibri"/>
      </rPr>
      <t>Monitoring Object</t>
    </r>
    <r>
      <rPr>
        <sz val="11"/>
        <color rgb="FF000000"/>
        <rFont val="Calibri"/>
      </rPr>
      <t>.</t>
    </r>
    <r>
      <rPr>
        <sz val="11"/>
        <color rgb="FF000000"/>
        <rFont val="Calibri"/>
      </rPr>
      <t xml:space="preserve">
</t>
    </r>
    <r>
      <rPr>
        <sz val="11"/>
        <color rgb="FF000000"/>
        <rFont val="Calibri"/>
      </rPr>
      <t>c. enter the following query statements in the Query statement section.</t>
    </r>
    <r>
      <rPr>
        <sz val="11"/>
        <color rgb="FF000000"/>
        <rFont val="Calibri"/>
      </rPr>
      <t xml:space="preserve">
</t>
    </r>
    <r>
      <rPr>
        <sz val="11"/>
        <color rgb="FF006096"/>
        <rFont val="Roboto Condensed"/>
      </rPr>
      <t>eventName:(CreateAcRules OR ModifyAcRule OR DeleteAcRule) AND resourceType:cfw | select count(*) as log_count limit 100</t>
    </r>
    <r>
      <rPr>
        <sz val="11"/>
        <color rgb="FF006096"/>
        <rFont val="Roboto Condensed"/>
      </rPr>
      <t xml:space="preserve">
</t>
    </r>
    <r>
      <rPr>
        <sz val="11"/>
        <color rgb="FF000000"/>
        <rFont val="Calibri"/>
      </rPr>
      <t xml:space="preserve">
</t>
    </r>
    <r>
      <rPr>
        <sz val="11"/>
        <color rgb="FF000000"/>
        <rFont val="Calibri"/>
      </rPr>
      <t>- Set Alarm severtiy:</t>
    </r>
    <r>
      <rPr>
        <b/>
        <sz val="11"/>
        <color rgb="FF000000"/>
        <rFont val="Calibri"/>
      </rPr>
      <t>Alarm</t>
    </r>
    <r>
      <rPr>
        <sz val="11"/>
        <color rgb="FF000000"/>
        <rFont val="Calibri"/>
      </rPr>
      <t>, Query state:</t>
    </r>
    <r>
      <rPr>
        <b/>
        <sz val="11"/>
        <color rgb="FF000000"/>
        <rFont val="Calibri"/>
      </rPr>
      <t>Results</t>
    </r>
    <r>
      <rPr>
        <sz val="11"/>
        <color rgb="FF000000"/>
        <rFont val="Calibri"/>
      </rPr>
      <t xml:space="preserve"> , </t>
    </r>
    <r>
      <rPr>
        <b/>
        <sz val="11"/>
        <color rgb="FF000000"/>
        <rFont val="Calibri"/>
      </rPr>
      <t>&gt;</t>
    </r>
    <r>
      <rPr>
        <sz val="11"/>
        <color rgb="FF000000"/>
        <rFont val="Calibri"/>
      </rPr>
      <t xml:space="preserve"> ,</t>
    </r>
    <r>
      <rPr>
        <b/>
        <sz val="11"/>
        <color rgb="FF000000"/>
        <rFont val="Calibri"/>
      </rPr>
      <t>0</t>
    </r>
    <r>
      <rPr>
        <sz val="11"/>
        <color rgb="FF000000"/>
        <rFont val="Calibri"/>
      </rPr>
      <t xml:space="preserve"> as in </t>
    </r>
    <r>
      <rPr>
        <b/>
        <sz val="11"/>
        <color rgb="FF000000"/>
        <rFont val="Calibri"/>
      </rPr>
      <t>Trigger Condition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</si>
  <si>
    <r>
      <rPr>
        <sz val="11"/>
        <color rgb="FF000000"/>
        <rFont val="Calibri"/>
      </rPr>
      <t>It is recommended to configure metric filters and alarms in Log Service to monitor any changes to Cloud Firewall rules.</t>
    </r>
  </si>
  <si>
    <r>
      <rPr>
        <sz val="11"/>
        <color rgb="FF000000"/>
        <rFont val="Calibri"/>
      </rPr>
      <t>Perform the following to ensure the log monitoring and alerts are set up for Cloud Firewall rule changes:</t>
    </r>
    <r>
      <rPr>
        <sz val="11"/>
        <color rgb="FF000000"/>
        <rFont val="Calibri"/>
      </rPr>
      <t xml:space="preserve">
</t>
    </r>
    <r>
      <rPr>
        <sz val="11"/>
        <color rgb="FF000000"/>
        <rFont val="Calibri"/>
      </rPr>
      <t xml:space="preserve">- Login to CloudAudit Console </t>
    </r>
    <r>
      <rPr>
        <sz val="11"/>
        <color rgb="FF0000FF"/>
        <rFont val="Calibri"/>
      </rPr>
      <t>(https://console.tencentcloud.com/cloudaudit)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Tracking Set</t>
    </r>
    <r>
      <rPr>
        <sz val="11"/>
        <color rgb="FF000000"/>
        <rFont val="Calibri"/>
      </rPr>
      <t xml:space="preserve"> on the left navigation bar, you will be presented with a list of trails.</t>
    </r>
    <r>
      <rPr>
        <sz val="11"/>
        <color rgb="FF000000"/>
        <rFont val="Calibri"/>
      </rPr>
      <t xml:space="preserve">
</t>
    </r>
    <r>
      <rPr>
        <sz val="11"/>
        <color rgb="FF000000"/>
        <rFont val="Calibri"/>
      </rPr>
      <t xml:space="preserve">- Ensure at least one </t>
    </r>
    <r>
      <rPr>
        <b/>
        <sz val="11"/>
        <color rgb="FF000000"/>
        <rFont val="Calibri"/>
      </rPr>
      <t>Tracking Set</t>
    </r>
    <r>
      <rPr>
        <sz val="11"/>
        <color rgb="FF000000"/>
        <rFont val="Calibri"/>
      </rPr>
      <t xml:space="preserve"> has </t>
    </r>
    <r>
      <rPr>
        <b/>
        <sz val="11"/>
        <color rgb="FF000000"/>
        <rFont val="Calibri"/>
      </rPr>
      <t>CFW</t>
    </r>
    <r>
      <rPr>
        <sz val="11"/>
        <color rgb="FF000000"/>
        <rFont val="Calibri"/>
      </rPr>
      <t xml:space="preserve"> in the </t>
    </r>
    <r>
      <rPr>
        <b/>
        <sz val="11"/>
        <color rgb="FF000000"/>
        <rFont val="Calibri"/>
      </rPr>
      <t>Resource type</t>
    </r>
    <r>
      <rPr>
        <sz val="11"/>
        <color rgb="FF000000"/>
        <rFont val="Calibri"/>
      </rPr>
      <t>,and include the following events: CreateAcRules,ModifyAcRule,DeleteAcRule.</t>
    </r>
    <r>
      <rPr>
        <sz val="11"/>
        <color rgb="FF000000"/>
        <rFont val="Calibri"/>
      </rPr>
      <t xml:space="preserve">
</t>
    </r>
    <r>
      <rPr>
        <sz val="11"/>
        <color rgb="FF000000"/>
        <rFont val="Calibri"/>
      </rPr>
      <t xml:space="preserve">- Click on a tracking set  name in the </t>
    </r>
    <r>
      <rPr>
        <b/>
        <sz val="11"/>
        <color rgb="FF000000"/>
        <rFont val="Calibri"/>
      </rPr>
      <t>Name</t>
    </r>
    <r>
      <rPr>
        <sz val="11"/>
        <color rgb="FF000000"/>
        <rFont val="Calibri"/>
      </rPr>
      <t xml:space="preserve"> column.</t>
    </r>
    <r>
      <rPr>
        <sz val="11"/>
        <color rgb="FF000000"/>
        <rFont val="Calibri"/>
      </rPr>
      <t xml:space="preserve">
</t>
    </r>
    <r>
      <rPr>
        <sz val="11"/>
        <color rgb="FF000000"/>
        <rFont val="Calibri"/>
      </rPr>
      <t xml:space="preserve">- Make sure </t>
    </r>
    <r>
      <rPr>
        <b/>
        <sz val="11"/>
        <color rgb="FF000000"/>
        <rFont val="Calibri"/>
      </rPr>
      <t>Enable Logging</t>
    </r>
    <r>
      <rPr>
        <sz val="11"/>
        <color rgb="FF000000"/>
        <rFont val="Calibri"/>
      </rPr>
      <t xml:space="preserve"> is </t>
    </r>
    <r>
      <rPr>
        <b/>
        <sz val="11"/>
        <color rgb="FF000000"/>
        <rFont val="Calibri"/>
      </rPr>
      <t>turned on</t>
    </r>
    <r>
      <rPr>
        <sz val="11"/>
        <color rgb="FF000000"/>
        <rFont val="Calibri"/>
      </rPr>
      <t xml:space="preserve"> and </t>
    </r>
    <r>
      <rPr>
        <b/>
        <sz val="11"/>
        <color rgb="FF000000"/>
        <rFont val="Calibri"/>
      </rPr>
      <t>Shipping Location</t>
    </r>
    <r>
      <rPr>
        <sz val="11"/>
        <color rgb="FF000000"/>
        <rFont val="Calibri"/>
      </rPr>
      <t xml:space="preserve"> is configured to ship event to CLS for storage.</t>
    </r>
    <r>
      <rPr>
        <sz val="11"/>
        <color rgb="FF000000"/>
        <rFont val="Calibri"/>
      </rPr>
      <t xml:space="preserve">
</t>
    </r>
    <r>
      <rPr>
        <sz val="11"/>
        <color rgb="FF000000"/>
        <rFont val="Calibri"/>
      </rPr>
      <t xml:space="preserve">- Login to CLS Console </t>
    </r>
    <r>
      <rPr>
        <sz val="11"/>
        <color rgb="FF0000FF"/>
        <rFont val="Calibri"/>
      </rPr>
      <t>(https://console.tencentcloud.com/cls)</t>
    </r>
    <r>
      <rPr>
        <sz val="11"/>
        <color rgb="FF000000"/>
        <rFont val="Calibri"/>
      </rPr>
      <t>.</t>
    </r>
    <r>
      <rPr>
        <sz val="11"/>
        <color rgb="FF000000"/>
        <rFont val="Calibri"/>
      </rPr>
      <t xml:space="preserve">
</t>
    </r>
    <r>
      <rPr>
        <sz val="11"/>
        <color rgb="FF000000"/>
        <rFont val="Calibri"/>
      </rPr>
      <t>- Click "Log Topic" in the left navigation pane to ensure that the log has been delivered to the log topic.</t>
    </r>
    <r>
      <rPr>
        <sz val="11"/>
        <color rgb="FF000000"/>
        <rFont val="Calibri"/>
      </rPr>
      <t xml:space="preserve">
</t>
    </r>
    <r>
      <rPr>
        <sz val="11"/>
        <color rgb="FF000000"/>
        <rFont val="Calibri"/>
      </rPr>
      <t xml:space="preserve">- Click </t>
    </r>
    <r>
      <rPr>
        <b/>
        <sz val="11"/>
        <color rgb="FF000000"/>
        <rFont val="Calibri"/>
      </rPr>
      <t>Monitoring Alarm</t>
    </r>
    <r>
      <rPr>
        <sz val="11"/>
        <color rgb="FF000000"/>
        <rFont val="Calibri"/>
      </rPr>
      <t xml:space="preserve"> &gt;  </t>
    </r>
    <r>
      <rPr>
        <b/>
        <sz val="11"/>
        <color rgb="FF000000"/>
        <rFont val="Calibri"/>
      </rPr>
      <t>Alarm Policy</t>
    </r>
    <r>
      <rPr>
        <sz val="11"/>
        <color rgb="FF000000"/>
        <rFont val="Calibri"/>
      </rPr>
      <t xml:space="preserve"> on the left navigation bar to enter the alarm policy list page.</t>
    </r>
    <r>
      <rPr>
        <sz val="11"/>
        <color rgb="FF000000"/>
        <rFont val="Calibri"/>
      </rPr>
      <t xml:space="preserve">
</t>
    </r>
    <r>
      <rPr>
        <sz val="11"/>
        <color rgb="FF000000"/>
        <rFont val="Calibri"/>
      </rPr>
      <t xml:space="preserve">- Search for the </t>
    </r>
    <r>
      <rPr>
        <b/>
        <sz val="11"/>
        <color rgb="FF000000"/>
        <rFont val="Calibri"/>
      </rPr>
      <t>Alarm Policy</t>
    </r>
    <r>
      <rPr>
        <sz val="11"/>
        <color rgb="FF000000"/>
        <rFont val="Calibri"/>
      </rPr>
      <t xml:space="preserve"> using the </t>
    </r>
    <r>
      <rPr>
        <b/>
        <sz val="11"/>
        <color rgb="FF000000"/>
        <rFont val="Calibri"/>
      </rPr>
      <t>Monitoring Object</t>
    </r>
    <r>
      <rPr>
        <sz val="11"/>
        <color rgb="FF000000"/>
        <rFont val="Calibri"/>
      </rPr>
      <t xml:space="preserve"> ID in the search box at the top right. The Monitoring Object ID is the </t>
    </r>
    <r>
      <rPr>
        <b/>
        <sz val="11"/>
        <color rgb="FF000000"/>
        <rFont val="Calibri"/>
      </rPr>
      <t>Log topic</t>
    </r>
    <r>
      <rPr>
        <sz val="11"/>
        <color rgb="FF000000"/>
        <rFont val="Calibri"/>
      </rPr>
      <t xml:space="preserve"> ID of the log.</t>
    </r>
    <r>
      <rPr>
        <sz val="11"/>
        <color rgb="FF000000"/>
        <rFont val="Calibri"/>
      </rPr>
      <t xml:space="preserve">
</t>
    </r>
    <r>
      <rPr>
        <sz val="11"/>
        <color rgb="FF000000"/>
        <rFont val="Calibri"/>
      </rPr>
      <t>- Check whether the alarm policy includes the following query statements.</t>
    </r>
    <r>
      <rPr>
        <sz val="11"/>
        <color rgb="FF000000"/>
        <rFont val="Calibri"/>
      </rPr>
      <t xml:space="preserve">
</t>
    </r>
    <r>
      <rPr>
        <sz val="11"/>
        <color rgb="FF006096"/>
        <rFont val="Roboto Condensed"/>
      </rPr>
      <t>eventName:(CreateAcRules OR ModifyAcRule OR DeleteAcRule) AND resourceType:cfw | select count(*) as log_count limit 100</t>
    </r>
    <r>
      <rPr>
        <sz val="11"/>
        <color rgb="FF006096"/>
        <rFont val="Roboto Condensed"/>
      </rPr>
      <t xml:space="preserve">
</t>
    </r>
  </si>
  <si>
    <r>
      <rPr>
        <sz val="11"/>
        <color rgb="FF000000"/>
        <rFont val="Calibri"/>
      </rPr>
      <t>The monitoring dashboard and alert are not set by default</t>
    </r>
  </si>
  <si>
    <t>2.11</t>
  </si>
  <si>
    <r>
      <rPr>
        <sz val="11"/>
        <rFont val="Calibri"/>
      </rPr>
      <t>Ensure log monitoring and alerts are set up for VPC network route changes</t>
    </r>
  </si>
  <si>
    <r>
      <rPr>
        <sz val="11"/>
        <color rgb="FF000000"/>
        <rFont val="Calibri"/>
      </rPr>
      <t>Perform the following to ensure the log monitoring and alerts are set up for VPC network route changes:</t>
    </r>
    <r>
      <rPr>
        <sz val="11"/>
        <color rgb="FF000000"/>
        <rFont val="Calibri"/>
      </rPr>
      <t xml:space="preserve">
</t>
    </r>
    <r>
      <rPr>
        <sz val="11"/>
        <color rgb="FF000000"/>
        <rFont val="Calibri"/>
      </rPr>
      <t xml:space="preserve">-  Login to CloudAudit Console </t>
    </r>
    <r>
      <rPr>
        <sz val="11"/>
        <color rgb="FF0000FF"/>
        <rFont val="Calibri"/>
      </rPr>
      <t>(https://console.tencentcloud.com/cloudaudit)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Tracking Set</t>
    </r>
    <r>
      <rPr>
        <sz val="11"/>
        <color rgb="FF000000"/>
        <rFont val="Calibri"/>
      </rPr>
      <t xml:space="preserve"> on the left navigation bar.</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a.	Enter a </t>
    </r>
    <r>
      <rPr>
        <b/>
        <sz val="11"/>
        <color rgb="FF000000"/>
        <rFont val="Calibri"/>
      </rPr>
      <t>Tracking Set Name</t>
    </r>
    <r>
      <rPr>
        <sz val="11"/>
        <color rgb="FF000000"/>
        <rFont val="Calibri"/>
      </rPr>
      <t xml:space="preserve"> in the Basic info box.</t>
    </r>
    <r>
      <rPr>
        <sz val="11"/>
        <color rgb="FF000000"/>
        <rFont val="Calibri"/>
      </rPr>
      <t xml:space="preserve">
</t>
    </r>
    <r>
      <rPr>
        <sz val="11"/>
        <color rgb="FF000000"/>
        <rFont val="Calibri"/>
      </rPr>
      <t xml:space="preserve">b.	Set "Resource Type" to </t>
    </r>
    <r>
      <rPr>
        <b/>
        <sz val="11"/>
        <color rgb="FF000000"/>
        <rFont val="Calibri"/>
      </rPr>
      <t>VPC</t>
    </r>
    <r>
      <rPr>
        <sz val="11"/>
        <color rgb="FF000000"/>
        <rFont val="Calibri"/>
      </rPr>
      <t xml:space="preserve">,and select  </t>
    </r>
    <r>
      <rPr>
        <b/>
        <sz val="11"/>
        <color rgb="FF000000"/>
        <rFont val="Calibri"/>
      </rPr>
      <t>Event Name</t>
    </r>
    <r>
      <rPr>
        <sz val="11"/>
        <color rgb="FF000000"/>
        <rFont val="Calibri"/>
      </rPr>
      <t xml:space="preserve">  to include: </t>
    </r>
    <r>
      <rPr>
        <b/>
        <sz val="11"/>
        <color rgb="FF000000"/>
        <rFont val="Calibri"/>
      </rPr>
      <t>CreateAcRules</t>
    </r>
    <r>
      <rPr>
        <sz val="11"/>
        <color rgb="FF000000"/>
        <rFont val="Calibri"/>
      </rPr>
      <t xml:space="preserve">, </t>
    </r>
    <r>
      <rPr>
        <b/>
        <sz val="11"/>
        <color rgb="FF000000"/>
        <rFont val="Calibri"/>
      </rPr>
      <t>ModifyAcRule</t>
    </r>
    <r>
      <rPr>
        <sz val="11"/>
        <color rgb="FF000000"/>
        <rFont val="Calibri"/>
      </rPr>
      <t xml:space="preserve">, </t>
    </r>
    <r>
      <rPr>
        <b/>
        <sz val="11"/>
        <color rgb="FF000000"/>
        <rFont val="Calibri"/>
      </rPr>
      <t>DeleteAcRule</t>
    </r>
    <r>
      <rPr>
        <sz val="11"/>
        <color rgb="FF000000"/>
        <rFont val="Calibri"/>
      </rPr>
      <t>.</t>
    </r>
    <r>
      <rPr>
        <sz val="11"/>
        <color rgb="FF000000"/>
        <rFont val="Calibri"/>
      </rPr>
      <t xml:space="preserve">
</t>
    </r>
    <r>
      <rPr>
        <sz val="11"/>
        <color rgb="FF000000"/>
        <rFont val="Calibri"/>
      </rPr>
      <t xml:space="preserve">c.	In the </t>
    </r>
    <r>
      <rPr>
        <b/>
        <sz val="11"/>
        <color rgb="FF000000"/>
        <rFont val="Calibri"/>
      </rPr>
      <t>Shipping Location</t>
    </r>
    <r>
      <rPr>
        <sz val="11"/>
        <color rgb="FF000000"/>
        <rFont val="Calibri"/>
      </rPr>
      <t xml:space="preserve">, select Ship the event to </t>
    </r>
    <r>
      <rPr>
        <b/>
        <sz val="11"/>
        <color rgb="FF000000"/>
        <rFont val="Calibri"/>
      </rPr>
      <t>CLS</t>
    </r>
    <r>
      <rPr>
        <sz val="11"/>
        <color rgb="FF000000"/>
        <rFont val="Calibri"/>
      </rPr>
      <t xml:space="preserve"> and specify a </t>
    </r>
    <r>
      <rPr>
        <b/>
        <sz val="11"/>
        <color rgb="FF000000"/>
        <rFont val="Calibri"/>
      </rPr>
      <t>Log Topic Name</t>
    </r>
    <r>
      <rPr>
        <sz val="11"/>
        <color rgb="FF000000"/>
        <rFont val="Calibri"/>
      </rPr>
      <t>.</t>
    </r>
    <r>
      <rPr>
        <sz val="11"/>
        <color rgb="FF000000"/>
        <rFont val="Calibri"/>
      </rPr>
      <t xml:space="preserve">
</t>
    </r>
    <r>
      <rPr>
        <sz val="11"/>
        <color rgb="FF000000"/>
        <rFont val="Calibri"/>
      </rPr>
      <t xml:space="preserve">d.	Click </t>
    </r>
    <r>
      <rPr>
        <b/>
        <sz val="11"/>
        <color rgb="FF000000"/>
        <rFont val="Calibri"/>
      </rPr>
      <t>Create completed</t>
    </r>
    <r>
      <rPr>
        <sz val="11"/>
        <color rgb="FF000000"/>
        <rFont val="Calibri"/>
      </rPr>
      <t>.</t>
    </r>
    <r>
      <rPr>
        <sz val="11"/>
        <color rgb="FF000000"/>
        <rFont val="Calibri"/>
      </rPr>
      <t xml:space="preserve">
</t>
    </r>
    <r>
      <rPr>
        <sz val="11"/>
        <color rgb="FF000000"/>
        <rFont val="Calibri"/>
      </rPr>
      <t xml:space="preserve">-  Login to CLS Console </t>
    </r>
    <r>
      <rPr>
        <sz val="11"/>
        <color rgb="FF0000FF"/>
        <rFont val="Calibri"/>
      </rPr>
      <t>(https://console.tencentcloud.com/cls)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Monitoring Alarm</t>
    </r>
    <r>
      <rPr>
        <sz val="11"/>
        <color rgb="FF000000"/>
        <rFont val="Calibri"/>
      </rPr>
      <t xml:space="preserve"> &gt;</t>
    </r>
    <r>
      <rPr>
        <b/>
        <sz val="11"/>
        <color rgb="FF000000"/>
        <rFont val="Calibri"/>
      </rPr>
      <t>Alarm Policy</t>
    </r>
    <r>
      <rPr>
        <sz val="11"/>
        <color rgb="FF000000"/>
        <rFont val="Calibri"/>
      </rPr>
      <t xml:space="preserve"> in the left navigation pane.</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a. Enter a name in the "Alert Name" box.</t>
    </r>
    <r>
      <rPr>
        <sz val="11"/>
        <color rgb="FF000000"/>
        <rFont val="Calibri"/>
      </rPr>
      <t xml:space="preserve">
</t>
    </r>
    <r>
      <rPr>
        <sz val="11"/>
        <color rgb="FF000000"/>
        <rFont val="Calibri"/>
      </rPr>
      <t xml:space="preserve">b. Select the </t>
    </r>
    <r>
      <rPr>
        <b/>
        <sz val="11"/>
        <color rgb="FF000000"/>
        <rFont val="Calibri"/>
      </rPr>
      <t>Log Topic</t>
    </r>
    <r>
      <rPr>
        <sz val="11"/>
        <color rgb="FF000000"/>
        <rFont val="Calibri"/>
      </rPr>
      <t xml:space="preserve"> where the log is located in the </t>
    </r>
    <r>
      <rPr>
        <b/>
        <sz val="11"/>
        <color rgb="FF000000"/>
        <rFont val="Calibri"/>
      </rPr>
      <t>Monitoring Object</t>
    </r>
    <r>
      <rPr>
        <sz val="11"/>
        <color rgb="FF000000"/>
        <rFont val="Calibri"/>
      </rPr>
      <t>.</t>
    </r>
    <r>
      <rPr>
        <sz val="11"/>
        <color rgb="FF000000"/>
        <rFont val="Calibri"/>
      </rPr>
      <t xml:space="preserve">
</t>
    </r>
    <r>
      <rPr>
        <sz val="11"/>
        <color rgb="FF000000"/>
        <rFont val="Calibri"/>
      </rPr>
      <t>c. enter the following query statements in the Query statement section.</t>
    </r>
    <r>
      <rPr>
        <sz val="11"/>
        <color rgb="FF000000"/>
        <rFont val="Calibri"/>
      </rPr>
      <t xml:space="preserve">
</t>
    </r>
    <r>
      <rPr>
        <sz val="11"/>
        <color rgb="FF006096"/>
        <rFont val="Roboto Condensed"/>
      </rPr>
      <t>eventName:(CreateRoutes OR ReplaceRoutes OR DeleteRoutes OR ModifyRouteTableAttribute OR DisableRoutes OR EnableRoutes) AND resourceType:vpc | select count(*) as log_count limit 100</t>
    </r>
    <r>
      <rPr>
        <sz val="11"/>
        <color rgb="FF006096"/>
        <rFont val="Roboto Condensed"/>
      </rPr>
      <t xml:space="preserve">
</t>
    </r>
    <r>
      <rPr>
        <sz val="11"/>
        <color rgb="FF000000"/>
        <rFont val="Calibri"/>
      </rPr>
      <t xml:space="preserve">
</t>
    </r>
    <r>
      <rPr>
        <sz val="11"/>
        <color rgb="FF000000"/>
        <rFont val="Calibri"/>
      </rPr>
      <t>- Set Alarm severtiy:</t>
    </r>
    <r>
      <rPr>
        <b/>
        <sz val="11"/>
        <color rgb="FF000000"/>
        <rFont val="Calibri"/>
      </rPr>
      <t>Alarm</t>
    </r>
    <r>
      <rPr>
        <sz val="11"/>
        <color rgb="FF000000"/>
        <rFont val="Calibri"/>
      </rPr>
      <t>, Query state:</t>
    </r>
    <r>
      <rPr>
        <b/>
        <sz val="11"/>
        <color rgb="FF000000"/>
        <rFont val="Calibri"/>
      </rPr>
      <t>Results</t>
    </r>
    <r>
      <rPr>
        <sz val="11"/>
        <color rgb="FF000000"/>
        <rFont val="Calibri"/>
      </rPr>
      <t xml:space="preserve"> , </t>
    </r>
    <r>
      <rPr>
        <b/>
        <sz val="11"/>
        <color rgb="FF000000"/>
        <rFont val="Calibri"/>
      </rPr>
      <t>&gt;</t>
    </r>
    <r>
      <rPr>
        <sz val="11"/>
        <color rgb="FF000000"/>
        <rFont val="Calibri"/>
      </rPr>
      <t xml:space="preserve"> ,</t>
    </r>
    <r>
      <rPr>
        <b/>
        <sz val="11"/>
        <color rgb="FF000000"/>
        <rFont val="Calibri"/>
      </rPr>
      <t>0</t>
    </r>
    <r>
      <rPr>
        <sz val="11"/>
        <color rgb="FF000000"/>
        <rFont val="Calibri"/>
      </rPr>
      <t xml:space="preserve"> as in </t>
    </r>
    <r>
      <rPr>
        <b/>
        <sz val="11"/>
        <color rgb="FF000000"/>
        <rFont val="Calibri"/>
      </rPr>
      <t>Trigger Condition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</si>
  <si>
    <r>
      <rPr>
        <sz val="11"/>
        <color rgb="FF000000"/>
        <rFont val="Calibri"/>
      </rPr>
      <t>It is recommended to configure metric filters and alarms in Log Service to monitor changes to VPC network route.</t>
    </r>
  </si>
  <si>
    <r>
      <rPr>
        <sz val="11"/>
        <color rgb="FF000000"/>
        <rFont val="Calibri"/>
      </rPr>
      <t>Perform the following to ensure log monitoring and alerts are set up for VPC network route changes:</t>
    </r>
    <r>
      <rPr>
        <sz val="11"/>
        <color rgb="FF000000"/>
        <rFont val="Calibri"/>
      </rPr>
      <t xml:space="preserve">
</t>
    </r>
    <r>
      <rPr>
        <sz val="11"/>
        <color rgb="FF000000"/>
        <rFont val="Calibri"/>
      </rPr>
      <t xml:space="preserve">- Login to CloudAudit Console </t>
    </r>
    <r>
      <rPr>
        <sz val="11"/>
        <color rgb="FF0000FF"/>
        <rFont val="Calibri"/>
      </rPr>
      <t>(https://console.tencentcloud.com/cloudaudit)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Tracking Set</t>
    </r>
    <r>
      <rPr>
        <sz val="11"/>
        <color rgb="FF000000"/>
        <rFont val="Calibri"/>
      </rPr>
      <t xml:space="preserve"> on the left navigation bar, you will be presented with a list of trails.</t>
    </r>
    <r>
      <rPr>
        <sz val="11"/>
        <color rgb="FF000000"/>
        <rFont val="Calibri"/>
      </rPr>
      <t xml:space="preserve">
</t>
    </r>
    <r>
      <rPr>
        <sz val="11"/>
        <color rgb="FF000000"/>
        <rFont val="Calibri"/>
      </rPr>
      <t xml:space="preserve">- Ensure at least one </t>
    </r>
    <r>
      <rPr>
        <b/>
        <sz val="11"/>
        <color rgb="FF000000"/>
        <rFont val="Calibri"/>
      </rPr>
      <t>Tracking Set</t>
    </r>
    <r>
      <rPr>
        <sz val="11"/>
        <color rgb="FF000000"/>
        <rFont val="Calibri"/>
      </rPr>
      <t xml:space="preserve"> has </t>
    </r>
    <r>
      <rPr>
        <b/>
        <sz val="11"/>
        <color rgb="FF000000"/>
        <rFont val="Calibri"/>
      </rPr>
      <t>VPC</t>
    </r>
    <r>
      <rPr>
        <sz val="11"/>
        <color rgb="FF000000"/>
        <rFont val="Calibri"/>
      </rPr>
      <t xml:space="preserve"> in the </t>
    </r>
    <r>
      <rPr>
        <b/>
        <sz val="11"/>
        <color rgb="FF000000"/>
        <rFont val="Calibri"/>
      </rPr>
      <t>Resource type</t>
    </r>
    <r>
      <rPr>
        <sz val="11"/>
        <color rgb="FF000000"/>
        <rFont val="Calibri"/>
      </rPr>
      <t>,and include the following events: CreateRoutes,ReplaceRoutes,DeleteRoutes,ModifyRouteTableAttribute,DisableRoutes,EnableRoutes.</t>
    </r>
    <r>
      <rPr>
        <sz val="11"/>
        <color rgb="FF000000"/>
        <rFont val="Calibri"/>
      </rPr>
      <t xml:space="preserve">
</t>
    </r>
    <r>
      <rPr>
        <sz val="11"/>
        <color rgb="FF000000"/>
        <rFont val="Calibri"/>
      </rPr>
      <t xml:space="preserve">- Click on a tracking set  name in the </t>
    </r>
    <r>
      <rPr>
        <b/>
        <sz val="11"/>
        <color rgb="FF000000"/>
        <rFont val="Calibri"/>
      </rPr>
      <t>Name</t>
    </r>
    <r>
      <rPr>
        <sz val="11"/>
        <color rgb="FF000000"/>
        <rFont val="Calibri"/>
      </rPr>
      <t xml:space="preserve"> column.</t>
    </r>
    <r>
      <rPr>
        <sz val="11"/>
        <color rgb="FF000000"/>
        <rFont val="Calibri"/>
      </rPr>
      <t xml:space="preserve">
</t>
    </r>
    <r>
      <rPr>
        <sz val="11"/>
        <color rgb="FF000000"/>
        <rFont val="Calibri"/>
      </rPr>
      <t xml:space="preserve">- Make sure </t>
    </r>
    <r>
      <rPr>
        <b/>
        <sz val="11"/>
        <color rgb="FF000000"/>
        <rFont val="Calibri"/>
      </rPr>
      <t>Enable Logging</t>
    </r>
    <r>
      <rPr>
        <sz val="11"/>
        <color rgb="FF000000"/>
        <rFont val="Calibri"/>
      </rPr>
      <t xml:space="preserve"> is </t>
    </r>
    <r>
      <rPr>
        <b/>
        <sz val="11"/>
        <color rgb="FF000000"/>
        <rFont val="Calibri"/>
      </rPr>
      <t>turned on</t>
    </r>
    <r>
      <rPr>
        <sz val="11"/>
        <color rgb="FF000000"/>
        <rFont val="Calibri"/>
      </rPr>
      <t xml:space="preserve"> and </t>
    </r>
    <r>
      <rPr>
        <b/>
        <sz val="11"/>
        <color rgb="FF000000"/>
        <rFont val="Calibri"/>
      </rPr>
      <t>Shipping Location</t>
    </r>
    <r>
      <rPr>
        <sz val="11"/>
        <color rgb="FF000000"/>
        <rFont val="Calibri"/>
      </rPr>
      <t xml:space="preserve"> is ship the event to CLS for storage.</t>
    </r>
    <r>
      <rPr>
        <sz val="11"/>
        <color rgb="FF000000"/>
        <rFont val="Calibri"/>
      </rPr>
      <t xml:space="preserve">
</t>
    </r>
    <r>
      <rPr>
        <sz val="11"/>
        <color rgb="FF000000"/>
        <rFont val="Calibri"/>
      </rPr>
      <t xml:space="preserve">- Login to CLS Console </t>
    </r>
    <r>
      <rPr>
        <sz val="11"/>
        <color rgb="FF0000FF"/>
        <rFont val="Calibri"/>
      </rPr>
      <t>(https://console.tencentcloud.com/cls)</t>
    </r>
    <r>
      <rPr>
        <sz val="11"/>
        <color rgb="FF000000"/>
        <rFont val="Calibri"/>
      </rPr>
      <t>.</t>
    </r>
    <r>
      <rPr>
        <sz val="11"/>
        <color rgb="FF000000"/>
        <rFont val="Calibri"/>
      </rPr>
      <t xml:space="preserve">
</t>
    </r>
    <r>
      <rPr>
        <sz val="11"/>
        <color rgb="FF000000"/>
        <rFont val="Calibri"/>
      </rPr>
      <t>- Click "Log Topic" in the left navigation pane to ensure that the log has been delivered to the log topic.</t>
    </r>
    <r>
      <rPr>
        <sz val="11"/>
        <color rgb="FF000000"/>
        <rFont val="Calibri"/>
      </rPr>
      <t xml:space="preserve">
</t>
    </r>
    <r>
      <rPr>
        <sz val="11"/>
        <color rgb="FF000000"/>
        <rFont val="Calibri"/>
      </rPr>
      <t xml:space="preserve">- Click </t>
    </r>
    <r>
      <rPr>
        <b/>
        <sz val="11"/>
        <color rgb="FF000000"/>
        <rFont val="Calibri"/>
      </rPr>
      <t>Monitoring Alarm</t>
    </r>
    <r>
      <rPr>
        <sz val="11"/>
        <color rgb="FF000000"/>
        <rFont val="Calibri"/>
      </rPr>
      <t xml:space="preserve"> &gt;  </t>
    </r>
    <r>
      <rPr>
        <b/>
        <sz val="11"/>
        <color rgb="FF000000"/>
        <rFont val="Calibri"/>
      </rPr>
      <t>Alarm Policy</t>
    </r>
    <r>
      <rPr>
        <sz val="11"/>
        <color rgb="FF000000"/>
        <rFont val="Calibri"/>
      </rPr>
      <t xml:space="preserve"> on the left navigation bar to enter the alarm policy list page.</t>
    </r>
    <r>
      <rPr>
        <sz val="11"/>
        <color rgb="FF000000"/>
        <rFont val="Calibri"/>
      </rPr>
      <t xml:space="preserve">
</t>
    </r>
    <r>
      <rPr>
        <sz val="11"/>
        <color rgb="FF000000"/>
        <rFont val="Calibri"/>
      </rPr>
      <t xml:space="preserve">- Search for the </t>
    </r>
    <r>
      <rPr>
        <b/>
        <sz val="11"/>
        <color rgb="FF000000"/>
        <rFont val="Calibri"/>
      </rPr>
      <t>Alarm Policy</t>
    </r>
    <r>
      <rPr>
        <sz val="11"/>
        <color rgb="FF000000"/>
        <rFont val="Calibri"/>
      </rPr>
      <t xml:space="preserve"> using the </t>
    </r>
    <r>
      <rPr>
        <b/>
        <sz val="11"/>
        <color rgb="FF000000"/>
        <rFont val="Calibri"/>
      </rPr>
      <t>Monitoring Object</t>
    </r>
    <r>
      <rPr>
        <sz val="11"/>
        <color rgb="FF000000"/>
        <rFont val="Calibri"/>
      </rPr>
      <t xml:space="preserve"> ID in the search box at the top right. The Monitoring Object ID is the </t>
    </r>
    <r>
      <rPr>
        <b/>
        <sz val="11"/>
        <color rgb="FF000000"/>
        <rFont val="Calibri"/>
      </rPr>
      <t>Log topic</t>
    </r>
    <r>
      <rPr>
        <sz val="11"/>
        <color rgb="FF000000"/>
        <rFont val="Calibri"/>
      </rPr>
      <t xml:space="preserve"> ID of the log.</t>
    </r>
    <r>
      <rPr>
        <sz val="11"/>
        <color rgb="FF000000"/>
        <rFont val="Calibri"/>
      </rPr>
      <t xml:space="preserve">
</t>
    </r>
    <r>
      <rPr>
        <sz val="11"/>
        <color rgb="FF000000"/>
        <rFont val="Calibri"/>
      </rPr>
      <t>- Check whether the alarm policy includes the following query statements.</t>
    </r>
    <r>
      <rPr>
        <sz val="11"/>
        <color rgb="FF000000"/>
        <rFont val="Calibri"/>
      </rPr>
      <t xml:space="preserve">
</t>
    </r>
    <r>
      <rPr>
        <sz val="11"/>
        <color rgb="FF006096"/>
        <rFont val="Roboto Condensed"/>
      </rPr>
      <t>eventName:(CreateRoutes OR ReplaceRoutes OR DeleteRoutes OR ModifyRouteTableAttribute OR DisableRoutes OR EnableRoutes) AND resourceType:vpc | select count(*) as log_count limit 100</t>
    </r>
    <r>
      <rPr>
        <sz val="11"/>
        <color rgb="FF006096"/>
        <rFont val="Roboto Condensed"/>
      </rPr>
      <t xml:space="preserve">
</t>
    </r>
  </si>
  <si>
    <r>
      <rPr>
        <sz val="11"/>
        <color rgb="FF000000"/>
        <rFont val="Calibri"/>
      </rPr>
      <t>The monitoring dashboard and alert are not set by default.</t>
    </r>
  </si>
  <si>
    <t>2.12</t>
  </si>
  <si>
    <r>
      <rPr>
        <sz val="11"/>
        <rFont val="Calibri"/>
      </rPr>
      <t>Ensure log monitoring and alerts are set up for VPC changes</t>
    </r>
  </si>
  <si>
    <r>
      <rPr>
        <sz val="11"/>
        <color rgb="FF000000"/>
        <rFont val="Calibri"/>
      </rPr>
      <t>Perform the following to ensure the log monitoring and alerts are set up for VPC changes:</t>
    </r>
    <r>
      <rPr>
        <sz val="11"/>
        <color rgb="FF000000"/>
        <rFont val="Calibri"/>
      </rPr>
      <t xml:space="preserve">
</t>
    </r>
    <r>
      <rPr>
        <sz val="11"/>
        <color rgb="FF000000"/>
        <rFont val="Calibri"/>
      </rPr>
      <t xml:space="preserve">-  Login to CloudAudit Console </t>
    </r>
    <r>
      <rPr>
        <sz val="11"/>
        <color rgb="FF0000FF"/>
        <rFont val="Calibri"/>
      </rPr>
      <t>(https://console.tencentcloud.com/cloudaudit)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Tracking Set</t>
    </r>
    <r>
      <rPr>
        <sz val="11"/>
        <color rgb="FF000000"/>
        <rFont val="Calibri"/>
      </rPr>
      <t xml:space="preserve"> on the left navigation bar.</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a.	Enter a </t>
    </r>
    <r>
      <rPr>
        <b/>
        <sz val="11"/>
        <color rgb="FF000000"/>
        <rFont val="Calibri"/>
      </rPr>
      <t>Tracking Set Name</t>
    </r>
    <r>
      <rPr>
        <sz val="11"/>
        <color rgb="FF000000"/>
        <rFont val="Calibri"/>
      </rPr>
      <t xml:space="preserve"> in the Basic info box.</t>
    </r>
    <r>
      <rPr>
        <sz val="11"/>
        <color rgb="FF000000"/>
        <rFont val="Calibri"/>
      </rPr>
      <t xml:space="preserve">
</t>
    </r>
    <r>
      <rPr>
        <sz val="11"/>
        <color rgb="FF000000"/>
        <rFont val="Calibri"/>
      </rPr>
      <t xml:space="preserve">b.	Set "Resource Type" to </t>
    </r>
    <r>
      <rPr>
        <b/>
        <sz val="11"/>
        <color rgb="FF000000"/>
        <rFont val="Calibri"/>
      </rPr>
      <t>VPC</t>
    </r>
    <r>
      <rPr>
        <sz val="11"/>
        <color rgb="FF000000"/>
        <rFont val="Calibri"/>
      </rPr>
      <t xml:space="preserve">,and select  </t>
    </r>
    <r>
      <rPr>
        <b/>
        <sz val="11"/>
        <color rgb="FF000000"/>
        <rFont val="Calibri"/>
      </rPr>
      <t>Event Name</t>
    </r>
    <r>
      <rPr>
        <sz val="11"/>
        <color rgb="FF000000"/>
        <rFont val="Calibri"/>
      </rPr>
      <t xml:space="preserve">  to include: </t>
    </r>
    <r>
      <rPr>
        <b/>
        <sz val="11"/>
        <color rgb="FF000000"/>
        <rFont val="Calibri"/>
      </rPr>
      <t>CreateVpc</t>
    </r>
    <r>
      <rPr>
        <sz val="11"/>
        <color rgb="FF000000"/>
        <rFont val="Calibri"/>
      </rPr>
      <t xml:space="preserve">, </t>
    </r>
    <r>
      <rPr>
        <b/>
        <sz val="11"/>
        <color rgb="FF000000"/>
        <rFont val="Calibri"/>
      </rPr>
      <t>DeleteVpc</t>
    </r>
    <r>
      <rPr>
        <sz val="11"/>
        <color rgb="FF000000"/>
        <rFont val="Calibri"/>
      </rPr>
      <t xml:space="preserve">, </t>
    </r>
    <r>
      <rPr>
        <b/>
        <sz val="11"/>
        <color rgb="FF000000"/>
        <rFont val="Calibri"/>
      </rPr>
      <t>ModifyVpcAttribute</t>
    </r>
    <r>
      <rPr>
        <sz val="11"/>
        <color rgb="FF000000"/>
        <rFont val="Calibri"/>
      </rPr>
      <t xml:space="preserve">, </t>
    </r>
    <r>
      <rPr>
        <b/>
        <sz val="11"/>
        <color rgb="FF000000"/>
        <rFont val="Calibri"/>
      </rPr>
      <t>AttachClassicLinkVpc</t>
    </r>
    <r>
      <rPr>
        <sz val="11"/>
        <color rgb="FF000000"/>
        <rFont val="Calibri"/>
      </rPr>
      <t xml:space="preserve">, </t>
    </r>
    <r>
      <rPr>
        <b/>
        <sz val="11"/>
        <color rgb="FF000000"/>
        <rFont val="Calibri"/>
      </rPr>
      <t>DetachClassicLinkVpc</t>
    </r>
    <r>
      <rPr>
        <sz val="11"/>
        <color rgb="FF000000"/>
        <rFont val="Calibri"/>
      </rPr>
      <t>.</t>
    </r>
    <r>
      <rPr>
        <sz val="11"/>
        <color rgb="FF000000"/>
        <rFont val="Calibri"/>
      </rPr>
      <t xml:space="preserve">
</t>
    </r>
    <r>
      <rPr>
        <sz val="11"/>
        <color rgb="FF000000"/>
        <rFont val="Calibri"/>
      </rPr>
      <t xml:space="preserve">c.	In the </t>
    </r>
    <r>
      <rPr>
        <b/>
        <sz val="11"/>
        <color rgb="FF000000"/>
        <rFont val="Calibri"/>
      </rPr>
      <t>Shipping Location</t>
    </r>
    <r>
      <rPr>
        <sz val="11"/>
        <color rgb="FF000000"/>
        <rFont val="Calibri"/>
      </rPr>
      <t xml:space="preserve">, select Ship the event to </t>
    </r>
    <r>
      <rPr>
        <b/>
        <sz val="11"/>
        <color rgb="FF000000"/>
        <rFont val="Calibri"/>
      </rPr>
      <t>CLS</t>
    </r>
    <r>
      <rPr>
        <sz val="11"/>
        <color rgb="FF000000"/>
        <rFont val="Calibri"/>
      </rPr>
      <t xml:space="preserve"> and specify a </t>
    </r>
    <r>
      <rPr>
        <b/>
        <sz val="11"/>
        <color rgb="FF000000"/>
        <rFont val="Calibri"/>
      </rPr>
      <t>Log Topic Name</t>
    </r>
    <r>
      <rPr>
        <sz val="11"/>
        <color rgb="FF000000"/>
        <rFont val="Calibri"/>
      </rPr>
      <t>.</t>
    </r>
    <r>
      <rPr>
        <sz val="11"/>
        <color rgb="FF000000"/>
        <rFont val="Calibri"/>
      </rPr>
      <t xml:space="preserve">
</t>
    </r>
    <r>
      <rPr>
        <sz val="11"/>
        <color rgb="FF000000"/>
        <rFont val="Calibri"/>
      </rPr>
      <t xml:space="preserve">d.	Click </t>
    </r>
    <r>
      <rPr>
        <b/>
        <sz val="11"/>
        <color rgb="FF000000"/>
        <rFont val="Calibri"/>
      </rPr>
      <t>Create completed</t>
    </r>
    <r>
      <rPr>
        <sz val="11"/>
        <color rgb="FF000000"/>
        <rFont val="Calibri"/>
      </rPr>
      <t>.</t>
    </r>
    <r>
      <rPr>
        <sz val="11"/>
        <color rgb="FF000000"/>
        <rFont val="Calibri"/>
      </rPr>
      <t xml:space="preserve">
</t>
    </r>
    <r>
      <rPr>
        <sz val="11"/>
        <color rgb="FF000000"/>
        <rFont val="Calibri"/>
      </rPr>
      <t xml:space="preserve">-  Login to CLS Console </t>
    </r>
    <r>
      <rPr>
        <sz val="11"/>
        <color rgb="FF0000FF"/>
        <rFont val="Calibri"/>
      </rPr>
      <t>(https://console.tencentcloud.com/cls)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Monitoring Alarm</t>
    </r>
    <r>
      <rPr>
        <sz val="11"/>
        <color rgb="FF000000"/>
        <rFont val="Calibri"/>
      </rPr>
      <t xml:space="preserve"> &gt;</t>
    </r>
    <r>
      <rPr>
        <b/>
        <sz val="11"/>
        <color rgb="FF000000"/>
        <rFont val="Calibri"/>
      </rPr>
      <t>Alarm Policy</t>
    </r>
    <r>
      <rPr>
        <sz val="11"/>
        <color rgb="FF000000"/>
        <rFont val="Calibri"/>
      </rPr>
      <t xml:space="preserve"> in the left navigation pane.</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a. Enter a name in the "Alert Name" box.</t>
    </r>
    <r>
      <rPr>
        <sz val="11"/>
        <color rgb="FF000000"/>
        <rFont val="Calibri"/>
      </rPr>
      <t xml:space="preserve">
</t>
    </r>
    <r>
      <rPr>
        <sz val="11"/>
        <color rgb="FF000000"/>
        <rFont val="Calibri"/>
      </rPr>
      <t xml:space="preserve">b. Select the </t>
    </r>
    <r>
      <rPr>
        <b/>
        <sz val="11"/>
        <color rgb="FF000000"/>
        <rFont val="Calibri"/>
      </rPr>
      <t>Log Topic</t>
    </r>
    <r>
      <rPr>
        <sz val="11"/>
        <color rgb="FF000000"/>
        <rFont val="Calibri"/>
      </rPr>
      <t xml:space="preserve"> where the log is located in the </t>
    </r>
    <r>
      <rPr>
        <b/>
        <sz val="11"/>
        <color rgb="FF000000"/>
        <rFont val="Calibri"/>
      </rPr>
      <t>Monitoring Object</t>
    </r>
    <r>
      <rPr>
        <sz val="11"/>
        <color rgb="FF000000"/>
        <rFont val="Calibri"/>
      </rPr>
      <t>.</t>
    </r>
    <r>
      <rPr>
        <sz val="11"/>
        <color rgb="FF000000"/>
        <rFont val="Calibri"/>
      </rPr>
      <t xml:space="preserve">
</t>
    </r>
    <r>
      <rPr>
        <sz val="11"/>
        <color rgb="FF000000"/>
        <rFont val="Calibri"/>
      </rPr>
      <t>c. enter the following query statements in the Query statement section.</t>
    </r>
    <r>
      <rPr>
        <sz val="11"/>
        <color rgb="FF000000"/>
        <rFont val="Calibri"/>
      </rPr>
      <t xml:space="preserve">
</t>
    </r>
    <r>
      <rPr>
        <sz val="11"/>
        <color rgb="FF006096"/>
        <rFont val="Roboto Condensed"/>
      </rPr>
      <t>eventName:(CreateVpc OR DeleteVpc OR ModifyVpcAttribute OR AttachClassicLinkVpc OR DetachClassicLinkVpc) AND resourceType:vpc | select count(*) as log_count limit 100</t>
    </r>
    <r>
      <rPr>
        <sz val="11"/>
        <color rgb="FF006096"/>
        <rFont val="Roboto Condensed"/>
      </rPr>
      <t xml:space="preserve">
</t>
    </r>
    <r>
      <rPr>
        <sz val="11"/>
        <color rgb="FF000000"/>
        <rFont val="Calibri"/>
      </rPr>
      <t xml:space="preserve">
</t>
    </r>
    <r>
      <rPr>
        <sz val="11"/>
        <color rgb="FF000000"/>
        <rFont val="Calibri"/>
      </rPr>
      <t>- Set Alarm severtiy:</t>
    </r>
    <r>
      <rPr>
        <b/>
        <sz val="11"/>
        <color rgb="FF000000"/>
        <rFont val="Calibri"/>
      </rPr>
      <t>Alarm</t>
    </r>
    <r>
      <rPr>
        <sz val="11"/>
        <color rgb="FF000000"/>
        <rFont val="Calibri"/>
      </rPr>
      <t>, Query state:</t>
    </r>
    <r>
      <rPr>
        <b/>
        <sz val="11"/>
        <color rgb="FF000000"/>
        <rFont val="Calibri"/>
      </rPr>
      <t>Results</t>
    </r>
    <r>
      <rPr>
        <sz val="11"/>
        <color rgb="FF000000"/>
        <rFont val="Calibri"/>
      </rPr>
      <t xml:space="preserve"> , </t>
    </r>
    <r>
      <rPr>
        <b/>
        <sz val="11"/>
        <color rgb="FF000000"/>
        <rFont val="Calibri"/>
      </rPr>
      <t>&gt;</t>
    </r>
    <r>
      <rPr>
        <sz val="11"/>
        <color rgb="FF000000"/>
        <rFont val="Calibri"/>
      </rPr>
      <t xml:space="preserve"> ,</t>
    </r>
    <r>
      <rPr>
        <b/>
        <sz val="11"/>
        <color rgb="FF000000"/>
        <rFont val="Calibri"/>
      </rPr>
      <t>0</t>
    </r>
    <r>
      <rPr>
        <sz val="11"/>
        <color rgb="FF000000"/>
        <rFont val="Calibri"/>
      </rPr>
      <t xml:space="preserve"> as in </t>
    </r>
    <r>
      <rPr>
        <b/>
        <sz val="11"/>
        <color rgb="FF000000"/>
        <rFont val="Calibri"/>
      </rPr>
      <t>Trigger Condition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</si>
  <si>
    <r>
      <rPr>
        <sz val="11"/>
        <color rgb="FF000000"/>
        <rFont val="Calibri"/>
      </rPr>
      <t>It is recommended to configure metric filters and alarms in Log Service to monitor VPC changes.</t>
    </r>
  </si>
  <si>
    <r>
      <rPr>
        <sz val="11"/>
        <color rgb="FF000000"/>
        <rFont val="Calibri"/>
      </rPr>
      <t>Perform the following to ensure the log monitoring and alerts are set up for VPC changes:</t>
    </r>
    <r>
      <rPr>
        <sz val="11"/>
        <color rgb="FF000000"/>
        <rFont val="Calibri"/>
      </rPr>
      <t xml:space="preserve">
</t>
    </r>
    <r>
      <rPr>
        <sz val="11"/>
        <color rgb="FF000000"/>
        <rFont val="Calibri"/>
      </rPr>
      <t xml:space="preserve">- Login to CloudAudit Console </t>
    </r>
    <r>
      <rPr>
        <sz val="11"/>
        <color rgb="FF0000FF"/>
        <rFont val="Calibri"/>
      </rPr>
      <t>(https://console.tencentcloud.com/cloudaudit)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Tracking Set</t>
    </r>
    <r>
      <rPr>
        <sz val="11"/>
        <color rgb="FF000000"/>
        <rFont val="Calibri"/>
      </rPr>
      <t xml:space="preserve"> on the left navigation bar, you will be presented with a list of trails.</t>
    </r>
    <r>
      <rPr>
        <sz val="11"/>
        <color rgb="FF000000"/>
        <rFont val="Calibri"/>
      </rPr>
      <t xml:space="preserve">
</t>
    </r>
    <r>
      <rPr>
        <sz val="11"/>
        <color rgb="FF000000"/>
        <rFont val="Calibri"/>
      </rPr>
      <t xml:space="preserve">- Ensure at least one </t>
    </r>
    <r>
      <rPr>
        <b/>
        <sz val="11"/>
        <color rgb="FF000000"/>
        <rFont val="Calibri"/>
      </rPr>
      <t>Tracking Set</t>
    </r>
    <r>
      <rPr>
        <sz val="11"/>
        <color rgb="FF000000"/>
        <rFont val="Calibri"/>
      </rPr>
      <t xml:space="preserve"> has </t>
    </r>
    <r>
      <rPr>
        <b/>
        <sz val="11"/>
        <color rgb="FF000000"/>
        <rFont val="Calibri"/>
      </rPr>
      <t>VPC</t>
    </r>
    <r>
      <rPr>
        <sz val="11"/>
        <color rgb="FF000000"/>
        <rFont val="Calibri"/>
      </rPr>
      <t xml:space="preserve"> in the </t>
    </r>
    <r>
      <rPr>
        <b/>
        <sz val="11"/>
        <color rgb="FF000000"/>
        <rFont val="Calibri"/>
      </rPr>
      <t>Resource type</t>
    </r>
    <r>
      <rPr>
        <sz val="11"/>
        <color rgb="FF000000"/>
        <rFont val="Calibri"/>
      </rPr>
      <t>,and include the following events: CreateVpc,DeleteVpc,ModifyVpcAttribute,AttachClassicLinkVpc,DetachClassicLinkVpc.</t>
    </r>
    <r>
      <rPr>
        <sz val="11"/>
        <color rgb="FF000000"/>
        <rFont val="Calibri"/>
      </rPr>
      <t xml:space="preserve">
</t>
    </r>
    <r>
      <rPr>
        <sz val="11"/>
        <color rgb="FF000000"/>
        <rFont val="Calibri"/>
      </rPr>
      <t xml:space="preserve">- Click on a tracking set  name in the </t>
    </r>
    <r>
      <rPr>
        <b/>
        <sz val="11"/>
        <color rgb="FF000000"/>
        <rFont val="Calibri"/>
      </rPr>
      <t>Name</t>
    </r>
    <r>
      <rPr>
        <sz val="11"/>
        <color rgb="FF000000"/>
        <rFont val="Calibri"/>
      </rPr>
      <t xml:space="preserve"> column.</t>
    </r>
    <r>
      <rPr>
        <sz val="11"/>
        <color rgb="FF000000"/>
        <rFont val="Calibri"/>
      </rPr>
      <t xml:space="preserve">
</t>
    </r>
    <r>
      <rPr>
        <sz val="11"/>
        <color rgb="FF000000"/>
        <rFont val="Calibri"/>
      </rPr>
      <t xml:space="preserve">- Make sure </t>
    </r>
    <r>
      <rPr>
        <b/>
        <sz val="11"/>
        <color rgb="FF000000"/>
        <rFont val="Calibri"/>
      </rPr>
      <t>Enable Logging</t>
    </r>
    <r>
      <rPr>
        <sz val="11"/>
        <color rgb="FF000000"/>
        <rFont val="Calibri"/>
      </rPr>
      <t xml:space="preserve"> is </t>
    </r>
    <r>
      <rPr>
        <b/>
        <sz val="11"/>
        <color rgb="FF000000"/>
        <rFont val="Calibri"/>
      </rPr>
      <t>turned on</t>
    </r>
    <r>
      <rPr>
        <sz val="11"/>
        <color rgb="FF000000"/>
        <rFont val="Calibri"/>
      </rPr>
      <t xml:space="preserve"> and </t>
    </r>
    <r>
      <rPr>
        <b/>
        <sz val="11"/>
        <color rgb="FF000000"/>
        <rFont val="Calibri"/>
      </rPr>
      <t>Shipping Location</t>
    </r>
    <r>
      <rPr>
        <sz val="11"/>
        <color rgb="FF000000"/>
        <rFont val="Calibri"/>
      </rPr>
      <t xml:space="preserve"> is ship the event to CLS for storage.</t>
    </r>
    <r>
      <rPr>
        <sz val="11"/>
        <color rgb="FF000000"/>
        <rFont val="Calibri"/>
      </rPr>
      <t xml:space="preserve">
</t>
    </r>
    <r>
      <rPr>
        <sz val="11"/>
        <color rgb="FF000000"/>
        <rFont val="Calibri"/>
      </rPr>
      <t xml:space="preserve">- Login to CLS Console </t>
    </r>
    <r>
      <rPr>
        <sz val="11"/>
        <color rgb="FF0000FF"/>
        <rFont val="Calibri"/>
      </rPr>
      <t>(https://console.tencentcloud.com/cls)</t>
    </r>
    <r>
      <rPr>
        <sz val="11"/>
        <color rgb="FF000000"/>
        <rFont val="Calibri"/>
      </rPr>
      <t>.</t>
    </r>
    <r>
      <rPr>
        <sz val="11"/>
        <color rgb="FF000000"/>
        <rFont val="Calibri"/>
      </rPr>
      <t xml:space="preserve">
</t>
    </r>
    <r>
      <rPr>
        <sz val="11"/>
        <color rgb="FF000000"/>
        <rFont val="Calibri"/>
      </rPr>
      <t>- Click "Log Topic" in the left navigation pane to ensure that the log has been delivered to the log topic.</t>
    </r>
    <r>
      <rPr>
        <sz val="11"/>
        <color rgb="FF000000"/>
        <rFont val="Calibri"/>
      </rPr>
      <t xml:space="preserve">
</t>
    </r>
    <r>
      <rPr>
        <sz val="11"/>
        <color rgb="FF000000"/>
        <rFont val="Calibri"/>
      </rPr>
      <t xml:space="preserve">- Click </t>
    </r>
    <r>
      <rPr>
        <b/>
        <sz val="11"/>
        <color rgb="FF000000"/>
        <rFont val="Calibri"/>
      </rPr>
      <t>Monitoring Alarm</t>
    </r>
    <r>
      <rPr>
        <sz val="11"/>
        <color rgb="FF000000"/>
        <rFont val="Calibri"/>
      </rPr>
      <t xml:space="preserve"> &gt;  </t>
    </r>
    <r>
      <rPr>
        <b/>
        <sz val="11"/>
        <color rgb="FF000000"/>
        <rFont val="Calibri"/>
      </rPr>
      <t>Alarm Policy</t>
    </r>
    <r>
      <rPr>
        <sz val="11"/>
        <color rgb="FF000000"/>
        <rFont val="Calibri"/>
      </rPr>
      <t xml:space="preserve"> on the left navigation bar to enter the alarm policy list page.</t>
    </r>
    <r>
      <rPr>
        <sz val="11"/>
        <color rgb="FF000000"/>
        <rFont val="Calibri"/>
      </rPr>
      <t xml:space="preserve">
</t>
    </r>
    <r>
      <rPr>
        <sz val="11"/>
        <color rgb="FF000000"/>
        <rFont val="Calibri"/>
      </rPr>
      <t xml:space="preserve">- Search for the </t>
    </r>
    <r>
      <rPr>
        <b/>
        <sz val="11"/>
        <color rgb="FF000000"/>
        <rFont val="Calibri"/>
      </rPr>
      <t>Alarm Policy</t>
    </r>
    <r>
      <rPr>
        <sz val="11"/>
        <color rgb="FF000000"/>
        <rFont val="Calibri"/>
      </rPr>
      <t xml:space="preserve"> using the </t>
    </r>
    <r>
      <rPr>
        <b/>
        <sz val="11"/>
        <color rgb="FF000000"/>
        <rFont val="Calibri"/>
      </rPr>
      <t>Monitoring Object</t>
    </r>
    <r>
      <rPr>
        <sz val="11"/>
        <color rgb="FF000000"/>
        <rFont val="Calibri"/>
      </rPr>
      <t xml:space="preserve"> ID in the search box at the top right. The Monitoring Object ID is the </t>
    </r>
    <r>
      <rPr>
        <b/>
        <sz val="11"/>
        <color rgb="FF000000"/>
        <rFont val="Calibri"/>
      </rPr>
      <t>Log topic</t>
    </r>
    <r>
      <rPr>
        <sz val="11"/>
        <color rgb="FF000000"/>
        <rFont val="Calibri"/>
      </rPr>
      <t xml:space="preserve"> ID of the log.</t>
    </r>
    <r>
      <rPr>
        <sz val="11"/>
        <color rgb="FF000000"/>
        <rFont val="Calibri"/>
      </rPr>
      <t xml:space="preserve">
</t>
    </r>
    <r>
      <rPr>
        <sz val="11"/>
        <color rgb="FF000000"/>
        <rFont val="Calibri"/>
      </rPr>
      <t>- Check whether the alarm policy includes the following query statements.</t>
    </r>
    <r>
      <rPr>
        <sz val="11"/>
        <color rgb="FF000000"/>
        <rFont val="Calibri"/>
      </rPr>
      <t xml:space="preserve">
</t>
    </r>
    <r>
      <rPr>
        <sz val="11"/>
        <color rgb="FF006096"/>
        <rFont val="Roboto Condensed"/>
      </rPr>
      <t>eventName:(CreateVpc OR DeleteVpc OR ModifyVpcAttribute OR AttachClassicLinkVpc OR DetachClassicLinkVpc) AND resourceType:vpc | select count(*) as log_count limit 100</t>
    </r>
    <r>
      <rPr>
        <sz val="11"/>
        <color rgb="FF006096"/>
        <rFont val="Roboto Condensed"/>
      </rPr>
      <t xml:space="preserve">
</t>
    </r>
  </si>
  <si>
    <t>2.13</t>
  </si>
  <si>
    <r>
      <rPr>
        <sz val="11"/>
        <rFont val="Calibri"/>
      </rPr>
      <t>Ensure log monitoring and alerts are set up for COS permission changes</t>
    </r>
  </si>
  <si>
    <r>
      <rPr>
        <sz val="11"/>
        <color rgb="FF000000"/>
        <rFont val="Calibri"/>
      </rPr>
      <t>Perform the following to ensure log monitoring and alerts are set up for COS permission changes:</t>
    </r>
    <r>
      <rPr>
        <sz val="11"/>
        <color rgb="FF000000"/>
        <rFont val="Calibri"/>
      </rPr>
      <t xml:space="preserve">
</t>
    </r>
    <r>
      <rPr>
        <sz val="11"/>
        <color rgb="FF000000"/>
        <rFont val="Calibri"/>
      </rPr>
      <t xml:space="preserve">-  Login to CloudAudit Console </t>
    </r>
    <r>
      <rPr>
        <sz val="11"/>
        <color rgb="FF0000FF"/>
        <rFont val="Calibri"/>
      </rPr>
      <t>(https://console.tencentcloud.com/cloudaudit)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Tracking Set</t>
    </r>
    <r>
      <rPr>
        <sz val="11"/>
        <color rgb="FF000000"/>
        <rFont val="Calibri"/>
      </rPr>
      <t xml:space="preserve"> on the left navigation bar.</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a.	Enter a </t>
    </r>
    <r>
      <rPr>
        <b/>
        <sz val="11"/>
        <color rgb="FF000000"/>
        <rFont val="Calibri"/>
      </rPr>
      <t>Tracking Set Name</t>
    </r>
    <r>
      <rPr>
        <sz val="11"/>
        <color rgb="FF000000"/>
        <rFont val="Calibri"/>
      </rPr>
      <t xml:space="preserve"> in the Basic info box.</t>
    </r>
    <r>
      <rPr>
        <sz val="11"/>
        <color rgb="FF000000"/>
        <rFont val="Calibri"/>
      </rPr>
      <t xml:space="preserve">
</t>
    </r>
    <r>
      <rPr>
        <sz val="11"/>
        <color rgb="FF000000"/>
        <rFont val="Calibri"/>
      </rPr>
      <t xml:space="preserve">b.	Set "Resource Type" to </t>
    </r>
    <r>
      <rPr>
        <b/>
        <sz val="11"/>
        <color rgb="FF000000"/>
        <rFont val="Calibri"/>
      </rPr>
      <t>COS</t>
    </r>
    <r>
      <rPr>
        <sz val="11"/>
        <color rgb="FF000000"/>
        <rFont val="Calibri"/>
      </rPr>
      <t xml:space="preserve">,and select  </t>
    </r>
    <r>
      <rPr>
        <b/>
        <sz val="11"/>
        <color rgb="FF000000"/>
        <rFont val="Calibri"/>
      </rPr>
      <t>Event Name</t>
    </r>
    <r>
      <rPr>
        <sz val="11"/>
        <color rgb="FF000000"/>
        <rFont val="Calibri"/>
      </rPr>
      <t xml:space="preserve">  to include: </t>
    </r>
    <r>
      <rPr>
        <b/>
        <sz val="11"/>
        <color rgb="FF000000"/>
        <rFont val="Calibri"/>
      </rPr>
      <t xml:space="preserve">PutBucketACL </t>
    </r>
    <r>
      <rPr>
        <sz val="11"/>
        <color rgb="FF000000"/>
        <rFont val="Calibri"/>
      </rPr>
      <t xml:space="preserve">, </t>
    </r>
    <r>
      <rPr>
        <b/>
        <sz val="11"/>
        <color rgb="FF000000"/>
        <rFont val="Calibri"/>
      </rPr>
      <t>GetBucketACL</t>
    </r>
    <r>
      <rPr>
        <sz val="11"/>
        <color rgb="FF000000"/>
        <rFont val="Calibri"/>
      </rPr>
      <t>.</t>
    </r>
    <r>
      <rPr>
        <sz val="11"/>
        <color rgb="FF000000"/>
        <rFont val="Calibri"/>
      </rPr>
      <t xml:space="preserve">
</t>
    </r>
    <r>
      <rPr>
        <sz val="11"/>
        <color rgb="FF000000"/>
        <rFont val="Calibri"/>
      </rPr>
      <t xml:space="preserve">c.	In the </t>
    </r>
    <r>
      <rPr>
        <b/>
        <sz val="11"/>
        <color rgb="FF000000"/>
        <rFont val="Calibri"/>
      </rPr>
      <t>Shipping Location</t>
    </r>
    <r>
      <rPr>
        <sz val="11"/>
        <color rgb="FF000000"/>
        <rFont val="Calibri"/>
      </rPr>
      <t xml:space="preserve">, select Ship the event to </t>
    </r>
    <r>
      <rPr>
        <b/>
        <sz val="11"/>
        <color rgb="FF000000"/>
        <rFont val="Calibri"/>
      </rPr>
      <t>CLS</t>
    </r>
    <r>
      <rPr>
        <sz val="11"/>
        <color rgb="FF000000"/>
        <rFont val="Calibri"/>
      </rPr>
      <t xml:space="preserve"> and specify a </t>
    </r>
    <r>
      <rPr>
        <b/>
        <sz val="11"/>
        <color rgb="FF000000"/>
        <rFont val="Calibri"/>
      </rPr>
      <t>Log Topic Name</t>
    </r>
    <r>
      <rPr>
        <sz val="11"/>
        <color rgb="FF000000"/>
        <rFont val="Calibri"/>
      </rPr>
      <t>.</t>
    </r>
    <r>
      <rPr>
        <sz val="11"/>
        <color rgb="FF000000"/>
        <rFont val="Calibri"/>
      </rPr>
      <t xml:space="preserve">
</t>
    </r>
    <r>
      <rPr>
        <sz val="11"/>
        <color rgb="FF000000"/>
        <rFont val="Calibri"/>
      </rPr>
      <t xml:space="preserve">d.	Click </t>
    </r>
    <r>
      <rPr>
        <b/>
        <sz val="11"/>
        <color rgb="FF000000"/>
        <rFont val="Calibri"/>
      </rPr>
      <t>Create completed</t>
    </r>
    <r>
      <rPr>
        <sz val="11"/>
        <color rgb="FF000000"/>
        <rFont val="Calibri"/>
      </rPr>
      <t>.</t>
    </r>
    <r>
      <rPr>
        <sz val="11"/>
        <color rgb="FF000000"/>
        <rFont val="Calibri"/>
      </rPr>
      <t xml:space="preserve">
</t>
    </r>
    <r>
      <rPr>
        <sz val="11"/>
        <color rgb="FF000000"/>
        <rFont val="Calibri"/>
      </rPr>
      <t xml:space="preserve">-  Login to CLS Console </t>
    </r>
    <r>
      <rPr>
        <sz val="11"/>
        <color rgb="FF0000FF"/>
        <rFont val="Calibri"/>
      </rPr>
      <t>(https://console.tencentcloud.com/cls)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Monitoring Alarm</t>
    </r>
    <r>
      <rPr>
        <sz val="11"/>
        <color rgb="FF000000"/>
        <rFont val="Calibri"/>
      </rPr>
      <t xml:space="preserve"> &gt;</t>
    </r>
    <r>
      <rPr>
        <b/>
        <sz val="11"/>
        <color rgb="FF000000"/>
        <rFont val="Calibri"/>
      </rPr>
      <t>Alarm Policy</t>
    </r>
    <r>
      <rPr>
        <sz val="11"/>
        <color rgb="FF000000"/>
        <rFont val="Calibri"/>
      </rPr>
      <t xml:space="preserve"> in the left navigation pane.</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a. Enter a name in the "Alert Name" box.</t>
    </r>
    <r>
      <rPr>
        <sz val="11"/>
        <color rgb="FF000000"/>
        <rFont val="Calibri"/>
      </rPr>
      <t xml:space="preserve">
</t>
    </r>
    <r>
      <rPr>
        <sz val="11"/>
        <color rgb="FF000000"/>
        <rFont val="Calibri"/>
      </rPr>
      <t xml:space="preserve">b. Select the </t>
    </r>
    <r>
      <rPr>
        <b/>
        <sz val="11"/>
        <color rgb="FF000000"/>
        <rFont val="Calibri"/>
      </rPr>
      <t>Log Topic</t>
    </r>
    <r>
      <rPr>
        <sz val="11"/>
        <color rgb="FF000000"/>
        <rFont val="Calibri"/>
      </rPr>
      <t xml:space="preserve"> where the log is located in the </t>
    </r>
    <r>
      <rPr>
        <b/>
        <sz val="11"/>
        <color rgb="FF000000"/>
        <rFont val="Calibri"/>
      </rPr>
      <t>Monitoring Object</t>
    </r>
    <r>
      <rPr>
        <sz val="11"/>
        <color rgb="FF000000"/>
        <rFont val="Calibri"/>
      </rPr>
      <t>.</t>
    </r>
    <r>
      <rPr>
        <sz val="11"/>
        <color rgb="FF000000"/>
        <rFont val="Calibri"/>
      </rPr>
      <t xml:space="preserve">
</t>
    </r>
    <r>
      <rPr>
        <sz val="11"/>
        <color rgb="FF000000"/>
        <rFont val="Calibri"/>
      </rPr>
      <t>c. enter the following query statements in the Query statement section.</t>
    </r>
    <r>
      <rPr>
        <sz val="11"/>
        <color rgb="FF000000"/>
        <rFont val="Calibri"/>
      </rPr>
      <t xml:space="preserve">
</t>
    </r>
    <r>
      <rPr>
        <sz val="11"/>
        <color rgb="FF006096"/>
        <rFont val="Roboto Condensed"/>
      </rPr>
      <t>eventName:(PutBucketACL OR GetBucketACL) AND resourceType:cos | select count(*) as log_count limit 100</t>
    </r>
    <r>
      <rPr>
        <sz val="11"/>
        <color rgb="FF006096"/>
        <rFont val="Roboto Condensed"/>
      </rPr>
      <t xml:space="preserve">
</t>
    </r>
    <r>
      <rPr>
        <sz val="11"/>
        <color rgb="FF000000"/>
        <rFont val="Calibri"/>
      </rPr>
      <t xml:space="preserve">
</t>
    </r>
    <r>
      <rPr>
        <sz val="11"/>
        <color rgb="FF000000"/>
        <rFont val="Calibri"/>
      </rPr>
      <t>- Set Alarm severtiy:</t>
    </r>
    <r>
      <rPr>
        <b/>
        <sz val="11"/>
        <color rgb="FF000000"/>
        <rFont val="Calibri"/>
      </rPr>
      <t>Alarm</t>
    </r>
    <r>
      <rPr>
        <sz val="11"/>
        <color rgb="FF000000"/>
        <rFont val="Calibri"/>
      </rPr>
      <t>, Query state:</t>
    </r>
    <r>
      <rPr>
        <b/>
        <sz val="11"/>
        <color rgb="FF000000"/>
        <rFont val="Calibri"/>
      </rPr>
      <t>Results</t>
    </r>
    <r>
      <rPr>
        <sz val="11"/>
        <color rgb="FF000000"/>
        <rFont val="Calibri"/>
      </rPr>
      <t xml:space="preserve"> , </t>
    </r>
    <r>
      <rPr>
        <b/>
        <sz val="11"/>
        <color rgb="FF000000"/>
        <rFont val="Calibri"/>
      </rPr>
      <t>&gt;</t>
    </r>
    <r>
      <rPr>
        <sz val="11"/>
        <color rgb="FF000000"/>
        <rFont val="Calibri"/>
      </rPr>
      <t xml:space="preserve"> ,</t>
    </r>
    <r>
      <rPr>
        <b/>
        <sz val="11"/>
        <color rgb="FF000000"/>
        <rFont val="Calibri"/>
      </rPr>
      <t>0</t>
    </r>
    <r>
      <rPr>
        <sz val="11"/>
        <color rgb="FF000000"/>
        <rFont val="Calibri"/>
      </rPr>
      <t xml:space="preserve"> as in </t>
    </r>
    <r>
      <rPr>
        <b/>
        <sz val="11"/>
        <color rgb="FF000000"/>
        <rFont val="Calibri"/>
      </rPr>
      <t>Trigger Condition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</si>
  <si>
    <r>
      <rPr>
        <sz val="11"/>
        <color rgb="FF000000"/>
        <rFont val="Calibri"/>
      </rPr>
      <t>It is recommended to configure metric filters and alarms in Log Service to monitor changes to COS bucket permissions.</t>
    </r>
  </si>
  <si>
    <r>
      <rPr>
        <sz val="11"/>
        <color rgb="FF000000"/>
        <rFont val="Calibri"/>
      </rPr>
      <t>Perform the following to ensure log monitoring and alerts are set up for COS permission changes:</t>
    </r>
    <r>
      <rPr>
        <sz val="11"/>
        <color rgb="FF000000"/>
        <rFont val="Calibri"/>
      </rPr>
      <t xml:space="preserve">
</t>
    </r>
    <r>
      <rPr>
        <sz val="11"/>
        <color rgb="FF000000"/>
        <rFont val="Calibri"/>
      </rPr>
      <t xml:space="preserve">- Login to CloudAudit Console </t>
    </r>
    <r>
      <rPr>
        <sz val="11"/>
        <color rgb="FF0000FF"/>
        <rFont val="Calibri"/>
      </rPr>
      <t>(https://console.tencentcloud.com/cloudaudit)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Tracking Set</t>
    </r>
    <r>
      <rPr>
        <sz val="11"/>
        <color rgb="FF000000"/>
        <rFont val="Calibri"/>
      </rPr>
      <t xml:space="preserve"> on the left navigation bar, you will be presented with a list of trails.</t>
    </r>
    <r>
      <rPr>
        <sz val="11"/>
        <color rgb="FF000000"/>
        <rFont val="Calibri"/>
      </rPr>
      <t xml:space="preserve">
</t>
    </r>
    <r>
      <rPr>
        <sz val="11"/>
        <color rgb="FF000000"/>
        <rFont val="Calibri"/>
      </rPr>
      <t xml:space="preserve">- Ensure at least one </t>
    </r>
    <r>
      <rPr>
        <b/>
        <sz val="11"/>
        <color rgb="FF000000"/>
        <rFont val="Calibri"/>
      </rPr>
      <t>Tracking Set</t>
    </r>
    <r>
      <rPr>
        <sz val="11"/>
        <color rgb="FF000000"/>
        <rFont val="Calibri"/>
      </rPr>
      <t xml:space="preserve"> has </t>
    </r>
    <r>
      <rPr>
        <b/>
        <sz val="11"/>
        <color rgb="FF000000"/>
        <rFont val="Calibri"/>
      </rPr>
      <t>COS</t>
    </r>
    <r>
      <rPr>
        <sz val="11"/>
        <color rgb="FF000000"/>
        <rFont val="Calibri"/>
      </rPr>
      <t xml:space="preserve"> in the </t>
    </r>
    <r>
      <rPr>
        <b/>
        <sz val="11"/>
        <color rgb="FF000000"/>
        <rFont val="Calibri"/>
      </rPr>
      <t>Resource type</t>
    </r>
    <r>
      <rPr>
        <sz val="11"/>
        <color rgb="FF000000"/>
        <rFont val="Calibri"/>
      </rPr>
      <t>,and include the following events: PutBucketACL, GetBucketACL.</t>
    </r>
    <r>
      <rPr>
        <sz val="11"/>
        <color rgb="FF000000"/>
        <rFont val="Calibri"/>
      </rPr>
      <t xml:space="preserve">
</t>
    </r>
    <r>
      <rPr>
        <sz val="11"/>
        <color rgb="FF000000"/>
        <rFont val="Calibri"/>
      </rPr>
      <t xml:space="preserve">- Click on a tracking set  name in the </t>
    </r>
    <r>
      <rPr>
        <b/>
        <sz val="11"/>
        <color rgb="FF000000"/>
        <rFont val="Calibri"/>
      </rPr>
      <t>Name</t>
    </r>
    <r>
      <rPr>
        <sz val="11"/>
        <color rgb="FF000000"/>
        <rFont val="Calibri"/>
      </rPr>
      <t xml:space="preserve"> column.</t>
    </r>
    <r>
      <rPr>
        <sz val="11"/>
        <color rgb="FF000000"/>
        <rFont val="Calibri"/>
      </rPr>
      <t xml:space="preserve">
</t>
    </r>
    <r>
      <rPr>
        <sz val="11"/>
        <color rgb="FF000000"/>
        <rFont val="Calibri"/>
      </rPr>
      <t xml:space="preserve">- Make sure </t>
    </r>
    <r>
      <rPr>
        <b/>
        <sz val="11"/>
        <color rgb="FF000000"/>
        <rFont val="Calibri"/>
      </rPr>
      <t>Enable Logging</t>
    </r>
    <r>
      <rPr>
        <sz val="11"/>
        <color rgb="FF000000"/>
        <rFont val="Calibri"/>
      </rPr>
      <t xml:space="preserve"> is </t>
    </r>
    <r>
      <rPr>
        <b/>
        <sz val="11"/>
        <color rgb="FF000000"/>
        <rFont val="Calibri"/>
      </rPr>
      <t>turned on</t>
    </r>
    <r>
      <rPr>
        <sz val="11"/>
        <color rgb="FF000000"/>
        <rFont val="Calibri"/>
      </rPr>
      <t xml:space="preserve"> and </t>
    </r>
    <r>
      <rPr>
        <b/>
        <sz val="11"/>
        <color rgb="FF000000"/>
        <rFont val="Calibri"/>
      </rPr>
      <t>Shipping Location</t>
    </r>
    <r>
      <rPr>
        <sz val="11"/>
        <color rgb="FF000000"/>
        <rFont val="Calibri"/>
      </rPr>
      <t xml:space="preserve"> is ship the event to CLS for storage.</t>
    </r>
    <r>
      <rPr>
        <sz val="11"/>
        <color rgb="FF000000"/>
        <rFont val="Calibri"/>
      </rPr>
      <t xml:space="preserve">
</t>
    </r>
    <r>
      <rPr>
        <sz val="11"/>
        <color rgb="FF000000"/>
        <rFont val="Calibri"/>
      </rPr>
      <t xml:space="preserve">- Login to CLS Console </t>
    </r>
    <r>
      <rPr>
        <sz val="11"/>
        <color rgb="FF0000FF"/>
        <rFont val="Calibri"/>
      </rPr>
      <t>(https://console.tencentcloud.com/cls)</t>
    </r>
    <r>
      <rPr>
        <sz val="11"/>
        <color rgb="FF000000"/>
        <rFont val="Calibri"/>
      </rPr>
      <t>.</t>
    </r>
    <r>
      <rPr>
        <sz val="11"/>
        <color rgb="FF000000"/>
        <rFont val="Calibri"/>
      </rPr>
      <t xml:space="preserve">
</t>
    </r>
    <r>
      <rPr>
        <sz val="11"/>
        <color rgb="FF000000"/>
        <rFont val="Calibri"/>
      </rPr>
      <t>- Click "Log Topic" in the left navigation pane to ensure that the log has been delivered to the log topic.</t>
    </r>
    <r>
      <rPr>
        <sz val="11"/>
        <color rgb="FF000000"/>
        <rFont val="Calibri"/>
      </rPr>
      <t xml:space="preserve">
</t>
    </r>
    <r>
      <rPr>
        <sz val="11"/>
        <color rgb="FF000000"/>
        <rFont val="Calibri"/>
      </rPr>
      <t xml:space="preserve">- Click </t>
    </r>
    <r>
      <rPr>
        <b/>
        <sz val="11"/>
        <color rgb="FF000000"/>
        <rFont val="Calibri"/>
      </rPr>
      <t>Monitoring Alarm</t>
    </r>
    <r>
      <rPr>
        <sz val="11"/>
        <color rgb="FF000000"/>
        <rFont val="Calibri"/>
      </rPr>
      <t xml:space="preserve"> &gt;  </t>
    </r>
    <r>
      <rPr>
        <b/>
        <sz val="11"/>
        <color rgb="FF000000"/>
        <rFont val="Calibri"/>
      </rPr>
      <t>Alarm Policy</t>
    </r>
    <r>
      <rPr>
        <sz val="11"/>
        <color rgb="FF000000"/>
        <rFont val="Calibri"/>
      </rPr>
      <t xml:space="preserve"> on the left navigation bar to enter the alarm policy list page.</t>
    </r>
    <r>
      <rPr>
        <sz val="11"/>
        <color rgb="FF000000"/>
        <rFont val="Calibri"/>
      </rPr>
      <t xml:space="preserve">
</t>
    </r>
    <r>
      <rPr>
        <sz val="11"/>
        <color rgb="FF000000"/>
        <rFont val="Calibri"/>
      </rPr>
      <t xml:space="preserve">- Search for the </t>
    </r>
    <r>
      <rPr>
        <b/>
        <sz val="11"/>
        <color rgb="FF000000"/>
        <rFont val="Calibri"/>
      </rPr>
      <t>Alarm Policy</t>
    </r>
    <r>
      <rPr>
        <sz val="11"/>
        <color rgb="FF000000"/>
        <rFont val="Calibri"/>
      </rPr>
      <t xml:space="preserve"> using the </t>
    </r>
    <r>
      <rPr>
        <b/>
        <sz val="11"/>
        <color rgb="FF000000"/>
        <rFont val="Calibri"/>
      </rPr>
      <t>Monitoring Object</t>
    </r>
    <r>
      <rPr>
        <sz val="11"/>
        <color rgb="FF000000"/>
        <rFont val="Calibri"/>
      </rPr>
      <t xml:space="preserve"> ID in the search box at the top right. The Monitoring Object ID is the </t>
    </r>
    <r>
      <rPr>
        <b/>
        <sz val="11"/>
        <color rgb="FF000000"/>
        <rFont val="Calibri"/>
      </rPr>
      <t>Log topic</t>
    </r>
    <r>
      <rPr>
        <sz val="11"/>
        <color rgb="FF000000"/>
        <rFont val="Calibri"/>
      </rPr>
      <t xml:space="preserve"> ID of the log.</t>
    </r>
    <r>
      <rPr>
        <sz val="11"/>
        <color rgb="FF000000"/>
        <rFont val="Calibri"/>
      </rPr>
      <t xml:space="preserve">
</t>
    </r>
    <r>
      <rPr>
        <sz val="11"/>
        <color rgb="FF000000"/>
        <rFont val="Calibri"/>
      </rPr>
      <t>- Check whether the alarm policy includes the following query statements.</t>
    </r>
    <r>
      <rPr>
        <sz val="11"/>
        <color rgb="FF000000"/>
        <rFont val="Calibri"/>
      </rPr>
      <t xml:space="preserve">
</t>
    </r>
    <r>
      <rPr>
        <sz val="11"/>
        <color rgb="FF006096"/>
        <rFont val="Roboto Condensed"/>
      </rPr>
      <t>eventName:(PutBucketACL OR GetBucketACL) AND resourceType:cos | select count(*) as log_count limit 100</t>
    </r>
    <r>
      <rPr>
        <sz val="11"/>
        <color rgb="FF006096"/>
        <rFont val="Roboto Condensed"/>
      </rPr>
      <t xml:space="preserve">
</t>
    </r>
  </si>
  <si>
    <t>2.14</t>
  </si>
  <si>
    <r>
      <rPr>
        <sz val="11"/>
        <rFont val="Calibri"/>
      </rPr>
      <t>Ensure log monitoring and alerts are set up for CDB instance configuration changes</t>
    </r>
  </si>
  <si>
    <r>
      <rPr>
        <sz val="11"/>
        <color rgb="FF000000"/>
        <rFont val="Calibri"/>
      </rPr>
      <t>Perform the following to ensure the log monitoring and alerts are set up for CDB instance configuration changes:</t>
    </r>
    <r>
      <rPr>
        <sz val="11"/>
        <color rgb="FF000000"/>
        <rFont val="Calibri"/>
      </rPr>
      <t xml:space="preserve">
</t>
    </r>
    <r>
      <rPr>
        <sz val="11"/>
        <color rgb="FF000000"/>
        <rFont val="Calibri"/>
      </rPr>
      <t xml:space="preserve">-  Login to CloudAudit Console </t>
    </r>
    <r>
      <rPr>
        <sz val="11"/>
        <color rgb="FF0000FF"/>
        <rFont val="Calibri"/>
      </rPr>
      <t>(https://console.tencentcloud.com/cloudaudit)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Tracking Set</t>
    </r>
    <r>
      <rPr>
        <sz val="11"/>
        <color rgb="FF000000"/>
        <rFont val="Calibri"/>
      </rPr>
      <t xml:space="preserve"> on the left navigation bar.</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a.	Enter a </t>
    </r>
    <r>
      <rPr>
        <b/>
        <sz val="11"/>
        <color rgb="FF000000"/>
        <rFont val="Calibri"/>
      </rPr>
      <t>Tracking Set Name</t>
    </r>
    <r>
      <rPr>
        <sz val="11"/>
        <color rgb="FF000000"/>
        <rFont val="Calibri"/>
      </rPr>
      <t xml:space="preserve"> in the Basic info box.</t>
    </r>
    <r>
      <rPr>
        <sz val="11"/>
        <color rgb="FF000000"/>
        <rFont val="Calibri"/>
      </rPr>
      <t xml:space="preserve">
</t>
    </r>
    <r>
      <rPr>
        <sz val="11"/>
        <color rgb="FF000000"/>
        <rFont val="Calibri"/>
      </rPr>
      <t xml:space="preserve">b.	Set "Resource Type" to </t>
    </r>
    <r>
      <rPr>
        <b/>
        <sz val="11"/>
        <color rgb="FF000000"/>
        <rFont val="Calibri"/>
      </rPr>
      <t>CDB</t>
    </r>
    <r>
      <rPr>
        <sz val="11"/>
        <color rgb="FF000000"/>
        <rFont val="Calibri"/>
      </rPr>
      <t xml:space="preserve">,and select  </t>
    </r>
    <r>
      <rPr>
        <b/>
        <sz val="11"/>
        <color rgb="FF000000"/>
        <rFont val="Calibri"/>
      </rPr>
      <t>Event Name</t>
    </r>
    <r>
      <rPr>
        <sz val="11"/>
        <color rgb="FF000000"/>
        <rFont val="Calibri"/>
      </rPr>
      <t xml:space="preserve">  to include: </t>
    </r>
    <r>
      <rPr>
        <b/>
        <sz val="11"/>
        <color rgb="FF000000"/>
        <rFont val="Calibri"/>
      </rPr>
      <t>UpgradeDBInstanceEngineVersion</t>
    </r>
    <r>
      <rPr>
        <sz val="11"/>
        <color rgb="FF000000"/>
        <rFont val="Calibri"/>
      </rPr>
      <t xml:space="preserve">, </t>
    </r>
    <r>
      <rPr>
        <b/>
        <sz val="11"/>
        <color rgb="FF000000"/>
        <rFont val="Calibri"/>
      </rPr>
      <t>UpgradeDBInstance</t>
    </r>
    <r>
      <rPr>
        <sz val="11"/>
        <color rgb="FF000000"/>
        <rFont val="Calibri"/>
      </rPr>
      <t xml:space="preserve">, </t>
    </r>
    <r>
      <rPr>
        <b/>
        <sz val="11"/>
        <color rgb="FF000000"/>
        <rFont val="Calibri"/>
      </rPr>
      <t>ModifyDBInstanceReadOnlyStatus</t>
    </r>
    <r>
      <rPr>
        <sz val="11"/>
        <color rgb="FF000000"/>
        <rFont val="Calibri"/>
      </rPr>
      <t xml:space="preserve">, </t>
    </r>
    <r>
      <rPr>
        <b/>
        <sz val="11"/>
        <color rgb="FF000000"/>
        <rFont val="Calibri"/>
      </rPr>
      <t>ModifyDBInstanceVipVport</t>
    </r>
    <r>
      <rPr>
        <sz val="11"/>
        <color rgb="FF000000"/>
        <rFont val="Calibri"/>
      </rPr>
      <t xml:space="preserve">, </t>
    </r>
    <r>
      <rPr>
        <b/>
        <sz val="11"/>
        <color rgb="FF000000"/>
        <rFont val="Calibri"/>
      </rPr>
      <t>ModifyAccountPrivileges</t>
    </r>
    <r>
      <rPr>
        <sz val="11"/>
        <color rgb="FF000000"/>
        <rFont val="Calibri"/>
      </rPr>
      <t xml:space="preserve">, </t>
    </r>
    <r>
      <rPr>
        <b/>
        <sz val="11"/>
        <color rgb="FF000000"/>
        <rFont val="Calibri"/>
      </rPr>
      <t>ModifyBackupConfig</t>
    </r>
    <r>
      <rPr>
        <sz val="11"/>
        <color rgb="FF000000"/>
        <rFont val="Calibri"/>
      </rPr>
      <t xml:space="preserve">, </t>
    </r>
    <r>
      <rPr>
        <b/>
        <sz val="11"/>
        <color rgb="FF000000"/>
        <rFont val="Calibri"/>
      </rPr>
      <t>CreateBackup</t>
    </r>
    <r>
      <rPr>
        <sz val="11"/>
        <color rgb="FF000000"/>
        <rFont val="Calibri"/>
      </rPr>
      <t xml:space="preserve">, </t>
    </r>
    <r>
      <rPr>
        <b/>
        <sz val="11"/>
        <color rgb="FF000000"/>
        <rFont val="Calibri"/>
      </rPr>
      <t>DeleteBackup</t>
    </r>
    <r>
      <rPr>
        <sz val="11"/>
        <color rgb="FF000000"/>
        <rFont val="Calibri"/>
      </rPr>
      <t>.</t>
    </r>
    <r>
      <rPr>
        <sz val="11"/>
        <color rgb="FF000000"/>
        <rFont val="Calibri"/>
      </rPr>
      <t xml:space="preserve">
</t>
    </r>
    <r>
      <rPr>
        <sz val="11"/>
        <color rgb="FF000000"/>
        <rFont val="Calibri"/>
      </rPr>
      <t xml:space="preserve">c.	In the </t>
    </r>
    <r>
      <rPr>
        <b/>
        <sz val="11"/>
        <color rgb="FF000000"/>
        <rFont val="Calibri"/>
      </rPr>
      <t>Shipping Location</t>
    </r>
    <r>
      <rPr>
        <sz val="11"/>
        <color rgb="FF000000"/>
        <rFont val="Calibri"/>
      </rPr>
      <t xml:space="preserve">, select Ship the event to </t>
    </r>
    <r>
      <rPr>
        <b/>
        <sz val="11"/>
        <color rgb="FF000000"/>
        <rFont val="Calibri"/>
      </rPr>
      <t>CLS</t>
    </r>
    <r>
      <rPr>
        <sz val="11"/>
        <color rgb="FF000000"/>
        <rFont val="Calibri"/>
      </rPr>
      <t xml:space="preserve"> and specify a </t>
    </r>
    <r>
      <rPr>
        <b/>
        <sz val="11"/>
        <color rgb="FF000000"/>
        <rFont val="Calibri"/>
      </rPr>
      <t>Log Topic Name</t>
    </r>
    <r>
      <rPr>
        <sz val="11"/>
        <color rgb="FF000000"/>
        <rFont val="Calibri"/>
      </rPr>
      <t>.</t>
    </r>
    <r>
      <rPr>
        <sz val="11"/>
        <color rgb="FF000000"/>
        <rFont val="Calibri"/>
      </rPr>
      <t xml:space="preserve">
</t>
    </r>
    <r>
      <rPr>
        <sz val="11"/>
        <color rgb="FF000000"/>
        <rFont val="Calibri"/>
      </rPr>
      <t xml:space="preserve">d.	Click </t>
    </r>
    <r>
      <rPr>
        <b/>
        <sz val="11"/>
        <color rgb="FF000000"/>
        <rFont val="Calibri"/>
      </rPr>
      <t>Create completed</t>
    </r>
    <r>
      <rPr>
        <sz val="11"/>
        <color rgb="FF000000"/>
        <rFont val="Calibri"/>
      </rPr>
      <t>.</t>
    </r>
    <r>
      <rPr>
        <sz val="11"/>
        <color rgb="FF000000"/>
        <rFont val="Calibri"/>
      </rPr>
      <t xml:space="preserve">
</t>
    </r>
    <r>
      <rPr>
        <sz val="11"/>
        <color rgb="FF000000"/>
        <rFont val="Calibri"/>
      </rPr>
      <t xml:space="preserve">-  Login to CLS Console </t>
    </r>
    <r>
      <rPr>
        <sz val="11"/>
        <color rgb="FF0000FF"/>
        <rFont val="Calibri"/>
      </rPr>
      <t>(https://console.tencentcloud.com/cls)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Monitoring Alarm</t>
    </r>
    <r>
      <rPr>
        <sz val="11"/>
        <color rgb="FF000000"/>
        <rFont val="Calibri"/>
      </rPr>
      <t xml:space="preserve"> &gt;</t>
    </r>
    <r>
      <rPr>
        <b/>
        <sz val="11"/>
        <color rgb="FF000000"/>
        <rFont val="Calibri"/>
      </rPr>
      <t>Alarm Policy</t>
    </r>
    <r>
      <rPr>
        <sz val="11"/>
        <color rgb="FF000000"/>
        <rFont val="Calibri"/>
      </rPr>
      <t xml:space="preserve"> in the left navigation pane.</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a. Enter a name in the "Alert Name" box.</t>
    </r>
    <r>
      <rPr>
        <sz val="11"/>
        <color rgb="FF000000"/>
        <rFont val="Calibri"/>
      </rPr>
      <t xml:space="preserve">
</t>
    </r>
    <r>
      <rPr>
        <sz val="11"/>
        <color rgb="FF000000"/>
        <rFont val="Calibri"/>
      </rPr>
      <t xml:space="preserve">b. Select the </t>
    </r>
    <r>
      <rPr>
        <b/>
        <sz val="11"/>
        <color rgb="FF000000"/>
        <rFont val="Calibri"/>
      </rPr>
      <t>Log Topic</t>
    </r>
    <r>
      <rPr>
        <sz val="11"/>
        <color rgb="FF000000"/>
        <rFont val="Calibri"/>
      </rPr>
      <t xml:space="preserve"> where the log is located in the </t>
    </r>
    <r>
      <rPr>
        <b/>
        <sz val="11"/>
        <color rgb="FF000000"/>
        <rFont val="Calibri"/>
      </rPr>
      <t>Monitoring Object</t>
    </r>
    <r>
      <rPr>
        <sz val="11"/>
        <color rgb="FF000000"/>
        <rFont val="Calibri"/>
      </rPr>
      <t>.</t>
    </r>
    <r>
      <rPr>
        <sz val="11"/>
        <color rgb="FF000000"/>
        <rFont val="Calibri"/>
      </rPr>
      <t xml:space="preserve">
</t>
    </r>
    <r>
      <rPr>
        <sz val="11"/>
        <color rgb="FF000000"/>
        <rFont val="Calibri"/>
      </rPr>
      <t>c. enter the following query statements in the Query statement section.</t>
    </r>
    <r>
      <rPr>
        <sz val="11"/>
        <color rgb="FF000000"/>
        <rFont val="Calibri"/>
      </rPr>
      <t xml:space="preserve">
</t>
    </r>
    <r>
      <rPr>
        <sz val="11"/>
        <color rgb="FF006096"/>
        <rFont val="Roboto Condensed"/>
      </rPr>
      <t>eventName:(UpgradeDBInstanceEngineVersion OR UpgradeDBInstance OR ModifyDBInstanceReadOnlyStatus OR ModifyDBInstanceVipVport OR ModifyAccountPrivileges OR ModifyBackupConfig OR CreateBackup OR DeleteBackup) AND resourceType:cdb | select count(*) as log_count limit 100</t>
    </r>
    <r>
      <rPr>
        <sz val="11"/>
        <color rgb="FF006096"/>
        <rFont val="Roboto Condensed"/>
      </rPr>
      <t xml:space="preserve">
</t>
    </r>
    <r>
      <rPr>
        <sz val="11"/>
        <color rgb="FF000000"/>
        <rFont val="Calibri"/>
      </rPr>
      <t xml:space="preserve">
</t>
    </r>
    <r>
      <rPr>
        <sz val="11"/>
        <color rgb="FF000000"/>
        <rFont val="Calibri"/>
      </rPr>
      <t>- Set Alarm severtiy:</t>
    </r>
    <r>
      <rPr>
        <b/>
        <sz val="11"/>
        <color rgb="FF000000"/>
        <rFont val="Calibri"/>
      </rPr>
      <t>Alarm</t>
    </r>
    <r>
      <rPr>
        <sz val="11"/>
        <color rgb="FF000000"/>
        <rFont val="Calibri"/>
      </rPr>
      <t>, Query state:</t>
    </r>
    <r>
      <rPr>
        <b/>
        <sz val="11"/>
        <color rgb="FF000000"/>
        <rFont val="Calibri"/>
      </rPr>
      <t>Results</t>
    </r>
    <r>
      <rPr>
        <sz val="11"/>
        <color rgb="FF000000"/>
        <rFont val="Calibri"/>
      </rPr>
      <t xml:space="preserve"> , </t>
    </r>
    <r>
      <rPr>
        <b/>
        <sz val="11"/>
        <color rgb="FF000000"/>
        <rFont val="Calibri"/>
      </rPr>
      <t>&gt;</t>
    </r>
    <r>
      <rPr>
        <sz val="11"/>
        <color rgb="FF000000"/>
        <rFont val="Calibri"/>
      </rPr>
      <t xml:space="preserve"> ,</t>
    </r>
    <r>
      <rPr>
        <b/>
        <sz val="11"/>
        <color rgb="FF000000"/>
        <rFont val="Calibri"/>
      </rPr>
      <t>0</t>
    </r>
    <r>
      <rPr>
        <sz val="11"/>
        <color rgb="FF000000"/>
        <rFont val="Calibri"/>
      </rPr>
      <t xml:space="preserve"> as in </t>
    </r>
    <r>
      <rPr>
        <b/>
        <sz val="11"/>
        <color rgb="FF000000"/>
        <rFont val="Calibri"/>
      </rPr>
      <t>Trigger Condition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</si>
  <si>
    <r>
      <rPr>
        <sz val="11"/>
        <color rgb="FF000000"/>
        <rFont val="Calibri"/>
      </rPr>
      <t>It is recommended to configure metric filters and alarms in Log Service to monitor changes to CDB Instance configuration.</t>
    </r>
  </si>
  <si>
    <r>
      <rPr>
        <sz val="11"/>
        <color rgb="FF000000"/>
        <rFont val="Calibri"/>
      </rPr>
      <t>Perform the following to ensure the log monitoring and alerts are set up for  CDB instance configuration changes:</t>
    </r>
    <r>
      <rPr>
        <sz val="11"/>
        <color rgb="FF000000"/>
        <rFont val="Calibri"/>
      </rPr>
      <t xml:space="preserve">
</t>
    </r>
    <r>
      <rPr>
        <sz val="11"/>
        <color rgb="FF000000"/>
        <rFont val="Calibri"/>
      </rPr>
      <t xml:space="preserve">- Login to CloudAudit Console </t>
    </r>
    <r>
      <rPr>
        <sz val="11"/>
        <color rgb="FF0000FF"/>
        <rFont val="Calibri"/>
      </rPr>
      <t>(https://console.tencentcloud.com/cloudaudit)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Tracking Set</t>
    </r>
    <r>
      <rPr>
        <sz val="11"/>
        <color rgb="FF000000"/>
        <rFont val="Calibri"/>
      </rPr>
      <t xml:space="preserve"> on the left navigation bar, you will be presented with a list of trails.</t>
    </r>
    <r>
      <rPr>
        <sz val="11"/>
        <color rgb="FF000000"/>
        <rFont val="Calibri"/>
      </rPr>
      <t xml:space="preserve">
</t>
    </r>
    <r>
      <rPr>
        <sz val="11"/>
        <color rgb="FF000000"/>
        <rFont val="Calibri"/>
      </rPr>
      <t xml:space="preserve">- Ensure at least one </t>
    </r>
    <r>
      <rPr>
        <b/>
        <sz val="11"/>
        <color rgb="FF000000"/>
        <rFont val="Calibri"/>
      </rPr>
      <t>Tracking Set</t>
    </r>
    <r>
      <rPr>
        <sz val="11"/>
        <color rgb="FF000000"/>
        <rFont val="Calibri"/>
      </rPr>
      <t xml:space="preserve"> has </t>
    </r>
    <r>
      <rPr>
        <b/>
        <sz val="11"/>
        <color rgb="FF000000"/>
        <rFont val="Calibri"/>
      </rPr>
      <t>CDB</t>
    </r>
    <r>
      <rPr>
        <sz val="11"/>
        <color rgb="FF000000"/>
        <rFont val="Calibri"/>
      </rPr>
      <t xml:space="preserve"> in the </t>
    </r>
    <r>
      <rPr>
        <b/>
        <sz val="11"/>
        <color rgb="FF000000"/>
        <rFont val="Calibri"/>
      </rPr>
      <t>Resource type</t>
    </r>
    <r>
      <rPr>
        <sz val="11"/>
        <color rgb="FF000000"/>
        <rFont val="Calibri"/>
      </rPr>
      <t>,and include the following events:</t>
    </r>
    <r>
      <rPr>
        <b/>
        <sz val="11"/>
        <color rgb="FF000000"/>
        <rFont val="Calibri"/>
      </rPr>
      <t>UpgradeDBInstanceEngineVersion</t>
    </r>
    <r>
      <rPr>
        <sz val="11"/>
        <color rgb="FF000000"/>
        <rFont val="Calibri"/>
      </rPr>
      <t xml:space="preserve">, </t>
    </r>
    <r>
      <rPr>
        <b/>
        <sz val="11"/>
        <color rgb="FF000000"/>
        <rFont val="Calibri"/>
      </rPr>
      <t>UpgradeDBInstance</t>
    </r>
    <r>
      <rPr>
        <sz val="11"/>
        <color rgb="FF000000"/>
        <rFont val="Calibri"/>
      </rPr>
      <t xml:space="preserve">, </t>
    </r>
    <r>
      <rPr>
        <b/>
        <sz val="11"/>
        <color rgb="FF000000"/>
        <rFont val="Calibri"/>
      </rPr>
      <t>ModifyDBInstanceReadOnlyStatus</t>
    </r>
    <r>
      <rPr>
        <sz val="11"/>
        <color rgb="FF000000"/>
        <rFont val="Calibri"/>
      </rPr>
      <t xml:space="preserve">, </t>
    </r>
    <r>
      <rPr>
        <b/>
        <sz val="11"/>
        <color rgb="FF000000"/>
        <rFont val="Calibri"/>
      </rPr>
      <t>ModifyDBInstanceVipVport</t>
    </r>
    <r>
      <rPr>
        <sz val="11"/>
        <color rgb="FF000000"/>
        <rFont val="Calibri"/>
      </rPr>
      <t xml:space="preserve">, </t>
    </r>
    <r>
      <rPr>
        <b/>
        <sz val="11"/>
        <color rgb="FF000000"/>
        <rFont val="Calibri"/>
      </rPr>
      <t>ModifyAccountPrivileges</t>
    </r>
    <r>
      <rPr>
        <sz val="11"/>
        <color rgb="FF000000"/>
        <rFont val="Calibri"/>
      </rPr>
      <t xml:space="preserve">, </t>
    </r>
    <r>
      <rPr>
        <b/>
        <sz val="11"/>
        <color rgb="FF000000"/>
        <rFont val="Calibri"/>
      </rPr>
      <t>ModifyBackupConfig</t>
    </r>
    <r>
      <rPr>
        <sz val="11"/>
        <color rgb="FF000000"/>
        <rFont val="Calibri"/>
      </rPr>
      <t xml:space="preserve">, </t>
    </r>
    <r>
      <rPr>
        <b/>
        <sz val="11"/>
        <color rgb="FF000000"/>
        <rFont val="Calibri"/>
      </rPr>
      <t>CreateBackup</t>
    </r>
    <r>
      <rPr>
        <sz val="11"/>
        <color rgb="FF000000"/>
        <rFont val="Calibri"/>
      </rPr>
      <t xml:space="preserve">, </t>
    </r>
    <r>
      <rPr>
        <b/>
        <sz val="11"/>
        <color rgb="FF000000"/>
        <rFont val="Calibri"/>
      </rPr>
      <t>DeleteBackup</t>
    </r>
    <r>
      <rPr>
        <sz val="11"/>
        <color rgb="FF000000"/>
        <rFont val="Calibri"/>
      </rPr>
      <t>.</t>
    </r>
    <r>
      <rPr>
        <sz val="11"/>
        <color rgb="FF000000"/>
        <rFont val="Calibri"/>
      </rPr>
      <t xml:space="preserve">
</t>
    </r>
    <r>
      <rPr>
        <sz val="11"/>
        <color rgb="FF000000"/>
        <rFont val="Calibri"/>
      </rPr>
      <t xml:space="preserve">- Click on a tracking set  name in the </t>
    </r>
    <r>
      <rPr>
        <b/>
        <sz val="11"/>
        <color rgb="FF000000"/>
        <rFont val="Calibri"/>
      </rPr>
      <t>Name</t>
    </r>
    <r>
      <rPr>
        <sz val="11"/>
        <color rgb="FF000000"/>
        <rFont val="Calibri"/>
      </rPr>
      <t xml:space="preserve"> column.</t>
    </r>
    <r>
      <rPr>
        <sz val="11"/>
        <color rgb="FF000000"/>
        <rFont val="Calibri"/>
      </rPr>
      <t xml:space="preserve">
</t>
    </r>
    <r>
      <rPr>
        <sz val="11"/>
        <color rgb="FF000000"/>
        <rFont val="Calibri"/>
      </rPr>
      <t xml:space="preserve">- Make sure </t>
    </r>
    <r>
      <rPr>
        <b/>
        <sz val="11"/>
        <color rgb="FF000000"/>
        <rFont val="Calibri"/>
      </rPr>
      <t>Enable Logging</t>
    </r>
    <r>
      <rPr>
        <sz val="11"/>
        <color rgb="FF000000"/>
        <rFont val="Calibri"/>
      </rPr>
      <t xml:space="preserve"> is </t>
    </r>
    <r>
      <rPr>
        <b/>
        <sz val="11"/>
        <color rgb="FF000000"/>
        <rFont val="Calibri"/>
      </rPr>
      <t>turned on</t>
    </r>
    <r>
      <rPr>
        <sz val="11"/>
        <color rgb="FF000000"/>
        <rFont val="Calibri"/>
      </rPr>
      <t xml:space="preserve"> and </t>
    </r>
    <r>
      <rPr>
        <b/>
        <sz val="11"/>
        <color rgb="FF000000"/>
        <rFont val="Calibri"/>
      </rPr>
      <t>Shipping Location</t>
    </r>
    <r>
      <rPr>
        <sz val="11"/>
        <color rgb="FF000000"/>
        <rFont val="Calibri"/>
      </rPr>
      <t xml:space="preserve"> is ship the event to CLS for storage.</t>
    </r>
    <r>
      <rPr>
        <sz val="11"/>
        <color rgb="FF000000"/>
        <rFont val="Calibri"/>
      </rPr>
      <t xml:space="preserve">
</t>
    </r>
    <r>
      <rPr>
        <sz val="11"/>
        <color rgb="FF000000"/>
        <rFont val="Calibri"/>
      </rPr>
      <t xml:space="preserve">- Login to CLS Console </t>
    </r>
    <r>
      <rPr>
        <sz val="11"/>
        <color rgb="FF0000FF"/>
        <rFont val="Calibri"/>
      </rPr>
      <t>(https://console.tencentcloud.com/cls)</t>
    </r>
    <r>
      <rPr>
        <sz val="11"/>
        <color rgb="FF000000"/>
        <rFont val="Calibri"/>
      </rPr>
      <t>.</t>
    </r>
    <r>
      <rPr>
        <sz val="11"/>
        <color rgb="FF000000"/>
        <rFont val="Calibri"/>
      </rPr>
      <t xml:space="preserve">
</t>
    </r>
    <r>
      <rPr>
        <sz val="11"/>
        <color rgb="FF000000"/>
        <rFont val="Calibri"/>
      </rPr>
      <t>- Click "Log Topic" in the left navigation pane to ensure that the log has been delivered to the log topic.</t>
    </r>
    <r>
      <rPr>
        <sz val="11"/>
        <color rgb="FF000000"/>
        <rFont val="Calibri"/>
      </rPr>
      <t xml:space="preserve">
</t>
    </r>
    <r>
      <rPr>
        <sz val="11"/>
        <color rgb="FF000000"/>
        <rFont val="Calibri"/>
      </rPr>
      <t xml:space="preserve">- Click </t>
    </r>
    <r>
      <rPr>
        <b/>
        <sz val="11"/>
        <color rgb="FF000000"/>
        <rFont val="Calibri"/>
      </rPr>
      <t>Monitoring Alarm</t>
    </r>
    <r>
      <rPr>
        <sz val="11"/>
        <color rgb="FF000000"/>
        <rFont val="Calibri"/>
      </rPr>
      <t xml:space="preserve"> &gt;  </t>
    </r>
    <r>
      <rPr>
        <b/>
        <sz val="11"/>
        <color rgb="FF000000"/>
        <rFont val="Calibri"/>
      </rPr>
      <t>Alarm Policy</t>
    </r>
    <r>
      <rPr>
        <sz val="11"/>
        <color rgb="FF000000"/>
        <rFont val="Calibri"/>
      </rPr>
      <t xml:space="preserve"> on the left navigation bar to enter the alarm policy list page.</t>
    </r>
    <r>
      <rPr>
        <sz val="11"/>
        <color rgb="FF000000"/>
        <rFont val="Calibri"/>
      </rPr>
      <t xml:space="preserve">
</t>
    </r>
    <r>
      <rPr>
        <sz val="11"/>
        <color rgb="FF000000"/>
        <rFont val="Calibri"/>
      </rPr>
      <t xml:space="preserve">- Search for the </t>
    </r>
    <r>
      <rPr>
        <b/>
        <sz val="11"/>
        <color rgb="FF000000"/>
        <rFont val="Calibri"/>
      </rPr>
      <t>Alarm Policy</t>
    </r>
    <r>
      <rPr>
        <sz val="11"/>
        <color rgb="FF000000"/>
        <rFont val="Calibri"/>
      </rPr>
      <t xml:space="preserve"> using the </t>
    </r>
    <r>
      <rPr>
        <b/>
        <sz val="11"/>
        <color rgb="FF000000"/>
        <rFont val="Calibri"/>
      </rPr>
      <t>Monitoring Object</t>
    </r>
    <r>
      <rPr>
        <sz val="11"/>
        <color rgb="FF000000"/>
        <rFont val="Calibri"/>
      </rPr>
      <t xml:space="preserve"> ID in the search box at the top right. The Monitoring Object ID is the </t>
    </r>
    <r>
      <rPr>
        <b/>
        <sz val="11"/>
        <color rgb="FF000000"/>
        <rFont val="Calibri"/>
      </rPr>
      <t>Log topic</t>
    </r>
    <r>
      <rPr>
        <sz val="11"/>
        <color rgb="FF000000"/>
        <rFont val="Calibri"/>
      </rPr>
      <t xml:space="preserve"> ID of the log.</t>
    </r>
    <r>
      <rPr>
        <sz val="11"/>
        <color rgb="FF000000"/>
        <rFont val="Calibri"/>
      </rPr>
      <t xml:space="preserve">
</t>
    </r>
    <r>
      <rPr>
        <sz val="11"/>
        <color rgb="FF000000"/>
        <rFont val="Calibri"/>
      </rPr>
      <t>- Check whether the alarm policy includes the following query statements.</t>
    </r>
    <r>
      <rPr>
        <sz val="11"/>
        <color rgb="FF000000"/>
        <rFont val="Calibri"/>
      </rPr>
      <t xml:space="preserve">
</t>
    </r>
    <r>
      <rPr>
        <sz val="11"/>
        <color rgb="FF006096"/>
        <rFont val="Roboto Condensed"/>
      </rPr>
      <t>eventName:(UpgradeDBInstanceEngineVersion OR UpgradeDBInstance OR ModifyDBInstanceReadOnlyStatus OR ModifyDBInstanceVipVport OR ModifyAccountPrivileges OR ModifyBackupConfig OR CreateBackup OR DeleteBackup) AND resourceType:cdb | select count(*) as log_count limit 100</t>
    </r>
    <r>
      <rPr>
        <sz val="11"/>
        <color rgb="FF006096"/>
        <rFont val="Roboto Condensed"/>
      </rPr>
      <t xml:space="preserve">
</t>
    </r>
  </si>
  <si>
    <t>2.15</t>
  </si>
  <si>
    <r>
      <rPr>
        <sz val="11"/>
        <rFont val="Calibri"/>
      </rPr>
      <t>Ensure a log monitoring and alerts are set up to monitor Management Console sign-in without MFA</t>
    </r>
  </si>
  <si>
    <r>
      <rPr>
        <sz val="11"/>
        <color rgb="FF000000"/>
        <rFont val="Calibri"/>
      </rPr>
      <t>Perform the following to ensure log monitoring and alerts are set up to monitor Management Console sign-ins without MFA:</t>
    </r>
    <r>
      <rPr>
        <sz val="11"/>
        <color rgb="FF000000"/>
        <rFont val="Calibri"/>
      </rPr>
      <t xml:space="preserve">
</t>
    </r>
    <r>
      <rPr>
        <sz val="11"/>
        <color rgb="FF000000"/>
        <rFont val="Calibri"/>
      </rPr>
      <t xml:space="preserve">-  Login to CloudAudit Console </t>
    </r>
    <r>
      <rPr>
        <sz val="11"/>
        <color rgb="FF0000FF"/>
        <rFont val="Calibri"/>
      </rPr>
      <t>(https://console.tencentcloud.com/cloudaudit)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Tracking Set</t>
    </r>
    <r>
      <rPr>
        <sz val="11"/>
        <color rgb="FF000000"/>
        <rFont val="Calibri"/>
      </rPr>
      <t xml:space="preserve"> on the left navigation bar.</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a.	Enter a </t>
    </r>
    <r>
      <rPr>
        <b/>
        <sz val="11"/>
        <color rgb="FF000000"/>
        <rFont val="Calibri"/>
      </rPr>
      <t>Tracking Set Name</t>
    </r>
    <r>
      <rPr>
        <sz val="11"/>
        <color rgb="FF000000"/>
        <rFont val="Calibri"/>
      </rPr>
      <t xml:space="preserve"> in the Basic info box.</t>
    </r>
    <r>
      <rPr>
        <sz val="11"/>
        <color rgb="FF000000"/>
        <rFont val="Calibri"/>
      </rPr>
      <t xml:space="preserve">
</t>
    </r>
    <r>
      <rPr>
        <sz val="11"/>
        <color rgb="FF000000"/>
        <rFont val="Calibri"/>
      </rPr>
      <t xml:space="preserve">b.	Set "Resource Type" to </t>
    </r>
    <r>
      <rPr>
        <b/>
        <sz val="11"/>
        <color rgb="FF000000"/>
        <rFont val="Calibri"/>
      </rPr>
      <t>ACCOUNT</t>
    </r>
    <r>
      <rPr>
        <sz val="11"/>
        <color rgb="FF000000"/>
        <rFont val="Calibri"/>
      </rPr>
      <t xml:space="preserve">,and select  </t>
    </r>
    <r>
      <rPr>
        <b/>
        <sz val="11"/>
        <color rgb="FF000000"/>
        <rFont val="Calibri"/>
      </rPr>
      <t>Event Name</t>
    </r>
    <r>
      <rPr>
        <sz val="11"/>
        <color rgb="FF000000"/>
        <rFont val="Calibri"/>
      </rPr>
      <t xml:space="preserve">  to include: </t>
    </r>
    <r>
      <rPr>
        <b/>
        <sz val="11"/>
        <color rgb="FF000000"/>
        <rFont val="Calibri"/>
      </rPr>
      <t>ConsoleLogin</t>
    </r>
    <r>
      <rPr>
        <sz val="11"/>
        <color rgb="FF000000"/>
        <rFont val="Calibri"/>
      </rPr>
      <t>.</t>
    </r>
    <r>
      <rPr>
        <sz val="11"/>
        <color rgb="FF000000"/>
        <rFont val="Calibri"/>
      </rPr>
      <t xml:space="preserve">
</t>
    </r>
    <r>
      <rPr>
        <sz val="11"/>
        <color rgb="FF000000"/>
        <rFont val="Calibri"/>
      </rPr>
      <t xml:space="preserve">c.	In the </t>
    </r>
    <r>
      <rPr>
        <b/>
        <sz val="11"/>
        <color rgb="FF000000"/>
        <rFont val="Calibri"/>
      </rPr>
      <t>Shipping Location</t>
    </r>
    <r>
      <rPr>
        <sz val="11"/>
        <color rgb="FF000000"/>
        <rFont val="Calibri"/>
      </rPr>
      <t xml:space="preserve">, select Ship the event to </t>
    </r>
    <r>
      <rPr>
        <b/>
        <sz val="11"/>
        <color rgb="FF000000"/>
        <rFont val="Calibri"/>
      </rPr>
      <t>CLS</t>
    </r>
    <r>
      <rPr>
        <sz val="11"/>
        <color rgb="FF000000"/>
        <rFont val="Calibri"/>
      </rPr>
      <t xml:space="preserve"> and specify a </t>
    </r>
    <r>
      <rPr>
        <b/>
        <sz val="11"/>
        <color rgb="FF000000"/>
        <rFont val="Calibri"/>
      </rPr>
      <t>Log Topic Name</t>
    </r>
    <r>
      <rPr>
        <sz val="11"/>
        <color rgb="FF000000"/>
        <rFont val="Calibri"/>
      </rPr>
      <t>.</t>
    </r>
    <r>
      <rPr>
        <sz val="11"/>
        <color rgb="FF000000"/>
        <rFont val="Calibri"/>
      </rPr>
      <t xml:space="preserve">
</t>
    </r>
    <r>
      <rPr>
        <sz val="11"/>
        <color rgb="FF000000"/>
        <rFont val="Calibri"/>
      </rPr>
      <t xml:space="preserve">d.	Click </t>
    </r>
    <r>
      <rPr>
        <b/>
        <sz val="11"/>
        <color rgb="FF000000"/>
        <rFont val="Calibri"/>
      </rPr>
      <t>Create completed</t>
    </r>
    <r>
      <rPr>
        <sz val="11"/>
        <color rgb="FF000000"/>
        <rFont val="Calibri"/>
      </rPr>
      <t>.</t>
    </r>
    <r>
      <rPr>
        <sz val="11"/>
        <color rgb="FF000000"/>
        <rFont val="Calibri"/>
      </rPr>
      <t xml:space="preserve">
</t>
    </r>
    <r>
      <rPr>
        <sz val="11"/>
        <color rgb="FF000000"/>
        <rFont val="Calibri"/>
      </rPr>
      <t xml:space="preserve">-  Login to CLS Console </t>
    </r>
    <r>
      <rPr>
        <sz val="11"/>
        <color rgb="FF0000FF"/>
        <rFont val="Calibri"/>
      </rPr>
      <t>(https://console.tencentcloud.com/cls)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Monitoring Alarm</t>
    </r>
    <r>
      <rPr>
        <sz val="11"/>
        <color rgb="FF000000"/>
        <rFont val="Calibri"/>
      </rPr>
      <t xml:space="preserve"> &gt;</t>
    </r>
    <r>
      <rPr>
        <b/>
        <sz val="11"/>
        <color rgb="FF000000"/>
        <rFont val="Calibri"/>
      </rPr>
      <t>Alarm Policy</t>
    </r>
    <r>
      <rPr>
        <sz val="11"/>
        <color rgb="FF000000"/>
        <rFont val="Calibri"/>
      </rPr>
      <t xml:space="preserve"> in the left navigation pane.</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a. Enter a name in the "Alert Name" box.</t>
    </r>
    <r>
      <rPr>
        <sz val="11"/>
        <color rgb="FF000000"/>
        <rFont val="Calibri"/>
      </rPr>
      <t xml:space="preserve">
</t>
    </r>
    <r>
      <rPr>
        <sz val="11"/>
        <color rgb="FF000000"/>
        <rFont val="Calibri"/>
      </rPr>
      <t xml:space="preserve">b. Select the </t>
    </r>
    <r>
      <rPr>
        <b/>
        <sz val="11"/>
        <color rgb="FF000000"/>
        <rFont val="Calibri"/>
      </rPr>
      <t>Log Topic</t>
    </r>
    <r>
      <rPr>
        <sz val="11"/>
        <color rgb="FF000000"/>
        <rFont val="Calibri"/>
      </rPr>
      <t xml:space="preserve"> where the log is located in the </t>
    </r>
    <r>
      <rPr>
        <b/>
        <sz val="11"/>
        <color rgb="FF000000"/>
        <rFont val="Calibri"/>
      </rPr>
      <t>Monitoring Object</t>
    </r>
    <r>
      <rPr>
        <sz val="11"/>
        <color rgb="FF000000"/>
        <rFont val="Calibri"/>
      </rPr>
      <t>.</t>
    </r>
    <r>
      <rPr>
        <sz val="11"/>
        <color rgb="FF000000"/>
        <rFont val="Calibri"/>
      </rPr>
      <t xml:space="preserve">
</t>
    </r>
    <r>
      <rPr>
        <sz val="11"/>
        <color rgb="FF000000"/>
        <rFont val="Calibri"/>
      </rPr>
      <t>c. enter the following query statements in the Query statement section.</t>
    </r>
    <r>
      <rPr>
        <sz val="11"/>
        <color rgb="FF000000"/>
        <rFont val="Calibri"/>
      </rPr>
      <t xml:space="preserve">
</t>
    </r>
    <r>
      <rPr>
        <sz val="11"/>
        <color rgb="FF006096"/>
        <rFont val="Roboto Condensed"/>
      </rPr>
      <t>eventName:ConsoleLogin AND resourceType:account AND mfa:0 | select count(*) as log_count limit 100</t>
    </r>
    <r>
      <rPr>
        <sz val="11"/>
        <color rgb="FF006096"/>
        <rFont val="Roboto Condensed"/>
      </rPr>
      <t xml:space="preserve">
</t>
    </r>
    <r>
      <rPr>
        <sz val="11"/>
        <color rgb="FF000000"/>
        <rFont val="Calibri"/>
      </rPr>
      <t xml:space="preserve">
</t>
    </r>
    <r>
      <rPr>
        <sz val="11"/>
        <color rgb="FF000000"/>
        <rFont val="Calibri"/>
      </rPr>
      <t>- Set Alarm severtiy:</t>
    </r>
    <r>
      <rPr>
        <b/>
        <sz val="11"/>
        <color rgb="FF000000"/>
        <rFont val="Calibri"/>
      </rPr>
      <t>Alarm</t>
    </r>
    <r>
      <rPr>
        <sz val="11"/>
        <color rgb="FF000000"/>
        <rFont val="Calibri"/>
      </rPr>
      <t>, Query state:</t>
    </r>
    <r>
      <rPr>
        <b/>
        <sz val="11"/>
        <color rgb="FF000000"/>
        <rFont val="Calibri"/>
      </rPr>
      <t>Results</t>
    </r>
    <r>
      <rPr>
        <sz val="11"/>
        <color rgb="FF000000"/>
        <rFont val="Calibri"/>
      </rPr>
      <t xml:space="preserve"> , </t>
    </r>
    <r>
      <rPr>
        <b/>
        <sz val="11"/>
        <color rgb="FF000000"/>
        <rFont val="Calibri"/>
      </rPr>
      <t>&gt;</t>
    </r>
    <r>
      <rPr>
        <sz val="11"/>
        <color rgb="FF000000"/>
        <rFont val="Calibri"/>
      </rPr>
      <t xml:space="preserve"> ,</t>
    </r>
    <r>
      <rPr>
        <b/>
        <sz val="11"/>
        <color rgb="FF000000"/>
        <rFont val="Calibri"/>
      </rPr>
      <t>0</t>
    </r>
    <r>
      <rPr>
        <sz val="11"/>
        <color rgb="FF000000"/>
        <rFont val="Calibri"/>
      </rPr>
      <t xml:space="preserve"> as in </t>
    </r>
    <r>
      <rPr>
        <b/>
        <sz val="11"/>
        <color rgb="FF000000"/>
        <rFont val="Calibri"/>
      </rPr>
      <t>Trigger Condition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</si>
  <si>
    <r>
      <rPr>
        <sz val="11"/>
        <color rgb="FF000000"/>
        <rFont val="Calibri"/>
      </rPr>
      <t>It is recommended to configure metric filters and alarms in Log Service to monitor Management Console sign-ins that are not protected by multi-factor authentication (MFA).</t>
    </r>
  </si>
  <si>
    <r>
      <rPr>
        <sz val="11"/>
        <color rgb="FF000000"/>
        <rFont val="Calibri"/>
      </rPr>
      <t>Perform the following to ensure log monitoring and alerts are set up to monitor Management Console sign-ins without MFA:</t>
    </r>
    <r>
      <rPr>
        <sz val="11"/>
        <color rgb="FF000000"/>
        <rFont val="Calibri"/>
      </rPr>
      <t xml:space="preserve">
</t>
    </r>
    <r>
      <rPr>
        <sz val="11"/>
        <color rgb="FF000000"/>
        <rFont val="Calibri"/>
      </rPr>
      <t xml:space="preserve">- Login to CloudAudit Console </t>
    </r>
    <r>
      <rPr>
        <sz val="11"/>
        <color rgb="FF0000FF"/>
        <rFont val="Calibri"/>
      </rPr>
      <t>(https://console.tencentcloud.com/cloudaudit)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Tracking Set</t>
    </r>
    <r>
      <rPr>
        <sz val="11"/>
        <color rgb="FF000000"/>
        <rFont val="Calibri"/>
      </rPr>
      <t xml:space="preserve"> on the left navigation bar, you will be presented with a list of trails.</t>
    </r>
    <r>
      <rPr>
        <sz val="11"/>
        <color rgb="FF000000"/>
        <rFont val="Calibri"/>
      </rPr>
      <t xml:space="preserve">
</t>
    </r>
    <r>
      <rPr>
        <sz val="11"/>
        <color rgb="FF000000"/>
        <rFont val="Calibri"/>
      </rPr>
      <t xml:space="preserve">- Ensure at least one </t>
    </r>
    <r>
      <rPr>
        <b/>
        <sz val="11"/>
        <color rgb="FF000000"/>
        <rFont val="Calibri"/>
      </rPr>
      <t>Tracking Set</t>
    </r>
    <r>
      <rPr>
        <sz val="11"/>
        <color rgb="FF000000"/>
        <rFont val="Calibri"/>
      </rPr>
      <t xml:space="preserve"> has </t>
    </r>
    <r>
      <rPr>
        <b/>
        <sz val="11"/>
        <color rgb="FF000000"/>
        <rFont val="Calibri"/>
      </rPr>
      <t>ACCOUNT</t>
    </r>
    <r>
      <rPr>
        <sz val="11"/>
        <color rgb="FF000000"/>
        <rFont val="Calibri"/>
      </rPr>
      <t xml:space="preserve"> in the </t>
    </r>
    <r>
      <rPr>
        <b/>
        <sz val="11"/>
        <color rgb="FF000000"/>
        <rFont val="Calibri"/>
      </rPr>
      <t>Resource type</t>
    </r>
    <r>
      <rPr>
        <sz val="11"/>
        <color rgb="FF000000"/>
        <rFont val="Calibri"/>
      </rPr>
      <t>,and include the following events: ConsoleLogin.</t>
    </r>
    <r>
      <rPr>
        <sz val="11"/>
        <color rgb="FF000000"/>
        <rFont val="Calibri"/>
      </rPr>
      <t xml:space="preserve">
</t>
    </r>
    <r>
      <rPr>
        <sz val="11"/>
        <color rgb="FF000000"/>
        <rFont val="Calibri"/>
      </rPr>
      <t xml:space="preserve">- Click on a tracking set  name in the </t>
    </r>
    <r>
      <rPr>
        <b/>
        <sz val="11"/>
        <color rgb="FF000000"/>
        <rFont val="Calibri"/>
      </rPr>
      <t>Name</t>
    </r>
    <r>
      <rPr>
        <sz val="11"/>
        <color rgb="FF000000"/>
        <rFont val="Calibri"/>
      </rPr>
      <t xml:space="preserve"> column.</t>
    </r>
    <r>
      <rPr>
        <sz val="11"/>
        <color rgb="FF000000"/>
        <rFont val="Calibri"/>
      </rPr>
      <t xml:space="preserve">
</t>
    </r>
    <r>
      <rPr>
        <sz val="11"/>
        <color rgb="FF000000"/>
        <rFont val="Calibri"/>
      </rPr>
      <t xml:space="preserve">- Make sure </t>
    </r>
    <r>
      <rPr>
        <b/>
        <sz val="11"/>
        <color rgb="FF000000"/>
        <rFont val="Calibri"/>
      </rPr>
      <t>Enable Logging</t>
    </r>
    <r>
      <rPr>
        <sz val="11"/>
        <color rgb="FF000000"/>
        <rFont val="Calibri"/>
      </rPr>
      <t xml:space="preserve"> is </t>
    </r>
    <r>
      <rPr>
        <b/>
        <sz val="11"/>
        <color rgb="FF000000"/>
        <rFont val="Calibri"/>
      </rPr>
      <t>turned on</t>
    </r>
    <r>
      <rPr>
        <sz val="11"/>
        <color rgb="FF000000"/>
        <rFont val="Calibri"/>
      </rPr>
      <t xml:space="preserve"> and </t>
    </r>
    <r>
      <rPr>
        <b/>
        <sz val="11"/>
        <color rgb="FF000000"/>
        <rFont val="Calibri"/>
      </rPr>
      <t>Shipping Location</t>
    </r>
    <r>
      <rPr>
        <sz val="11"/>
        <color rgb="FF000000"/>
        <rFont val="Calibri"/>
      </rPr>
      <t xml:space="preserve"> is ship the event to CLS for storage.</t>
    </r>
    <r>
      <rPr>
        <sz val="11"/>
        <color rgb="FF000000"/>
        <rFont val="Calibri"/>
      </rPr>
      <t xml:space="preserve">
</t>
    </r>
    <r>
      <rPr>
        <sz val="11"/>
        <color rgb="FF000000"/>
        <rFont val="Calibri"/>
      </rPr>
      <t xml:space="preserve">- Login to CLS Console </t>
    </r>
    <r>
      <rPr>
        <sz val="11"/>
        <color rgb="FF0000FF"/>
        <rFont val="Calibri"/>
      </rPr>
      <t>(https://console.tencentcloud.com/cls)</t>
    </r>
    <r>
      <rPr>
        <sz val="11"/>
        <color rgb="FF000000"/>
        <rFont val="Calibri"/>
      </rPr>
      <t>.</t>
    </r>
    <r>
      <rPr>
        <sz val="11"/>
        <color rgb="FF000000"/>
        <rFont val="Calibri"/>
      </rPr>
      <t xml:space="preserve">
</t>
    </r>
    <r>
      <rPr>
        <sz val="11"/>
        <color rgb="FF000000"/>
        <rFont val="Calibri"/>
      </rPr>
      <t>- Click "Log Topic" in the left navigation pane to ensure that the log has been delivered to the log topic.</t>
    </r>
    <r>
      <rPr>
        <sz val="11"/>
        <color rgb="FF000000"/>
        <rFont val="Calibri"/>
      </rPr>
      <t xml:space="preserve">
</t>
    </r>
    <r>
      <rPr>
        <sz val="11"/>
        <color rgb="FF000000"/>
        <rFont val="Calibri"/>
      </rPr>
      <t xml:space="preserve">- Click </t>
    </r>
    <r>
      <rPr>
        <b/>
        <sz val="11"/>
        <color rgb="FF000000"/>
        <rFont val="Calibri"/>
      </rPr>
      <t>Monitoring Alarm</t>
    </r>
    <r>
      <rPr>
        <sz val="11"/>
        <color rgb="FF000000"/>
        <rFont val="Calibri"/>
      </rPr>
      <t xml:space="preserve"> &gt;  </t>
    </r>
    <r>
      <rPr>
        <b/>
        <sz val="11"/>
        <color rgb="FF000000"/>
        <rFont val="Calibri"/>
      </rPr>
      <t>Alarm Policy</t>
    </r>
    <r>
      <rPr>
        <sz val="11"/>
        <color rgb="FF000000"/>
        <rFont val="Calibri"/>
      </rPr>
      <t xml:space="preserve"> on the left navigation bar to enter the alarm policy list page.</t>
    </r>
    <r>
      <rPr>
        <sz val="11"/>
        <color rgb="FF000000"/>
        <rFont val="Calibri"/>
      </rPr>
      <t xml:space="preserve">
</t>
    </r>
    <r>
      <rPr>
        <sz val="11"/>
        <color rgb="FF000000"/>
        <rFont val="Calibri"/>
      </rPr>
      <t xml:space="preserve">- Search for the </t>
    </r>
    <r>
      <rPr>
        <b/>
        <sz val="11"/>
        <color rgb="FF000000"/>
        <rFont val="Calibri"/>
      </rPr>
      <t>Alarm Policy</t>
    </r>
    <r>
      <rPr>
        <sz val="11"/>
        <color rgb="FF000000"/>
        <rFont val="Calibri"/>
      </rPr>
      <t xml:space="preserve"> using the </t>
    </r>
    <r>
      <rPr>
        <b/>
        <sz val="11"/>
        <color rgb="FF000000"/>
        <rFont val="Calibri"/>
      </rPr>
      <t>Monitoring Object</t>
    </r>
    <r>
      <rPr>
        <sz val="11"/>
        <color rgb="FF000000"/>
        <rFont val="Calibri"/>
      </rPr>
      <t xml:space="preserve"> ID in the search box at the top right. The Monitoring Object ID is the </t>
    </r>
    <r>
      <rPr>
        <b/>
        <sz val="11"/>
        <color rgb="FF000000"/>
        <rFont val="Calibri"/>
      </rPr>
      <t>Log topic</t>
    </r>
    <r>
      <rPr>
        <sz val="11"/>
        <color rgb="FF000000"/>
        <rFont val="Calibri"/>
      </rPr>
      <t xml:space="preserve"> ID of the log.</t>
    </r>
    <r>
      <rPr>
        <sz val="11"/>
        <color rgb="FF000000"/>
        <rFont val="Calibri"/>
      </rPr>
      <t xml:space="preserve">
</t>
    </r>
    <r>
      <rPr>
        <sz val="11"/>
        <color rgb="FF000000"/>
        <rFont val="Calibri"/>
      </rPr>
      <t>- Check whether the alarm policy includes the following query statements.</t>
    </r>
    <r>
      <rPr>
        <sz val="11"/>
        <color rgb="FF000000"/>
        <rFont val="Calibri"/>
      </rPr>
      <t xml:space="preserve">
</t>
    </r>
    <r>
      <rPr>
        <sz val="11"/>
        <color rgb="FF006096"/>
        <rFont val="Roboto Condensed"/>
      </rPr>
      <t>eventName:ConsoleLogin AND resourceType:account AND mfa:0 | select count(*) as log_count limit 100</t>
    </r>
    <r>
      <rPr>
        <sz val="11"/>
        <color rgb="FF006096"/>
        <rFont val="Roboto Condensed"/>
      </rPr>
      <t xml:space="preserve">
</t>
    </r>
  </si>
  <si>
    <t>2.16</t>
  </si>
  <si>
    <r>
      <rPr>
        <sz val="11"/>
        <rFont val="Calibri"/>
      </rPr>
      <t xml:space="preserve">Ensure a log monitoring and alerts are set up to monitor the usage of </t>
    </r>
    <r>
      <rPr>
        <sz val="11"/>
        <color rgb="FF000000"/>
        <rFont val="Calibri"/>
      </rPr>
      <t>"</t>
    </r>
    <r>
      <rPr>
        <b/>
        <sz val="11"/>
        <color rgb="FF000000"/>
        <rFont val="Calibri"/>
      </rPr>
      <t>root</t>
    </r>
    <r>
      <rPr>
        <sz val="11"/>
        <color rgb="FF000000"/>
        <rFont val="Calibri"/>
      </rPr>
      <t>"</t>
    </r>
    <r>
      <rPr>
        <sz val="11"/>
        <color rgb="FF000000"/>
        <rFont val="Calibri"/>
      </rPr>
      <t xml:space="preserve"> account</t>
    </r>
  </si>
  <si>
    <r>
      <rPr>
        <sz val="11"/>
        <color rgb="FF000000"/>
        <rFont val="Calibri"/>
      </rPr>
      <t>Perform the following to ensure log monitoring and alerts are set up to monitor usage of “root” account:</t>
    </r>
    <r>
      <rPr>
        <sz val="11"/>
        <color rgb="FF000000"/>
        <rFont val="Calibri"/>
      </rPr>
      <t xml:space="preserve">
</t>
    </r>
    <r>
      <rPr>
        <sz val="11"/>
        <color rgb="FF000000"/>
        <rFont val="Calibri"/>
      </rPr>
      <t xml:space="preserve">-  Login to CloudAudit Console </t>
    </r>
    <r>
      <rPr>
        <sz val="11"/>
        <color rgb="FF0000FF"/>
        <rFont val="Calibri"/>
      </rPr>
      <t>(https://console.tencentcloud.com/cloudaudit)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Tracking Set</t>
    </r>
    <r>
      <rPr>
        <sz val="11"/>
        <color rgb="FF000000"/>
        <rFont val="Calibri"/>
      </rPr>
      <t xml:space="preserve"> on the left navigation bar.</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a.	Enter a </t>
    </r>
    <r>
      <rPr>
        <b/>
        <sz val="11"/>
        <color rgb="FF000000"/>
        <rFont val="Calibri"/>
      </rPr>
      <t>Tracking Set Name</t>
    </r>
    <r>
      <rPr>
        <sz val="11"/>
        <color rgb="FF000000"/>
        <rFont val="Calibri"/>
      </rPr>
      <t xml:space="preserve"> in the Basic info box.</t>
    </r>
    <r>
      <rPr>
        <sz val="11"/>
        <color rgb="FF000000"/>
        <rFont val="Calibri"/>
      </rPr>
      <t xml:space="preserve">
</t>
    </r>
    <r>
      <rPr>
        <sz val="11"/>
        <color rgb="FF000000"/>
        <rFont val="Calibri"/>
      </rPr>
      <t xml:space="preserve">b.	Set "Resource Type" to </t>
    </r>
    <r>
      <rPr>
        <b/>
        <sz val="11"/>
        <color rgb="FF000000"/>
        <rFont val="Calibri"/>
      </rPr>
      <t>ACCOUNT</t>
    </r>
    <r>
      <rPr>
        <sz val="11"/>
        <color rgb="FF000000"/>
        <rFont val="Calibri"/>
      </rPr>
      <t xml:space="preserve">,and select  </t>
    </r>
    <r>
      <rPr>
        <b/>
        <sz val="11"/>
        <color rgb="FF000000"/>
        <rFont val="Calibri"/>
      </rPr>
      <t>Event Name</t>
    </r>
    <r>
      <rPr>
        <sz val="11"/>
        <color rgb="FF000000"/>
        <rFont val="Calibri"/>
      </rPr>
      <t xml:space="preserve">  to include: </t>
    </r>
    <r>
      <rPr>
        <b/>
        <sz val="11"/>
        <color rgb="FF000000"/>
        <rFont val="Calibri"/>
      </rPr>
      <t>ConsoleLogin</t>
    </r>
    <r>
      <rPr>
        <sz val="11"/>
        <color rgb="FF000000"/>
        <rFont val="Calibri"/>
      </rPr>
      <t>.</t>
    </r>
    <r>
      <rPr>
        <sz val="11"/>
        <color rgb="FF000000"/>
        <rFont val="Calibri"/>
      </rPr>
      <t xml:space="preserve">
</t>
    </r>
    <r>
      <rPr>
        <sz val="11"/>
        <color rgb="FF000000"/>
        <rFont val="Calibri"/>
      </rPr>
      <t xml:space="preserve">c.	In the </t>
    </r>
    <r>
      <rPr>
        <b/>
        <sz val="11"/>
        <color rgb="FF000000"/>
        <rFont val="Calibri"/>
      </rPr>
      <t>Shipping Location</t>
    </r>
    <r>
      <rPr>
        <sz val="11"/>
        <color rgb="FF000000"/>
        <rFont val="Calibri"/>
      </rPr>
      <t xml:space="preserve">, select Ship the event to </t>
    </r>
    <r>
      <rPr>
        <b/>
        <sz val="11"/>
        <color rgb="FF000000"/>
        <rFont val="Calibri"/>
      </rPr>
      <t>CLS</t>
    </r>
    <r>
      <rPr>
        <sz val="11"/>
        <color rgb="FF000000"/>
        <rFont val="Calibri"/>
      </rPr>
      <t xml:space="preserve"> and specify a </t>
    </r>
    <r>
      <rPr>
        <b/>
        <sz val="11"/>
        <color rgb="FF000000"/>
        <rFont val="Calibri"/>
      </rPr>
      <t>Log Topic Name</t>
    </r>
    <r>
      <rPr>
        <sz val="11"/>
        <color rgb="FF000000"/>
        <rFont val="Calibri"/>
      </rPr>
      <t>.</t>
    </r>
    <r>
      <rPr>
        <sz val="11"/>
        <color rgb="FF000000"/>
        <rFont val="Calibri"/>
      </rPr>
      <t xml:space="preserve">
</t>
    </r>
    <r>
      <rPr>
        <sz val="11"/>
        <color rgb="FF000000"/>
        <rFont val="Calibri"/>
      </rPr>
      <t xml:space="preserve">d.	Click </t>
    </r>
    <r>
      <rPr>
        <b/>
        <sz val="11"/>
        <color rgb="FF000000"/>
        <rFont val="Calibri"/>
      </rPr>
      <t>Create completed</t>
    </r>
    <r>
      <rPr>
        <sz val="11"/>
        <color rgb="FF000000"/>
        <rFont val="Calibri"/>
      </rPr>
      <t>.</t>
    </r>
    <r>
      <rPr>
        <sz val="11"/>
        <color rgb="FF000000"/>
        <rFont val="Calibri"/>
      </rPr>
      <t xml:space="preserve">
</t>
    </r>
    <r>
      <rPr>
        <sz val="11"/>
        <color rgb="FF000000"/>
        <rFont val="Calibri"/>
      </rPr>
      <t xml:space="preserve">-  Login to CLS Console </t>
    </r>
    <r>
      <rPr>
        <sz val="11"/>
        <color rgb="FF0000FF"/>
        <rFont val="Calibri"/>
      </rPr>
      <t>(https://console.tencentcloud.com/cls)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Monitoring Alarm</t>
    </r>
    <r>
      <rPr>
        <sz val="11"/>
        <color rgb="FF000000"/>
        <rFont val="Calibri"/>
      </rPr>
      <t xml:space="preserve"> &gt;</t>
    </r>
    <r>
      <rPr>
        <b/>
        <sz val="11"/>
        <color rgb="FF000000"/>
        <rFont val="Calibri"/>
      </rPr>
      <t>Alarm Policy</t>
    </r>
    <r>
      <rPr>
        <sz val="11"/>
        <color rgb="FF000000"/>
        <rFont val="Calibri"/>
      </rPr>
      <t xml:space="preserve"> in the left navigation pane.</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a. Enter a name in the "Alert Name" box.</t>
    </r>
    <r>
      <rPr>
        <sz val="11"/>
        <color rgb="FF000000"/>
        <rFont val="Calibri"/>
      </rPr>
      <t xml:space="preserve">
</t>
    </r>
    <r>
      <rPr>
        <sz val="11"/>
        <color rgb="FF000000"/>
        <rFont val="Calibri"/>
      </rPr>
      <t xml:space="preserve">b. Select the </t>
    </r>
    <r>
      <rPr>
        <b/>
        <sz val="11"/>
        <color rgb="FF000000"/>
        <rFont val="Calibri"/>
      </rPr>
      <t>Log Topic</t>
    </r>
    <r>
      <rPr>
        <sz val="11"/>
        <color rgb="FF000000"/>
        <rFont val="Calibri"/>
      </rPr>
      <t xml:space="preserve"> where the log is located in the </t>
    </r>
    <r>
      <rPr>
        <b/>
        <sz val="11"/>
        <color rgb="FF000000"/>
        <rFont val="Calibri"/>
      </rPr>
      <t>Monitoring Object</t>
    </r>
    <r>
      <rPr>
        <sz val="11"/>
        <color rgb="FF000000"/>
        <rFont val="Calibri"/>
      </rPr>
      <t>.</t>
    </r>
    <r>
      <rPr>
        <sz val="11"/>
        <color rgb="FF000000"/>
        <rFont val="Calibri"/>
      </rPr>
      <t xml:space="preserve">
</t>
    </r>
    <r>
      <rPr>
        <sz val="11"/>
        <color rgb="FF000000"/>
        <rFont val="Calibri"/>
      </rPr>
      <t>c. enter the following query statements in the Query statement section.</t>
    </r>
    <r>
      <rPr>
        <sz val="11"/>
        <color rgb="FF000000"/>
        <rFont val="Calibri"/>
      </rPr>
      <t xml:space="preserve">
</t>
    </r>
    <r>
      <rPr>
        <sz val="11"/>
        <color rgb="FF006096"/>
        <rFont val="Roboto Condensed"/>
      </rPr>
      <t>eventName:ConsoleLogin AND resourceType:account AND userName:root | select count(*) as log_count limit 100</t>
    </r>
    <r>
      <rPr>
        <sz val="11"/>
        <color rgb="FF006096"/>
        <rFont val="Roboto Condensed"/>
      </rPr>
      <t xml:space="preserve">
</t>
    </r>
    <r>
      <rPr>
        <sz val="11"/>
        <color rgb="FF000000"/>
        <rFont val="Calibri"/>
      </rPr>
      <t xml:space="preserve">
</t>
    </r>
    <r>
      <rPr>
        <sz val="11"/>
        <color rgb="FF000000"/>
        <rFont val="Calibri"/>
      </rPr>
      <t>- Set Alarm severtiy:</t>
    </r>
    <r>
      <rPr>
        <b/>
        <sz val="11"/>
        <color rgb="FF000000"/>
        <rFont val="Calibri"/>
      </rPr>
      <t>Alarm</t>
    </r>
    <r>
      <rPr>
        <sz val="11"/>
        <color rgb="FF000000"/>
        <rFont val="Calibri"/>
      </rPr>
      <t>, Query state:</t>
    </r>
    <r>
      <rPr>
        <b/>
        <sz val="11"/>
        <color rgb="FF000000"/>
        <rFont val="Calibri"/>
      </rPr>
      <t>Results</t>
    </r>
    <r>
      <rPr>
        <sz val="11"/>
        <color rgb="FF000000"/>
        <rFont val="Calibri"/>
      </rPr>
      <t xml:space="preserve"> , </t>
    </r>
    <r>
      <rPr>
        <b/>
        <sz val="11"/>
        <color rgb="FF000000"/>
        <rFont val="Calibri"/>
      </rPr>
      <t>&gt;</t>
    </r>
    <r>
      <rPr>
        <sz val="11"/>
        <color rgb="FF000000"/>
        <rFont val="Calibri"/>
      </rPr>
      <t xml:space="preserve"> ,</t>
    </r>
    <r>
      <rPr>
        <b/>
        <sz val="11"/>
        <color rgb="FF000000"/>
        <rFont val="Calibri"/>
      </rPr>
      <t>0</t>
    </r>
    <r>
      <rPr>
        <sz val="11"/>
        <color rgb="FF000000"/>
        <rFont val="Calibri"/>
      </rPr>
      <t xml:space="preserve"> as in </t>
    </r>
    <r>
      <rPr>
        <b/>
        <sz val="11"/>
        <color rgb="FF000000"/>
        <rFont val="Calibri"/>
      </rPr>
      <t>Trigger Condition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</si>
  <si>
    <r>
      <rPr>
        <sz val="11"/>
        <color rgb="FF000000"/>
        <rFont val="Calibri"/>
      </rPr>
      <t>It is recommended to configure metric filters and alarms in Log Service to monitor any usage of “root” account.</t>
    </r>
  </si>
  <si>
    <r>
      <rPr>
        <sz val="11"/>
        <color rgb="FF000000"/>
        <rFont val="Calibri"/>
      </rPr>
      <t>Perform the following to ensure log monitoring and alerts are set up to monitor usage of “root” account:</t>
    </r>
    <r>
      <rPr>
        <sz val="11"/>
        <color rgb="FF000000"/>
        <rFont val="Calibri"/>
      </rPr>
      <t xml:space="preserve">
</t>
    </r>
    <r>
      <rPr>
        <sz val="11"/>
        <color rgb="FF000000"/>
        <rFont val="Calibri"/>
      </rPr>
      <t xml:space="preserve">- Login to CloudAudit Console </t>
    </r>
    <r>
      <rPr>
        <sz val="11"/>
        <color rgb="FF0000FF"/>
        <rFont val="Calibri"/>
      </rPr>
      <t>(https://console.tencentcloud.com/cloudaudit)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Tracking Set</t>
    </r>
    <r>
      <rPr>
        <sz val="11"/>
        <color rgb="FF000000"/>
        <rFont val="Calibri"/>
      </rPr>
      <t xml:space="preserve"> on the left navigation bar, you will be presented with a list of trails.</t>
    </r>
    <r>
      <rPr>
        <sz val="11"/>
        <color rgb="FF000000"/>
        <rFont val="Calibri"/>
      </rPr>
      <t xml:space="preserve">
</t>
    </r>
    <r>
      <rPr>
        <sz val="11"/>
        <color rgb="FF000000"/>
        <rFont val="Calibri"/>
      </rPr>
      <t xml:space="preserve">- Ensure at least one </t>
    </r>
    <r>
      <rPr>
        <b/>
        <sz val="11"/>
        <color rgb="FF000000"/>
        <rFont val="Calibri"/>
      </rPr>
      <t>Tracking Set</t>
    </r>
    <r>
      <rPr>
        <sz val="11"/>
        <color rgb="FF000000"/>
        <rFont val="Calibri"/>
      </rPr>
      <t xml:space="preserve"> has </t>
    </r>
    <r>
      <rPr>
        <b/>
        <sz val="11"/>
        <color rgb="FF000000"/>
        <rFont val="Calibri"/>
      </rPr>
      <t>ACCOUNT</t>
    </r>
    <r>
      <rPr>
        <sz val="11"/>
        <color rgb="FF000000"/>
        <rFont val="Calibri"/>
      </rPr>
      <t xml:space="preserve"> in the </t>
    </r>
    <r>
      <rPr>
        <b/>
        <sz val="11"/>
        <color rgb="FF000000"/>
        <rFont val="Calibri"/>
      </rPr>
      <t>Resource type</t>
    </r>
    <r>
      <rPr>
        <sz val="11"/>
        <color rgb="FF000000"/>
        <rFont val="Calibri"/>
      </rPr>
      <t>,and include the following events: ConsoleLogin.</t>
    </r>
    <r>
      <rPr>
        <sz val="11"/>
        <color rgb="FF000000"/>
        <rFont val="Calibri"/>
      </rPr>
      <t xml:space="preserve">
</t>
    </r>
    <r>
      <rPr>
        <sz val="11"/>
        <color rgb="FF000000"/>
        <rFont val="Calibri"/>
      </rPr>
      <t xml:space="preserve">- Click on a tracking set  name in the </t>
    </r>
    <r>
      <rPr>
        <b/>
        <sz val="11"/>
        <color rgb="FF000000"/>
        <rFont val="Calibri"/>
      </rPr>
      <t>Name</t>
    </r>
    <r>
      <rPr>
        <sz val="11"/>
        <color rgb="FF000000"/>
        <rFont val="Calibri"/>
      </rPr>
      <t xml:space="preserve"> column.</t>
    </r>
    <r>
      <rPr>
        <sz val="11"/>
        <color rgb="FF000000"/>
        <rFont val="Calibri"/>
      </rPr>
      <t xml:space="preserve">
</t>
    </r>
    <r>
      <rPr>
        <sz val="11"/>
        <color rgb="FF000000"/>
        <rFont val="Calibri"/>
      </rPr>
      <t xml:space="preserve">- Make sure </t>
    </r>
    <r>
      <rPr>
        <b/>
        <sz val="11"/>
        <color rgb="FF000000"/>
        <rFont val="Calibri"/>
      </rPr>
      <t>Enable Logging</t>
    </r>
    <r>
      <rPr>
        <sz val="11"/>
        <color rgb="FF000000"/>
        <rFont val="Calibri"/>
      </rPr>
      <t xml:space="preserve"> is </t>
    </r>
    <r>
      <rPr>
        <b/>
        <sz val="11"/>
        <color rgb="FF000000"/>
        <rFont val="Calibri"/>
      </rPr>
      <t>turned on</t>
    </r>
    <r>
      <rPr>
        <sz val="11"/>
        <color rgb="FF000000"/>
        <rFont val="Calibri"/>
      </rPr>
      <t xml:space="preserve"> and </t>
    </r>
    <r>
      <rPr>
        <b/>
        <sz val="11"/>
        <color rgb="FF000000"/>
        <rFont val="Calibri"/>
      </rPr>
      <t>Shipping Location</t>
    </r>
    <r>
      <rPr>
        <sz val="11"/>
        <color rgb="FF000000"/>
        <rFont val="Calibri"/>
      </rPr>
      <t xml:space="preserve"> is ship the event to CLS for storage.</t>
    </r>
    <r>
      <rPr>
        <sz val="11"/>
        <color rgb="FF000000"/>
        <rFont val="Calibri"/>
      </rPr>
      <t xml:space="preserve">
</t>
    </r>
    <r>
      <rPr>
        <sz val="11"/>
        <color rgb="FF000000"/>
        <rFont val="Calibri"/>
      </rPr>
      <t xml:space="preserve">- Login to CLS Console </t>
    </r>
    <r>
      <rPr>
        <sz val="11"/>
        <color rgb="FF0000FF"/>
        <rFont val="Calibri"/>
      </rPr>
      <t>(https://console.tencentcloud.com/cls)</t>
    </r>
    <r>
      <rPr>
        <sz val="11"/>
        <color rgb="FF000000"/>
        <rFont val="Calibri"/>
      </rPr>
      <t>.</t>
    </r>
    <r>
      <rPr>
        <sz val="11"/>
        <color rgb="FF000000"/>
        <rFont val="Calibri"/>
      </rPr>
      <t xml:space="preserve">
</t>
    </r>
    <r>
      <rPr>
        <sz val="11"/>
        <color rgb="FF000000"/>
        <rFont val="Calibri"/>
      </rPr>
      <t>- Click "Log Topic" in the left navigation pane to ensure that the log has been delivered to the log topic.</t>
    </r>
    <r>
      <rPr>
        <sz val="11"/>
        <color rgb="FF000000"/>
        <rFont val="Calibri"/>
      </rPr>
      <t xml:space="preserve">
</t>
    </r>
    <r>
      <rPr>
        <sz val="11"/>
        <color rgb="FF000000"/>
        <rFont val="Calibri"/>
      </rPr>
      <t xml:space="preserve">- Click </t>
    </r>
    <r>
      <rPr>
        <b/>
        <sz val="11"/>
        <color rgb="FF000000"/>
        <rFont val="Calibri"/>
      </rPr>
      <t>Monitoring Alarm</t>
    </r>
    <r>
      <rPr>
        <sz val="11"/>
        <color rgb="FF000000"/>
        <rFont val="Calibri"/>
      </rPr>
      <t xml:space="preserve"> &gt;  </t>
    </r>
    <r>
      <rPr>
        <b/>
        <sz val="11"/>
        <color rgb="FF000000"/>
        <rFont val="Calibri"/>
      </rPr>
      <t>Alarm Policy</t>
    </r>
    <r>
      <rPr>
        <sz val="11"/>
        <color rgb="FF000000"/>
        <rFont val="Calibri"/>
      </rPr>
      <t xml:space="preserve"> on the left navigation bar to enter the alarm policy list page.</t>
    </r>
    <r>
      <rPr>
        <sz val="11"/>
        <color rgb="FF000000"/>
        <rFont val="Calibri"/>
      </rPr>
      <t xml:space="preserve">
</t>
    </r>
    <r>
      <rPr>
        <sz val="11"/>
        <color rgb="FF000000"/>
        <rFont val="Calibri"/>
      </rPr>
      <t xml:space="preserve">- Search for the </t>
    </r>
    <r>
      <rPr>
        <b/>
        <sz val="11"/>
        <color rgb="FF000000"/>
        <rFont val="Calibri"/>
      </rPr>
      <t>Alarm Policy</t>
    </r>
    <r>
      <rPr>
        <sz val="11"/>
        <color rgb="FF000000"/>
        <rFont val="Calibri"/>
      </rPr>
      <t xml:space="preserve"> using the </t>
    </r>
    <r>
      <rPr>
        <b/>
        <sz val="11"/>
        <color rgb="FF000000"/>
        <rFont val="Calibri"/>
      </rPr>
      <t>Monitoring Object</t>
    </r>
    <r>
      <rPr>
        <sz val="11"/>
        <color rgb="FF000000"/>
        <rFont val="Calibri"/>
      </rPr>
      <t xml:space="preserve"> ID in the search box at the top right. The Monitoring Object ID is the </t>
    </r>
    <r>
      <rPr>
        <b/>
        <sz val="11"/>
        <color rgb="FF000000"/>
        <rFont val="Calibri"/>
      </rPr>
      <t>Log topic</t>
    </r>
    <r>
      <rPr>
        <sz val="11"/>
        <color rgb="FF000000"/>
        <rFont val="Calibri"/>
      </rPr>
      <t xml:space="preserve"> ID of the log.</t>
    </r>
    <r>
      <rPr>
        <sz val="11"/>
        <color rgb="FF000000"/>
        <rFont val="Calibri"/>
      </rPr>
      <t xml:space="preserve">
</t>
    </r>
    <r>
      <rPr>
        <sz val="11"/>
        <color rgb="FF000000"/>
        <rFont val="Calibri"/>
      </rPr>
      <t>- Check whether the alarm policy includes the following query statements.</t>
    </r>
    <r>
      <rPr>
        <sz val="11"/>
        <color rgb="FF000000"/>
        <rFont val="Calibri"/>
      </rPr>
      <t xml:space="preserve">
</t>
    </r>
    <r>
      <rPr>
        <sz val="11"/>
        <color rgb="FF006096"/>
        <rFont val="Roboto Condensed"/>
      </rPr>
      <t>eventName:ConsoleLogin AND resourceType:account AND userName:root | select count(*) as log_count limit 100</t>
    </r>
    <r>
      <rPr>
        <sz val="11"/>
        <color rgb="FF006096"/>
        <rFont val="Roboto Condensed"/>
      </rPr>
      <t xml:space="preserve">
</t>
    </r>
  </si>
  <si>
    <t>2.17</t>
  </si>
  <si>
    <r>
      <rPr>
        <sz val="11"/>
        <rFont val="Calibri"/>
      </rPr>
      <t>Ensure a log monitoring and alerts are set up to monitor disabling or deletion of customer created CMKs</t>
    </r>
  </si>
  <si>
    <r>
      <rPr>
        <sz val="11"/>
        <color rgb="FF000000"/>
        <rFont val="Calibri"/>
      </rPr>
      <t>Perform the following to ensure log monitoring and alerts are set up to monitor changes to the state of CMKs :</t>
    </r>
    <r>
      <rPr>
        <sz val="11"/>
        <color rgb="FF000000"/>
        <rFont val="Calibri"/>
      </rPr>
      <t xml:space="preserve">
</t>
    </r>
    <r>
      <rPr>
        <sz val="11"/>
        <color rgb="FF000000"/>
        <rFont val="Calibri"/>
      </rPr>
      <t xml:space="preserve">-  Login to CloudAudit Console </t>
    </r>
    <r>
      <rPr>
        <sz val="11"/>
        <color rgb="FF0000FF"/>
        <rFont val="Calibri"/>
      </rPr>
      <t>(https://console.tencentcloud.com/cloudaudit)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Tracking Set</t>
    </r>
    <r>
      <rPr>
        <sz val="11"/>
        <color rgb="FF000000"/>
        <rFont val="Calibri"/>
      </rPr>
      <t xml:space="preserve"> on the left navigation bar.</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a.	Enter a </t>
    </r>
    <r>
      <rPr>
        <b/>
        <sz val="11"/>
        <color rgb="FF000000"/>
        <rFont val="Calibri"/>
      </rPr>
      <t>Tracking Set Name</t>
    </r>
    <r>
      <rPr>
        <sz val="11"/>
        <color rgb="FF000000"/>
        <rFont val="Calibri"/>
      </rPr>
      <t xml:space="preserve"> in the Basic info box.</t>
    </r>
    <r>
      <rPr>
        <sz val="11"/>
        <color rgb="FF000000"/>
        <rFont val="Calibri"/>
      </rPr>
      <t xml:space="preserve">
</t>
    </r>
    <r>
      <rPr>
        <sz val="11"/>
        <color rgb="FF000000"/>
        <rFont val="Calibri"/>
      </rPr>
      <t xml:space="preserve">b.	Set "Resource Type" to </t>
    </r>
    <r>
      <rPr>
        <b/>
        <sz val="11"/>
        <color rgb="FF000000"/>
        <rFont val="Calibri"/>
      </rPr>
      <t>KMS</t>
    </r>
    <r>
      <rPr>
        <sz val="11"/>
        <color rgb="FF000000"/>
        <rFont val="Calibri"/>
      </rPr>
      <t xml:space="preserve">,and select  </t>
    </r>
    <r>
      <rPr>
        <b/>
        <sz val="11"/>
        <color rgb="FF000000"/>
        <rFont val="Calibri"/>
      </rPr>
      <t>Event Name</t>
    </r>
    <r>
      <rPr>
        <sz val="11"/>
        <color rgb="FF000000"/>
        <rFont val="Calibri"/>
      </rPr>
      <t xml:space="preserve">  to include: </t>
    </r>
    <r>
      <rPr>
        <b/>
        <sz val="11"/>
        <color rgb="FF000000"/>
        <rFont val="Calibri"/>
      </rPr>
      <t>DisableKey</t>
    </r>
    <r>
      <rPr>
        <sz val="11"/>
        <color rgb="FF000000"/>
        <rFont val="Calibri"/>
      </rPr>
      <t xml:space="preserve">, </t>
    </r>
    <r>
      <rPr>
        <b/>
        <sz val="11"/>
        <color rgb="FF000000"/>
        <rFont val="Calibri"/>
      </rPr>
      <t>DeleteKey</t>
    </r>
    <r>
      <rPr>
        <sz val="11"/>
        <color rgb="FF000000"/>
        <rFont val="Calibri"/>
      </rPr>
      <t xml:space="preserve">, </t>
    </r>
    <r>
      <rPr>
        <b/>
        <sz val="11"/>
        <color rgb="FF000000"/>
        <rFont val="Calibri"/>
      </rPr>
      <t>ScheduleKeyDeletion</t>
    </r>
    <r>
      <rPr>
        <sz val="11"/>
        <color rgb="FF000000"/>
        <rFont val="Calibri"/>
      </rPr>
      <t>.</t>
    </r>
    <r>
      <rPr>
        <sz val="11"/>
        <color rgb="FF000000"/>
        <rFont val="Calibri"/>
      </rPr>
      <t xml:space="preserve">
</t>
    </r>
    <r>
      <rPr>
        <sz val="11"/>
        <color rgb="FF000000"/>
        <rFont val="Calibri"/>
      </rPr>
      <t xml:space="preserve">c.	In the </t>
    </r>
    <r>
      <rPr>
        <b/>
        <sz val="11"/>
        <color rgb="FF000000"/>
        <rFont val="Calibri"/>
      </rPr>
      <t>Shipping Location</t>
    </r>
    <r>
      <rPr>
        <sz val="11"/>
        <color rgb="FF000000"/>
        <rFont val="Calibri"/>
      </rPr>
      <t xml:space="preserve">, select Ship the event to </t>
    </r>
    <r>
      <rPr>
        <b/>
        <sz val="11"/>
        <color rgb="FF000000"/>
        <rFont val="Calibri"/>
      </rPr>
      <t>CLS</t>
    </r>
    <r>
      <rPr>
        <sz val="11"/>
        <color rgb="FF000000"/>
        <rFont val="Calibri"/>
      </rPr>
      <t xml:space="preserve"> and specify a </t>
    </r>
    <r>
      <rPr>
        <b/>
        <sz val="11"/>
        <color rgb="FF000000"/>
        <rFont val="Calibri"/>
      </rPr>
      <t>Log Topic Name</t>
    </r>
    <r>
      <rPr>
        <sz val="11"/>
        <color rgb="FF000000"/>
        <rFont val="Calibri"/>
      </rPr>
      <t>.</t>
    </r>
    <r>
      <rPr>
        <sz val="11"/>
        <color rgb="FF000000"/>
        <rFont val="Calibri"/>
      </rPr>
      <t xml:space="preserve">
</t>
    </r>
    <r>
      <rPr>
        <sz val="11"/>
        <color rgb="FF000000"/>
        <rFont val="Calibri"/>
      </rPr>
      <t xml:space="preserve">d.	Click </t>
    </r>
    <r>
      <rPr>
        <b/>
        <sz val="11"/>
        <color rgb="FF000000"/>
        <rFont val="Calibri"/>
      </rPr>
      <t>Create completed</t>
    </r>
    <r>
      <rPr>
        <sz val="11"/>
        <color rgb="FF000000"/>
        <rFont val="Calibri"/>
      </rPr>
      <t>.</t>
    </r>
    <r>
      <rPr>
        <sz val="11"/>
        <color rgb="FF000000"/>
        <rFont val="Calibri"/>
      </rPr>
      <t xml:space="preserve">
</t>
    </r>
    <r>
      <rPr>
        <sz val="11"/>
        <color rgb="FF000000"/>
        <rFont val="Calibri"/>
      </rPr>
      <t xml:space="preserve">-  Login to CLS Console </t>
    </r>
    <r>
      <rPr>
        <sz val="11"/>
        <color rgb="FF0000FF"/>
        <rFont val="Calibri"/>
      </rPr>
      <t>(https://console.tencentcloud.com/cls)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Monitoring Alarm</t>
    </r>
    <r>
      <rPr>
        <sz val="11"/>
        <color rgb="FF000000"/>
        <rFont val="Calibri"/>
      </rPr>
      <t xml:space="preserve"> &gt;</t>
    </r>
    <r>
      <rPr>
        <b/>
        <sz val="11"/>
        <color rgb="FF000000"/>
        <rFont val="Calibri"/>
      </rPr>
      <t>Alarm Policy</t>
    </r>
    <r>
      <rPr>
        <sz val="11"/>
        <color rgb="FF000000"/>
        <rFont val="Calibri"/>
      </rPr>
      <t xml:space="preserve"> in the left navigation pane.</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a. Enter a name in the "Alert Name" box.</t>
    </r>
    <r>
      <rPr>
        <sz val="11"/>
        <color rgb="FF000000"/>
        <rFont val="Calibri"/>
      </rPr>
      <t xml:space="preserve">
</t>
    </r>
    <r>
      <rPr>
        <sz val="11"/>
        <color rgb="FF000000"/>
        <rFont val="Calibri"/>
      </rPr>
      <t xml:space="preserve">b. Select the </t>
    </r>
    <r>
      <rPr>
        <b/>
        <sz val="11"/>
        <color rgb="FF000000"/>
        <rFont val="Calibri"/>
      </rPr>
      <t>Log Topic</t>
    </r>
    <r>
      <rPr>
        <sz val="11"/>
        <color rgb="FF000000"/>
        <rFont val="Calibri"/>
      </rPr>
      <t xml:space="preserve"> where the log is located in the </t>
    </r>
    <r>
      <rPr>
        <b/>
        <sz val="11"/>
        <color rgb="FF000000"/>
        <rFont val="Calibri"/>
      </rPr>
      <t>Monitoring Object</t>
    </r>
    <r>
      <rPr>
        <sz val="11"/>
        <color rgb="FF000000"/>
        <rFont val="Calibri"/>
      </rPr>
      <t>.</t>
    </r>
    <r>
      <rPr>
        <sz val="11"/>
        <color rgb="FF000000"/>
        <rFont val="Calibri"/>
      </rPr>
      <t xml:space="preserve">
</t>
    </r>
    <r>
      <rPr>
        <sz val="11"/>
        <color rgb="FF000000"/>
        <rFont val="Calibri"/>
      </rPr>
      <t>c. enter the following query statements in the Query statement section.</t>
    </r>
    <r>
      <rPr>
        <sz val="11"/>
        <color rgb="FF000000"/>
        <rFont val="Calibri"/>
      </rPr>
      <t xml:space="preserve">
</t>
    </r>
    <r>
      <rPr>
        <sz val="11"/>
        <color rgb="FF006096"/>
        <rFont val="Roboto Condensed"/>
      </rPr>
      <t>eventName:(DisableKey OR DeleteKey OR ScheduleKeyDeletion) AND resourceType:kms | select count(*) as log_count limit 100</t>
    </r>
    <r>
      <rPr>
        <sz val="11"/>
        <color rgb="FF006096"/>
        <rFont val="Roboto Condensed"/>
      </rPr>
      <t xml:space="preserve">
</t>
    </r>
    <r>
      <rPr>
        <sz val="11"/>
        <color rgb="FF000000"/>
        <rFont val="Calibri"/>
      </rPr>
      <t xml:space="preserve">
</t>
    </r>
    <r>
      <rPr>
        <sz val="11"/>
        <color rgb="FF000000"/>
        <rFont val="Calibri"/>
      </rPr>
      <t>- Set Alarm severtiy:</t>
    </r>
    <r>
      <rPr>
        <b/>
        <sz val="11"/>
        <color rgb="FF000000"/>
        <rFont val="Calibri"/>
      </rPr>
      <t>Alarm</t>
    </r>
    <r>
      <rPr>
        <sz val="11"/>
        <color rgb="FF000000"/>
        <rFont val="Calibri"/>
      </rPr>
      <t>, Query state:</t>
    </r>
    <r>
      <rPr>
        <b/>
        <sz val="11"/>
        <color rgb="FF000000"/>
        <rFont val="Calibri"/>
      </rPr>
      <t>Results</t>
    </r>
    <r>
      <rPr>
        <sz val="11"/>
        <color rgb="FF000000"/>
        <rFont val="Calibri"/>
      </rPr>
      <t xml:space="preserve"> , </t>
    </r>
    <r>
      <rPr>
        <b/>
        <sz val="11"/>
        <color rgb="FF000000"/>
        <rFont val="Calibri"/>
      </rPr>
      <t>&gt;</t>
    </r>
    <r>
      <rPr>
        <sz val="11"/>
        <color rgb="FF000000"/>
        <rFont val="Calibri"/>
      </rPr>
      <t xml:space="preserve"> ,</t>
    </r>
    <r>
      <rPr>
        <b/>
        <sz val="11"/>
        <color rgb="FF000000"/>
        <rFont val="Calibri"/>
      </rPr>
      <t>0</t>
    </r>
    <r>
      <rPr>
        <sz val="11"/>
        <color rgb="FF000000"/>
        <rFont val="Calibri"/>
      </rPr>
      <t xml:space="preserve"> as in </t>
    </r>
    <r>
      <rPr>
        <b/>
        <sz val="11"/>
        <color rgb="FF000000"/>
        <rFont val="Calibri"/>
      </rPr>
      <t>Trigger Condition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</si>
  <si>
    <r>
      <rPr>
        <sz val="11"/>
        <color rgb="FF000000"/>
        <rFont val="Calibri"/>
      </rPr>
      <t>It is recommended to configure metric filters and alarms in Log Service to monitor the deletion or disabling of customer-created CMKs.</t>
    </r>
  </si>
  <si>
    <r>
      <rPr>
        <sz val="11"/>
        <color rgb="FF000000"/>
        <rFont val="Calibri"/>
      </rPr>
      <t>Perform the following to ensure log monitoring and alerts are set up to monitor changes to the state of CMKs：</t>
    </r>
    <r>
      <rPr>
        <sz val="11"/>
        <color rgb="FF000000"/>
        <rFont val="Calibri"/>
      </rPr>
      <t xml:space="preserve">
</t>
    </r>
    <r>
      <rPr>
        <sz val="11"/>
        <color rgb="FF000000"/>
        <rFont val="Calibri"/>
      </rPr>
      <t xml:space="preserve">- Login to CloudAudit Console </t>
    </r>
    <r>
      <rPr>
        <sz val="11"/>
        <color rgb="FF0000FF"/>
        <rFont val="Calibri"/>
      </rPr>
      <t>(https://console.tencentcloud.com/cloudaudit)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Tracking Set</t>
    </r>
    <r>
      <rPr>
        <sz val="11"/>
        <color rgb="FF000000"/>
        <rFont val="Calibri"/>
      </rPr>
      <t xml:space="preserve"> on the left navigation bar, you will be presented with a list of trails.</t>
    </r>
    <r>
      <rPr>
        <sz val="11"/>
        <color rgb="FF000000"/>
        <rFont val="Calibri"/>
      </rPr>
      <t xml:space="preserve">
</t>
    </r>
    <r>
      <rPr>
        <sz val="11"/>
        <color rgb="FF000000"/>
        <rFont val="Calibri"/>
      </rPr>
      <t xml:space="preserve">- Ensure at least one </t>
    </r>
    <r>
      <rPr>
        <b/>
        <sz val="11"/>
        <color rgb="FF000000"/>
        <rFont val="Calibri"/>
      </rPr>
      <t>Tracking Set</t>
    </r>
    <r>
      <rPr>
        <sz val="11"/>
        <color rgb="FF000000"/>
        <rFont val="Calibri"/>
      </rPr>
      <t xml:space="preserve"> has </t>
    </r>
    <r>
      <rPr>
        <b/>
        <sz val="11"/>
        <color rgb="FF000000"/>
        <rFont val="Calibri"/>
      </rPr>
      <t>KMS</t>
    </r>
    <r>
      <rPr>
        <sz val="11"/>
        <color rgb="FF000000"/>
        <rFont val="Calibri"/>
      </rPr>
      <t xml:space="preserve"> in the </t>
    </r>
    <r>
      <rPr>
        <b/>
        <sz val="11"/>
        <color rgb="FF000000"/>
        <rFont val="Calibri"/>
      </rPr>
      <t>Resource type</t>
    </r>
    <r>
      <rPr>
        <sz val="11"/>
        <color rgb="FF000000"/>
        <rFont val="Calibri"/>
      </rPr>
      <t>,and include the following events: DisableKey,DeleteKey,ScheduleKeyDeletion.</t>
    </r>
    <r>
      <rPr>
        <sz val="11"/>
        <color rgb="FF000000"/>
        <rFont val="Calibri"/>
      </rPr>
      <t xml:space="preserve">
</t>
    </r>
    <r>
      <rPr>
        <sz val="11"/>
        <color rgb="FF000000"/>
        <rFont val="Calibri"/>
      </rPr>
      <t xml:space="preserve">- Click on a tracking set  name in the </t>
    </r>
    <r>
      <rPr>
        <b/>
        <sz val="11"/>
        <color rgb="FF000000"/>
        <rFont val="Calibri"/>
      </rPr>
      <t>Name</t>
    </r>
    <r>
      <rPr>
        <sz val="11"/>
        <color rgb="FF000000"/>
        <rFont val="Calibri"/>
      </rPr>
      <t xml:space="preserve"> column.</t>
    </r>
    <r>
      <rPr>
        <sz val="11"/>
        <color rgb="FF000000"/>
        <rFont val="Calibri"/>
      </rPr>
      <t xml:space="preserve">
</t>
    </r>
    <r>
      <rPr>
        <sz val="11"/>
        <color rgb="FF000000"/>
        <rFont val="Calibri"/>
      </rPr>
      <t xml:space="preserve">- Make sure </t>
    </r>
    <r>
      <rPr>
        <b/>
        <sz val="11"/>
        <color rgb="FF000000"/>
        <rFont val="Calibri"/>
      </rPr>
      <t>Enable Logging</t>
    </r>
    <r>
      <rPr>
        <sz val="11"/>
        <color rgb="FF000000"/>
        <rFont val="Calibri"/>
      </rPr>
      <t xml:space="preserve"> is </t>
    </r>
    <r>
      <rPr>
        <b/>
        <sz val="11"/>
        <color rgb="FF000000"/>
        <rFont val="Calibri"/>
      </rPr>
      <t>turned on</t>
    </r>
    <r>
      <rPr>
        <sz val="11"/>
        <color rgb="FF000000"/>
        <rFont val="Calibri"/>
      </rPr>
      <t xml:space="preserve"> and </t>
    </r>
    <r>
      <rPr>
        <b/>
        <sz val="11"/>
        <color rgb="FF000000"/>
        <rFont val="Calibri"/>
      </rPr>
      <t>Shipping Location</t>
    </r>
    <r>
      <rPr>
        <sz val="11"/>
        <color rgb="FF000000"/>
        <rFont val="Calibri"/>
      </rPr>
      <t xml:space="preserve"> is ship the event to CLS for storage.</t>
    </r>
    <r>
      <rPr>
        <sz val="11"/>
        <color rgb="FF000000"/>
        <rFont val="Calibri"/>
      </rPr>
      <t xml:space="preserve">
</t>
    </r>
    <r>
      <rPr>
        <sz val="11"/>
        <color rgb="FF000000"/>
        <rFont val="Calibri"/>
      </rPr>
      <t xml:space="preserve">- Login to CLS Console </t>
    </r>
    <r>
      <rPr>
        <sz val="11"/>
        <color rgb="FF0000FF"/>
        <rFont val="Calibri"/>
      </rPr>
      <t>(https://console.tencentcloud.com/cls)</t>
    </r>
    <r>
      <rPr>
        <sz val="11"/>
        <color rgb="FF000000"/>
        <rFont val="Calibri"/>
      </rPr>
      <t>.</t>
    </r>
    <r>
      <rPr>
        <sz val="11"/>
        <color rgb="FF000000"/>
        <rFont val="Calibri"/>
      </rPr>
      <t xml:space="preserve">
</t>
    </r>
    <r>
      <rPr>
        <sz val="11"/>
        <color rgb="FF000000"/>
        <rFont val="Calibri"/>
      </rPr>
      <t>- Click "Log Topic" in the left navigation pane to ensure that the log has been delivered to the log topic.</t>
    </r>
    <r>
      <rPr>
        <sz val="11"/>
        <color rgb="FF000000"/>
        <rFont val="Calibri"/>
      </rPr>
      <t xml:space="preserve">
</t>
    </r>
    <r>
      <rPr>
        <sz val="11"/>
        <color rgb="FF000000"/>
        <rFont val="Calibri"/>
      </rPr>
      <t xml:space="preserve">- Click </t>
    </r>
    <r>
      <rPr>
        <b/>
        <sz val="11"/>
        <color rgb="FF000000"/>
        <rFont val="Calibri"/>
      </rPr>
      <t>Monitoring Alarm</t>
    </r>
    <r>
      <rPr>
        <sz val="11"/>
        <color rgb="FF000000"/>
        <rFont val="Calibri"/>
      </rPr>
      <t xml:space="preserve"> &gt;  </t>
    </r>
    <r>
      <rPr>
        <b/>
        <sz val="11"/>
        <color rgb="FF000000"/>
        <rFont val="Calibri"/>
      </rPr>
      <t>Alarm Policy</t>
    </r>
    <r>
      <rPr>
        <sz val="11"/>
        <color rgb="FF000000"/>
        <rFont val="Calibri"/>
      </rPr>
      <t xml:space="preserve"> on the left navigation bar to enter the alarm policy list page.</t>
    </r>
    <r>
      <rPr>
        <sz val="11"/>
        <color rgb="FF000000"/>
        <rFont val="Calibri"/>
      </rPr>
      <t xml:space="preserve">
</t>
    </r>
    <r>
      <rPr>
        <sz val="11"/>
        <color rgb="FF000000"/>
        <rFont val="Calibri"/>
      </rPr>
      <t xml:space="preserve">- Search for the </t>
    </r>
    <r>
      <rPr>
        <b/>
        <sz val="11"/>
        <color rgb="FF000000"/>
        <rFont val="Calibri"/>
      </rPr>
      <t>Alarm Policy</t>
    </r>
    <r>
      <rPr>
        <sz val="11"/>
        <color rgb="FF000000"/>
        <rFont val="Calibri"/>
      </rPr>
      <t xml:space="preserve"> using the </t>
    </r>
    <r>
      <rPr>
        <b/>
        <sz val="11"/>
        <color rgb="FF000000"/>
        <rFont val="Calibri"/>
      </rPr>
      <t>Monitoring Object</t>
    </r>
    <r>
      <rPr>
        <sz val="11"/>
        <color rgb="FF000000"/>
        <rFont val="Calibri"/>
      </rPr>
      <t xml:space="preserve"> ID in the search box at the top right. The Monitoring Object ID is the </t>
    </r>
    <r>
      <rPr>
        <b/>
        <sz val="11"/>
        <color rgb="FF000000"/>
        <rFont val="Calibri"/>
      </rPr>
      <t>Log topic</t>
    </r>
    <r>
      <rPr>
        <sz val="11"/>
        <color rgb="FF000000"/>
        <rFont val="Calibri"/>
      </rPr>
      <t xml:space="preserve"> ID of the log.</t>
    </r>
    <r>
      <rPr>
        <sz val="11"/>
        <color rgb="FF000000"/>
        <rFont val="Calibri"/>
      </rPr>
      <t xml:space="preserve">
</t>
    </r>
    <r>
      <rPr>
        <sz val="11"/>
        <color rgb="FF000000"/>
        <rFont val="Calibri"/>
      </rPr>
      <t>- Check whether the alarm policy includes the following query statements.</t>
    </r>
    <r>
      <rPr>
        <sz val="11"/>
        <color rgb="FF000000"/>
        <rFont val="Calibri"/>
      </rPr>
      <t xml:space="preserve">
</t>
    </r>
    <r>
      <rPr>
        <sz val="11"/>
        <color rgb="FF006096"/>
        <rFont val="Roboto Condensed"/>
      </rPr>
      <t>eventName:(DisableKey OR DeleteKey OR ScheduleKeyDeletion) AND resourceType:kms | select count(*) as log_count limit 100</t>
    </r>
    <r>
      <rPr>
        <sz val="11"/>
        <color rgb="FF006096"/>
        <rFont val="Roboto Condensed"/>
      </rPr>
      <t xml:space="preserve">
</t>
    </r>
  </si>
  <si>
    <t>2.18</t>
  </si>
  <si>
    <r>
      <rPr>
        <sz val="11"/>
        <rFont val="Calibri"/>
      </rPr>
      <t>Ensure a log monitoring and alerts are set up to monitor COS bucket policy changes</t>
    </r>
  </si>
  <si>
    <r>
      <rPr>
        <sz val="11"/>
        <color rgb="FF000000"/>
        <rFont val="Calibri"/>
      </rPr>
      <t>Perform the following to ensure log monitoring and alerts are set up for COS bucket policy changes：</t>
    </r>
    <r>
      <rPr>
        <sz val="11"/>
        <color rgb="FF000000"/>
        <rFont val="Calibri"/>
      </rPr>
      <t xml:space="preserve">
</t>
    </r>
    <r>
      <rPr>
        <sz val="11"/>
        <color rgb="FF000000"/>
        <rFont val="Calibri"/>
      </rPr>
      <t xml:space="preserve">-  Login to CloudAudit Console </t>
    </r>
    <r>
      <rPr>
        <sz val="11"/>
        <color rgb="FF0000FF"/>
        <rFont val="Calibri"/>
      </rPr>
      <t>(https://console.tencentcloud.com/cloudaudit)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Tracking Set</t>
    </r>
    <r>
      <rPr>
        <sz val="11"/>
        <color rgb="FF000000"/>
        <rFont val="Calibri"/>
      </rPr>
      <t xml:space="preserve"> on the left navigation bar.</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a.	Enter a </t>
    </r>
    <r>
      <rPr>
        <b/>
        <sz val="11"/>
        <color rgb="FF000000"/>
        <rFont val="Calibri"/>
      </rPr>
      <t>Tracking Set Name</t>
    </r>
    <r>
      <rPr>
        <sz val="11"/>
        <color rgb="FF000000"/>
        <rFont val="Calibri"/>
      </rPr>
      <t xml:space="preserve"> in the Basic info box.</t>
    </r>
    <r>
      <rPr>
        <sz val="11"/>
        <color rgb="FF000000"/>
        <rFont val="Calibri"/>
      </rPr>
      <t xml:space="preserve">
</t>
    </r>
    <r>
      <rPr>
        <sz val="11"/>
        <color rgb="FF000000"/>
        <rFont val="Calibri"/>
      </rPr>
      <t xml:space="preserve">b.	Set "Resource Type" to </t>
    </r>
    <r>
      <rPr>
        <b/>
        <sz val="11"/>
        <color rgb="FF000000"/>
        <rFont val="Calibri"/>
      </rPr>
      <t>COS</t>
    </r>
    <r>
      <rPr>
        <sz val="11"/>
        <color rgb="FF000000"/>
        <rFont val="Calibri"/>
      </rPr>
      <t xml:space="preserve">,and select  </t>
    </r>
    <r>
      <rPr>
        <b/>
        <sz val="11"/>
        <color rgb="FF000000"/>
        <rFont val="Calibri"/>
      </rPr>
      <t>Event Name</t>
    </r>
    <r>
      <rPr>
        <sz val="11"/>
        <color rgb="FF000000"/>
        <rFont val="Calibri"/>
      </rPr>
      <t xml:space="preserve">  to include:</t>
    </r>
    <r>
      <rPr>
        <b/>
        <sz val="11"/>
        <color rgb="FF000000"/>
        <rFont val="Calibri"/>
      </rPr>
      <t>PutBucketCORS</t>
    </r>
    <r>
      <rPr>
        <sz val="11"/>
        <color rgb="FF000000"/>
        <rFont val="Calibri"/>
      </rPr>
      <t>,</t>
    </r>
    <r>
      <rPr>
        <b/>
        <sz val="11"/>
        <color rgb="FF000000"/>
        <rFont val="Calibri"/>
      </rPr>
      <t>PutBucketEncryption</t>
    </r>
    <r>
      <rPr>
        <sz val="11"/>
        <color rgb="FF000000"/>
        <rFont val="Calibri"/>
      </rPr>
      <t>,</t>
    </r>
    <r>
      <rPr>
        <b/>
        <sz val="11"/>
        <color rgb="FF000000"/>
        <rFont val="Calibri"/>
      </rPr>
      <t>PutBucketLifecycle</t>
    </r>
    <r>
      <rPr>
        <sz val="11"/>
        <color rgb="FF000000"/>
        <rFont val="Calibri"/>
      </rPr>
      <t xml:space="preserve">, </t>
    </r>
    <r>
      <rPr>
        <b/>
        <sz val="11"/>
        <color rgb="FF000000"/>
        <rFont val="Calibri"/>
      </rPr>
      <t>PutBucketPolicy</t>
    </r>
    <r>
      <rPr>
        <sz val="11"/>
        <color rgb="FF000000"/>
        <rFont val="Calibri"/>
      </rPr>
      <t xml:space="preserve">, </t>
    </r>
    <r>
      <rPr>
        <b/>
        <sz val="11"/>
        <color rgb="FF000000"/>
        <rFont val="Calibri"/>
      </rPr>
      <t>PutBucketReplication</t>
    </r>
    <r>
      <rPr>
        <sz val="11"/>
        <color rgb="FF000000"/>
        <rFont val="Calibri"/>
      </rPr>
      <t xml:space="preserve">, </t>
    </r>
    <r>
      <rPr>
        <b/>
        <sz val="11"/>
        <color rgb="FF000000"/>
        <rFont val="Calibri"/>
      </rPr>
      <t>DeleteBucketCORS</t>
    </r>
    <r>
      <rPr>
        <sz val="11"/>
        <color rgb="FF000000"/>
        <rFont val="Calibri"/>
      </rPr>
      <t xml:space="preserve">, </t>
    </r>
    <r>
      <rPr>
        <b/>
        <sz val="11"/>
        <color rgb="FF000000"/>
        <rFont val="Calibri"/>
      </rPr>
      <t>DeleteBucketReplication</t>
    </r>
    <r>
      <rPr>
        <sz val="11"/>
        <color rgb="FF000000"/>
        <rFont val="Calibri"/>
      </rPr>
      <t xml:space="preserve">, </t>
    </r>
    <r>
      <rPr>
        <b/>
        <sz val="11"/>
        <color rgb="FF000000"/>
        <rFont val="Calibri"/>
      </rPr>
      <t>DeleteBucketPolicy</t>
    </r>
    <r>
      <rPr>
        <sz val="11"/>
        <color rgb="FF000000"/>
        <rFont val="Calibri"/>
      </rPr>
      <t xml:space="preserve">, </t>
    </r>
    <r>
      <rPr>
        <b/>
        <sz val="11"/>
        <color rgb="FF000000"/>
        <rFont val="Calibri"/>
      </rPr>
      <t>DeleteBucketLifecycle</t>
    </r>
    <r>
      <rPr>
        <sz val="11"/>
        <color rgb="FF000000"/>
        <rFont val="Calibri"/>
      </rPr>
      <t xml:space="preserve">, </t>
    </r>
    <r>
      <rPr>
        <b/>
        <sz val="11"/>
        <color rgb="FF000000"/>
        <rFont val="Calibri"/>
      </rPr>
      <t>DeleteBucketEncryption</t>
    </r>
    <r>
      <rPr>
        <sz val="11"/>
        <color rgb="FF000000"/>
        <rFont val="Calibri"/>
      </rPr>
      <t>.</t>
    </r>
    <r>
      <rPr>
        <sz val="11"/>
        <color rgb="FF000000"/>
        <rFont val="Calibri"/>
      </rPr>
      <t xml:space="preserve">
</t>
    </r>
    <r>
      <rPr>
        <sz val="11"/>
        <color rgb="FF000000"/>
        <rFont val="Calibri"/>
      </rPr>
      <t xml:space="preserve">c.	In the </t>
    </r>
    <r>
      <rPr>
        <b/>
        <sz val="11"/>
        <color rgb="FF000000"/>
        <rFont val="Calibri"/>
      </rPr>
      <t>Shipping Location</t>
    </r>
    <r>
      <rPr>
        <sz val="11"/>
        <color rgb="FF000000"/>
        <rFont val="Calibri"/>
      </rPr>
      <t xml:space="preserve">, select Ship the event to </t>
    </r>
    <r>
      <rPr>
        <b/>
        <sz val="11"/>
        <color rgb="FF000000"/>
        <rFont val="Calibri"/>
      </rPr>
      <t>CLS</t>
    </r>
    <r>
      <rPr>
        <sz val="11"/>
        <color rgb="FF000000"/>
        <rFont val="Calibri"/>
      </rPr>
      <t xml:space="preserve"> and specify a </t>
    </r>
    <r>
      <rPr>
        <b/>
        <sz val="11"/>
        <color rgb="FF000000"/>
        <rFont val="Calibri"/>
      </rPr>
      <t>Log Topic Name</t>
    </r>
    <r>
      <rPr>
        <sz val="11"/>
        <color rgb="FF000000"/>
        <rFont val="Calibri"/>
      </rPr>
      <t>.</t>
    </r>
    <r>
      <rPr>
        <sz val="11"/>
        <color rgb="FF000000"/>
        <rFont val="Calibri"/>
      </rPr>
      <t xml:space="preserve">
</t>
    </r>
    <r>
      <rPr>
        <sz val="11"/>
        <color rgb="FF000000"/>
        <rFont val="Calibri"/>
      </rPr>
      <t xml:space="preserve">d.	Click </t>
    </r>
    <r>
      <rPr>
        <b/>
        <sz val="11"/>
        <color rgb="FF000000"/>
        <rFont val="Calibri"/>
      </rPr>
      <t>Create completed</t>
    </r>
    <r>
      <rPr>
        <sz val="11"/>
        <color rgb="FF000000"/>
        <rFont val="Calibri"/>
      </rPr>
      <t>.</t>
    </r>
    <r>
      <rPr>
        <sz val="11"/>
        <color rgb="FF000000"/>
        <rFont val="Calibri"/>
      </rPr>
      <t xml:space="preserve">
</t>
    </r>
    <r>
      <rPr>
        <sz val="11"/>
        <color rgb="FF000000"/>
        <rFont val="Calibri"/>
      </rPr>
      <t xml:space="preserve">-  Login to CLS Console </t>
    </r>
    <r>
      <rPr>
        <sz val="11"/>
        <color rgb="FF0000FF"/>
        <rFont val="Calibri"/>
      </rPr>
      <t>(https://console.tencentcloud.com/cls)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Monitoring Alarm</t>
    </r>
    <r>
      <rPr>
        <sz val="11"/>
        <color rgb="FF000000"/>
        <rFont val="Calibri"/>
      </rPr>
      <t xml:space="preserve"> &gt;</t>
    </r>
    <r>
      <rPr>
        <b/>
        <sz val="11"/>
        <color rgb="FF000000"/>
        <rFont val="Calibri"/>
      </rPr>
      <t>Alarm Policy</t>
    </r>
    <r>
      <rPr>
        <sz val="11"/>
        <color rgb="FF000000"/>
        <rFont val="Calibri"/>
      </rPr>
      <t xml:space="preserve"> in the left navigation pane.</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a. Enter a name in the "Alert Name" box.</t>
    </r>
    <r>
      <rPr>
        <sz val="11"/>
        <color rgb="FF000000"/>
        <rFont val="Calibri"/>
      </rPr>
      <t xml:space="preserve">
</t>
    </r>
    <r>
      <rPr>
        <sz val="11"/>
        <color rgb="FF000000"/>
        <rFont val="Calibri"/>
      </rPr>
      <t xml:space="preserve">b. Select the </t>
    </r>
    <r>
      <rPr>
        <b/>
        <sz val="11"/>
        <color rgb="FF000000"/>
        <rFont val="Calibri"/>
      </rPr>
      <t>Log Topic</t>
    </r>
    <r>
      <rPr>
        <sz val="11"/>
        <color rgb="FF000000"/>
        <rFont val="Calibri"/>
      </rPr>
      <t xml:space="preserve"> where the log is located in the </t>
    </r>
    <r>
      <rPr>
        <b/>
        <sz val="11"/>
        <color rgb="FF000000"/>
        <rFont val="Calibri"/>
      </rPr>
      <t>Monitoring Object</t>
    </r>
    <r>
      <rPr>
        <sz val="11"/>
        <color rgb="FF000000"/>
        <rFont val="Calibri"/>
      </rPr>
      <t>.</t>
    </r>
    <r>
      <rPr>
        <sz val="11"/>
        <color rgb="FF000000"/>
        <rFont val="Calibri"/>
      </rPr>
      <t xml:space="preserve">
</t>
    </r>
    <r>
      <rPr>
        <sz val="11"/>
        <color rgb="FF000000"/>
        <rFont val="Calibri"/>
      </rPr>
      <t>c. enter the following query statements in the Query statement section.</t>
    </r>
    <r>
      <rPr>
        <sz val="11"/>
        <color rgb="FF000000"/>
        <rFont val="Calibri"/>
      </rPr>
      <t xml:space="preserve">
</t>
    </r>
    <r>
      <rPr>
        <sz val="11"/>
        <color rgb="FF006096"/>
        <rFont val="Roboto Condensed"/>
      </rPr>
      <t>eventName:(PutBucketCORS OR PutBucketEncryption OR PutBucketLifecycle OR PutBucketPolicy OR PutBucketReplication OR DeleteBucketCORS OR DeleteBucketReplication OR DeleteBucketLifecycle OR DeleteBucketEncryption) AND resourceType:cos | select count(*) as log_count limit 100</t>
    </r>
    <r>
      <rPr>
        <sz val="11"/>
        <color rgb="FF006096"/>
        <rFont val="Roboto Condensed"/>
      </rPr>
      <t xml:space="preserve">
</t>
    </r>
    <r>
      <rPr>
        <sz val="11"/>
        <color rgb="FF000000"/>
        <rFont val="Calibri"/>
      </rPr>
      <t xml:space="preserve">
</t>
    </r>
    <r>
      <rPr>
        <sz val="11"/>
        <color rgb="FF000000"/>
        <rFont val="Calibri"/>
      </rPr>
      <t>- Set Alarm severtiy:</t>
    </r>
    <r>
      <rPr>
        <b/>
        <sz val="11"/>
        <color rgb="FF000000"/>
        <rFont val="Calibri"/>
      </rPr>
      <t>Alarm</t>
    </r>
    <r>
      <rPr>
        <sz val="11"/>
        <color rgb="FF000000"/>
        <rFont val="Calibri"/>
      </rPr>
      <t>, Query state:</t>
    </r>
    <r>
      <rPr>
        <b/>
        <sz val="11"/>
        <color rgb="FF000000"/>
        <rFont val="Calibri"/>
      </rPr>
      <t>Results</t>
    </r>
    <r>
      <rPr>
        <sz val="11"/>
        <color rgb="FF000000"/>
        <rFont val="Calibri"/>
      </rPr>
      <t xml:space="preserve"> , </t>
    </r>
    <r>
      <rPr>
        <b/>
        <sz val="11"/>
        <color rgb="FF000000"/>
        <rFont val="Calibri"/>
      </rPr>
      <t>&gt;</t>
    </r>
    <r>
      <rPr>
        <sz val="11"/>
        <color rgb="FF000000"/>
        <rFont val="Calibri"/>
      </rPr>
      <t xml:space="preserve"> ,</t>
    </r>
    <r>
      <rPr>
        <b/>
        <sz val="11"/>
        <color rgb="FF000000"/>
        <rFont val="Calibri"/>
      </rPr>
      <t>0</t>
    </r>
    <r>
      <rPr>
        <sz val="11"/>
        <color rgb="FF000000"/>
        <rFont val="Calibri"/>
      </rPr>
      <t xml:space="preserve"> as in </t>
    </r>
    <r>
      <rPr>
        <b/>
        <sz val="11"/>
        <color rgb="FF000000"/>
        <rFont val="Calibri"/>
      </rPr>
      <t>Trigger Condition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</si>
  <si>
    <r>
      <rPr>
        <sz val="11"/>
        <color rgb="FF000000"/>
        <rFont val="Calibri"/>
      </rPr>
      <t>It is recommended to configure metric filters and alarms in Log Service to monitor changes to COS bucket policies.</t>
    </r>
  </si>
  <si>
    <r>
      <rPr>
        <sz val="11"/>
        <color rgb="FF000000"/>
        <rFont val="Calibri"/>
      </rPr>
      <t>Perform the following to ensure log monitoring and alerts are set up for COS bucket policy changes：</t>
    </r>
    <r>
      <rPr>
        <sz val="11"/>
        <color rgb="FF000000"/>
        <rFont val="Calibri"/>
      </rPr>
      <t xml:space="preserve">
</t>
    </r>
    <r>
      <rPr>
        <sz val="11"/>
        <color rgb="FF000000"/>
        <rFont val="Calibri"/>
      </rPr>
      <t xml:space="preserve">- Login to CloudAudit Console </t>
    </r>
    <r>
      <rPr>
        <sz val="11"/>
        <color rgb="FF0000FF"/>
        <rFont val="Calibri"/>
      </rPr>
      <t>(https://console.tencentcloud.com/cloudaudit)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Tracking Set</t>
    </r>
    <r>
      <rPr>
        <sz val="11"/>
        <color rgb="FF000000"/>
        <rFont val="Calibri"/>
      </rPr>
      <t xml:space="preserve"> on the left navigation bar, you will be presented with a list of trails.</t>
    </r>
    <r>
      <rPr>
        <sz val="11"/>
        <color rgb="FF000000"/>
        <rFont val="Calibri"/>
      </rPr>
      <t xml:space="preserve">
</t>
    </r>
    <r>
      <rPr>
        <sz val="11"/>
        <color rgb="FF000000"/>
        <rFont val="Calibri"/>
      </rPr>
      <t xml:space="preserve">- Ensure at least one </t>
    </r>
    <r>
      <rPr>
        <b/>
        <sz val="11"/>
        <color rgb="FF000000"/>
        <rFont val="Calibri"/>
      </rPr>
      <t>Tracking Set</t>
    </r>
    <r>
      <rPr>
        <sz val="11"/>
        <color rgb="FF000000"/>
        <rFont val="Calibri"/>
      </rPr>
      <t xml:space="preserve"> has </t>
    </r>
    <r>
      <rPr>
        <b/>
        <sz val="11"/>
        <color rgb="FF000000"/>
        <rFont val="Calibri"/>
      </rPr>
      <t>COS</t>
    </r>
    <r>
      <rPr>
        <sz val="11"/>
        <color rgb="FF000000"/>
        <rFont val="Calibri"/>
      </rPr>
      <t xml:space="preserve"> in the </t>
    </r>
    <r>
      <rPr>
        <b/>
        <sz val="11"/>
        <color rgb="FF000000"/>
        <rFont val="Calibri"/>
      </rPr>
      <t>Resource type</t>
    </r>
    <r>
      <rPr>
        <sz val="11"/>
        <color rgb="FF000000"/>
        <rFont val="Calibri"/>
      </rPr>
      <t xml:space="preserve">,and include the following events: </t>
    </r>
    <r>
      <rPr>
        <b/>
        <sz val="11"/>
        <color rgb="FF000000"/>
        <rFont val="Calibri"/>
      </rPr>
      <t>PutBucketCORS</t>
    </r>
    <r>
      <rPr>
        <sz val="11"/>
        <color rgb="FF000000"/>
        <rFont val="Calibri"/>
      </rPr>
      <t>,</t>
    </r>
    <r>
      <rPr>
        <b/>
        <sz val="11"/>
        <color rgb="FF000000"/>
        <rFont val="Calibri"/>
      </rPr>
      <t>PutBucketEncryption</t>
    </r>
    <r>
      <rPr>
        <sz val="11"/>
        <color rgb="FF000000"/>
        <rFont val="Calibri"/>
      </rPr>
      <t>,</t>
    </r>
    <r>
      <rPr>
        <b/>
        <sz val="11"/>
        <color rgb="FF000000"/>
        <rFont val="Calibri"/>
      </rPr>
      <t>PutBucketLifecycle</t>
    </r>
    <r>
      <rPr>
        <sz val="11"/>
        <color rgb="FF000000"/>
        <rFont val="Calibri"/>
      </rPr>
      <t xml:space="preserve">, </t>
    </r>
    <r>
      <rPr>
        <b/>
        <sz val="11"/>
        <color rgb="FF000000"/>
        <rFont val="Calibri"/>
      </rPr>
      <t>PutBucketPolicy</t>
    </r>
    <r>
      <rPr>
        <sz val="11"/>
        <color rgb="FF000000"/>
        <rFont val="Calibri"/>
      </rPr>
      <t xml:space="preserve">, </t>
    </r>
    <r>
      <rPr>
        <b/>
        <sz val="11"/>
        <color rgb="FF000000"/>
        <rFont val="Calibri"/>
      </rPr>
      <t>PutBucketReplication</t>
    </r>
    <r>
      <rPr>
        <sz val="11"/>
        <color rgb="FF000000"/>
        <rFont val="Calibri"/>
      </rPr>
      <t xml:space="preserve">, </t>
    </r>
    <r>
      <rPr>
        <b/>
        <sz val="11"/>
        <color rgb="FF000000"/>
        <rFont val="Calibri"/>
      </rPr>
      <t>DeleteBucketCORS</t>
    </r>
    <r>
      <rPr>
        <sz val="11"/>
        <color rgb="FF000000"/>
        <rFont val="Calibri"/>
      </rPr>
      <t xml:space="preserve">, </t>
    </r>
    <r>
      <rPr>
        <b/>
        <sz val="11"/>
        <color rgb="FF000000"/>
        <rFont val="Calibri"/>
      </rPr>
      <t>DeleteBucketReplication</t>
    </r>
    <r>
      <rPr>
        <sz val="11"/>
        <color rgb="FF000000"/>
        <rFont val="Calibri"/>
      </rPr>
      <t xml:space="preserve">, </t>
    </r>
    <r>
      <rPr>
        <b/>
        <sz val="11"/>
        <color rgb="FF000000"/>
        <rFont val="Calibri"/>
      </rPr>
      <t>DeleteBucketPolicy</t>
    </r>
    <r>
      <rPr>
        <sz val="11"/>
        <color rgb="FF000000"/>
        <rFont val="Calibri"/>
      </rPr>
      <t xml:space="preserve">, </t>
    </r>
    <r>
      <rPr>
        <b/>
        <sz val="11"/>
        <color rgb="FF000000"/>
        <rFont val="Calibri"/>
      </rPr>
      <t>DeleteBucketLifecycle</t>
    </r>
    <r>
      <rPr>
        <sz val="11"/>
        <color rgb="FF000000"/>
        <rFont val="Calibri"/>
      </rPr>
      <t xml:space="preserve">, </t>
    </r>
    <r>
      <rPr>
        <b/>
        <sz val="11"/>
        <color rgb="FF000000"/>
        <rFont val="Calibri"/>
      </rPr>
      <t>DeleteBucketEncryption</t>
    </r>
    <r>
      <rPr>
        <sz val="11"/>
        <color rgb="FF000000"/>
        <rFont val="Calibri"/>
      </rPr>
      <t>.</t>
    </r>
    <r>
      <rPr>
        <sz val="11"/>
        <color rgb="FF000000"/>
        <rFont val="Calibri"/>
      </rPr>
      <t xml:space="preserve">
</t>
    </r>
    <r>
      <rPr>
        <sz val="11"/>
        <color rgb="FF000000"/>
        <rFont val="Calibri"/>
      </rPr>
      <t xml:space="preserve">- Click on a tracking set  name in the </t>
    </r>
    <r>
      <rPr>
        <b/>
        <sz val="11"/>
        <color rgb="FF000000"/>
        <rFont val="Calibri"/>
      </rPr>
      <t>Name</t>
    </r>
    <r>
      <rPr>
        <sz val="11"/>
        <color rgb="FF000000"/>
        <rFont val="Calibri"/>
      </rPr>
      <t xml:space="preserve"> column.</t>
    </r>
    <r>
      <rPr>
        <sz val="11"/>
        <color rgb="FF000000"/>
        <rFont val="Calibri"/>
      </rPr>
      <t xml:space="preserve">
</t>
    </r>
    <r>
      <rPr>
        <sz val="11"/>
        <color rgb="FF000000"/>
        <rFont val="Calibri"/>
      </rPr>
      <t xml:space="preserve">- Make sure </t>
    </r>
    <r>
      <rPr>
        <b/>
        <sz val="11"/>
        <color rgb="FF000000"/>
        <rFont val="Calibri"/>
      </rPr>
      <t>Enable Logging</t>
    </r>
    <r>
      <rPr>
        <sz val="11"/>
        <color rgb="FF000000"/>
        <rFont val="Calibri"/>
      </rPr>
      <t xml:space="preserve"> is </t>
    </r>
    <r>
      <rPr>
        <b/>
        <sz val="11"/>
        <color rgb="FF000000"/>
        <rFont val="Calibri"/>
      </rPr>
      <t>turned on</t>
    </r>
    <r>
      <rPr>
        <sz val="11"/>
        <color rgb="FF000000"/>
        <rFont val="Calibri"/>
      </rPr>
      <t xml:space="preserve"> and </t>
    </r>
    <r>
      <rPr>
        <b/>
        <sz val="11"/>
        <color rgb="FF000000"/>
        <rFont val="Calibri"/>
      </rPr>
      <t>Shipping Location</t>
    </r>
    <r>
      <rPr>
        <sz val="11"/>
        <color rgb="FF000000"/>
        <rFont val="Calibri"/>
      </rPr>
      <t xml:space="preserve"> is ship the event to CLS for storage.</t>
    </r>
    <r>
      <rPr>
        <sz val="11"/>
        <color rgb="FF000000"/>
        <rFont val="Calibri"/>
      </rPr>
      <t xml:space="preserve">
</t>
    </r>
    <r>
      <rPr>
        <sz val="11"/>
        <color rgb="FF000000"/>
        <rFont val="Calibri"/>
      </rPr>
      <t xml:space="preserve">- Login to CLS Console </t>
    </r>
    <r>
      <rPr>
        <sz val="11"/>
        <color rgb="FF0000FF"/>
        <rFont val="Calibri"/>
      </rPr>
      <t>(https://console.tencentcloud.com/cls)</t>
    </r>
    <r>
      <rPr>
        <sz val="11"/>
        <color rgb="FF000000"/>
        <rFont val="Calibri"/>
      </rPr>
      <t>.</t>
    </r>
    <r>
      <rPr>
        <sz val="11"/>
        <color rgb="FF000000"/>
        <rFont val="Calibri"/>
      </rPr>
      <t xml:space="preserve">
</t>
    </r>
    <r>
      <rPr>
        <sz val="11"/>
        <color rgb="FF000000"/>
        <rFont val="Calibri"/>
      </rPr>
      <t>- Click "Log Topic" in the left navigation pane to ensure that the log has been delivered to the log topic.</t>
    </r>
    <r>
      <rPr>
        <sz val="11"/>
        <color rgb="FF000000"/>
        <rFont val="Calibri"/>
      </rPr>
      <t xml:space="preserve">
</t>
    </r>
    <r>
      <rPr>
        <sz val="11"/>
        <color rgb="FF000000"/>
        <rFont val="Calibri"/>
      </rPr>
      <t xml:space="preserve">- Click </t>
    </r>
    <r>
      <rPr>
        <b/>
        <sz val="11"/>
        <color rgb="FF000000"/>
        <rFont val="Calibri"/>
      </rPr>
      <t>Monitoring Alarm</t>
    </r>
    <r>
      <rPr>
        <sz val="11"/>
        <color rgb="FF000000"/>
        <rFont val="Calibri"/>
      </rPr>
      <t xml:space="preserve"> &gt;  </t>
    </r>
    <r>
      <rPr>
        <b/>
        <sz val="11"/>
        <color rgb="FF000000"/>
        <rFont val="Calibri"/>
      </rPr>
      <t>Alarm Policy</t>
    </r>
    <r>
      <rPr>
        <sz val="11"/>
        <color rgb="FF000000"/>
        <rFont val="Calibri"/>
      </rPr>
      <t xml:space="preserve"> on the left navigation bar to enter the alarm policy list page.</t>
    </r>
    <r>
      <rPr>
        <sz val="11"/>
        <color rgb="FF000000"/>
        <rFont val="Calibri"/>
      </rPr>
      <t xml:space="preserve">
</t>
    </r>
    <r>
      <rPr>
        <sz val="11"/>
        <color rgb="FF000000"/>
        <rFont val="Calibri"/>
      </rPr>
      <t xml:space="preserve">- Search for the </t>
    </r>
    <r>
      <rPr>
        <b/>
        <sz val="11"/>
        <color rgb="FF000000"/>
        <rFont val="Calibri"/>
      </rPr>
      <t>Alarm Policy</t>
    </r>
    <r>
      <rPr>
        <sz val="11"/>
        <color rgb="FF000000"/>
        <rFont val="Calibri"/>
      </rPr>
      <t xml:space="preserve"> using the </t>
    </r>
    <r>
      <rPr>
        <b/>
        <sz val="11"/>
        <color rgb="FF000000"/>
        <rFont val="Calibri"/>
      </rPr>
      <t>Monitoring Object</t>
    </r>
    <r>
      <rPr>
        <sz val="11"/>
        <color rgb="FF000000"/>
        <rFont val="Calibri"/>
      </rPr>
      <t xml:space="preserve"> ID in the search box at the top right. The Monitoring Object ID is the </t>
    </r>
    <r>
      <rPr>
        <b/>
        <sz val="11"/>
        <color rgb="FF000000"/>
        <rFont val="Calibri"/>
      </rPr>
      <t>Log topic</t>
    </r>
    <r>
      <rPr>
        <sz val="11"/>
        <color rgb="FF000000"/>
        <rFont val="Calibri"/>
      </rPr>
      <t xml:space="preserve"> ID of the log.</t>
    </r>
    <r>
      <rPr>
        <sz val="11"/>
        <color rgb="FF000000"/>
        <rFont val="Calibri"/>
      </rPr>
      <t xml:space="preserve">
</t>
    </r>
    <r>
      <rPr>
        <sz val="11"/>
        <color rgb="FF000000"/>
        <rFont val="Calibri"/>
      </rPr>
      <t>- Check whether the alarm policy includes the following query statements.</t>
    </r>
    <r>
      <rPr>
        <sz val="11"/>
        <color rgb="FF000000"/>
        <rFont val="Calibri"/>
      </rPr>
      <t xml:space="preserve">
</t>
    </r>
    <r>
      <rPr>
        <sz val="11"/>
        <color rgb="FF006096"/>
        <rFont val="Roboto Condensed"/>
      </rPr>
      <t>eventName:(PutBucketCORS OR PutBucketEncryption OR PutBucketLifecycle OR PutBucketPolicy OR PutBucketReplication OR DeleteBucketCORS OR DeleteBucketReplication OR DeleteBucketLifecycle OR DeleteBucketEncryption) AND resourceType:cos | select count(*) as log_count limit 100</t>
    </r>
    <r>
      <rPr>
        <sz val="11"/>
        <color rgb="FF006096"/>
        <rFont val="Roboto Condensed"/>
      </rPr>
      <t xml:space="preserve">
</t>
    </r>
  </si>
  <si>
    <t>2.19</t>
  </si>
  <si>
    <r>
      <rPr>
        <sz val="11"/>
        <rFont val="Calibri"/>
      </rPr>
      <t>Ensure a log monitoring and alerts are set up to monitor security group changes</t>
    </r>
  </si>
  <si>
    <r>
      <rPr>
        <sz val="11"/>
        <color rgb="FF000000"/>
        <rFont val="Calibri"/>
      </rPr>
      <t>Perform the following to ensure log monitoring and alerts are set up to monitor security group changes:</t>
    </r>
    <r>
      <rPr>
        <sz val="11"/>
        <color rgb="FF000000"/>
        <rFont val="Calibri"/>
      </rPr>
      <t xml:space="preserve">
</t>
    </r>
    <r>
      <rPr>
        <sz val="11"/>
        <color rgb="FF000000"/>
        <rFont val="Calibri"/>
      </rPr>
      <t xml:space="preserve">-  Login to CloudAudit Console </t>
    </r>
    <r>
      <rPr>
        <sz val="11"/>
        <color rgb="FF0000FF"/>
        <rFont val="Calibri"/>
      </rPr>
      <t>(https://console.tencentcloud.com/cloudaudit)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Tracking Set</t>
    </r>
    <r>
      <rPr>
        <sz val="11"/>
        <color rgb="FF000000"/>
        <rFont val="Calibri"/>
      </rPr>
      <t xml:space="preserve"> on the left navigation bar.</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a.	Enter a </t>
    </r>
    <r>
      <rPr>
        <b/>
        <sz val="11"/>
        <color rgb="FF000000"/>
        <rFont val="Calibri"/>
      </rPr>
      <t>Tracking Set Name</t>
    </r>
    <r>
      <rPr>
        <sz val="11"/>
        <color rgb="FF000000"/>
        <rFont val="Calibri"/>
      </rPr>
      <t xml:space="preserve"> in the Basic info box.</t>
    </r>
    <r>
      <rPr>
        <sz val="11"/>
        <color rgb="FF000000"/>
        <rFont val="Calibri"/>
      </rPr>
      <t xml:space="preserve">
</t>
    </r>
    <r>
      <rPr>
        <sz val="11"/>
        <color rgb="FF000000"/>
        <rFont val="Calibri"/>
      </rPr>
      <t xml:space="preserve">b.	Set "Resource Type" to </t>
    </r>
    <r>
      <rPr>
        <b/>
        <sz val="11"/>
        <color rgb="FF000000"/>
        <rFont val="Calibri"/>
      </rPr>
      <t>VPC</t>
    </r>
    <r>
      <rPr>
        <sz val="11"/>
        <color rgb="FF000000"/>
        <rFont val="Calibri"/>
      </rPr>
      <t xml:space="preserve">,and select  </t>
    </r>
    <r>
      <rPr>
        <b/>
        <sz val="11"/>
        <color rgb="FF000000"/>
        <rFont val="Calibri"/>
      </rPr>
      <t>Event Name</t>
    </r>
    <r>
      <rPr>
        <sz val="11"/>
        <color rgb="FF000000"/>
        <rFont val="Calibri"/>
      </rPr>
      <t xml:space="preserve">  to include:</t>
    </r>
    <r>
      <rPr>
        <b/>
        <sz val="11"/>
        <color rgb="FF000000"/>
        <rFont val="Calibri"/>
      </rPr>
      <t>CreateSecurityGroup</t>
    </r>
    <r>
      <rPr>
        <sz val="11"/>
        <color rgb="FF000000"/>
        <rFont val="Calibri"/>
      </rPr>
      <t xml:space="preserve">, </t>
    </r>
    <r>
      <rPr>
        <b/>
        <sz val="11"/>
        <color rgb="FF000000"/>
        <rFont val="Calibri"/>
      </rPr>
      <t>CreateSecurityGroupPolicies</t>
    </r>
    <r>
      <rPr>
        <sz val="11"/>
        <color rgb="FF000000"/>
        <rFont val="Calibri"/>
      </rPr>
      <t xml:space="preserve">, </t>
    </r>
    <r>
      <rPr>
        <b/>
        <sz val="11"/>
        <color rgb="FF000000"/>
        <rFont val="Calibri"/>
      </rPr>
      <t>ReplaceSecurityGroupPolicy</t>
    </r>
    <r>
      <rPr>
        <sz val="11"/>
        <color rgb="FF000000"/>
        <rFont val="Calibri"/>
      </rPr>
      <t xml:space="preserve">, </t>
    </r>
    <r>
      <rPr>
        <b/>
        <sz val="11"/>
        <color rgb="FF000000"/>
        <rFont val="Calibri"/>
      </rPr>
      <t>ModifySecurityGroupAttribute</t>
    </r>
    <r>
      <rPr>
        <sz val="11"/>
        <color rgb="FF000000"/>
        <rFont val="Calibri"/>
      </rPr>
      <t xml:space="preserve">, </t>
    </r>
    <r>
      <rPr>
        <b/>
        <sz val="11"/>
        <color rgb="FF000000"/>
        <rFont val="Calibri"/>
      </rPr>
      <t>ModifySecurityGroupPolicies</t>
    </r>
    <r>
      <rPr>
        <sz val="11"/>
        <color rgb="FF000000"/>
        <rFont val="Calibri"/>
      </rPr>
      <t xml:space="preserve">, </t>
    </r>
    <r>
      <rPr>
        <b/>
        <sz val="11"/>
        <color rgb="FF000000"/>
        <rFont val="Calibri"/>
      </rPr>
      <t>DeleteSecurityGroupPolicies</t>
    </r>
    <r>
      <rPr>
        <sz val="11"/>
        <color rgb="FF000000"/>
        <rFont val="Calibri"/>
      </rPr>
      <t xml:space="preserve">, </t>
    </r>
    <r>
      <rPr>
        <b/>
        <sz val="11"/>
        <color rgb="FF000000"/>
        <rFont val="Calibri"/>
      </rPr>
      <t>DeleteSecurityGroup</t>
    </r>
    <r>
      <rPr>
        <sz val="11"/>
        <color rgb="FF000000"/>
        <rFont val="Calibri"/>
      </rPr>
      <t>.</t>
    </r>
    <r>
      <rPr>
        <sz val="11"/>
        <color rgb="FF000000"/>
        <rFont val="Calibri"/>
      </rPr>
      <t xml:space="preserve">
</t>
    </r>
    <r>
      <rPr>
        <sz val="11"/>
        <color rgb="FF000000"/>
        <rFont val="Calibri"/>
      </rPr>
      <t xml:space="preserve">c.	In the </t>
    </r>
    <r>
      <rPr>
        <b/>
        <sz val="11"/>
        <color rgb="FF000000"/>
        <rFont val="Calibri"/>
      </rPr>
      <t>Shipping Location</t>
    </r>
    <r>
      <rPr>
        <sz val="11"/>
        <color rgb="FF000000"/>
        <rFont val="Calibri"/>
      </rPr>
      <t xml:space="preserve">, select Ship the event to </t>
    </r>
    <r>
      <rPr>
        <b/>
        <sz val="11"/>
        <color rgb="FF000000"/>
        <rFont val="Calibri"/>
      </rPr>
      <t>CLS</t>
    </r>
    <r>
      <rPr>
        <sz val="11"/>
        <color rgb="FF000000"/>
        <rFont val="Calibri"/>
      </rPr>
      <t xml:space="preserve"> and specify a </t>
    </r>
    <r>
      <rPr>
        <b/>
        <sz val="11"/>
        <color rgb="FF000000"/>
        <rFont val="Calibri"/>
      </rPr>
      <t>Log Topic Name</t>
    </r>
    <r>
      <rPr>
        <sz val="11"/>
        <color rgb="FF000000"/>
        <rFont val="Calibri"/>
      </rPr>
      <t>.</t>
    </r>
    <r>
      <rPr>
        <sz val="11"/>
        <color rgb="FF000000"/>
        <rFont val="Calibri"/>
      </rPr>
      <t xml:space="preserve">
</t>
    </r>
    <r>
      <rPr>
        <sz val="11"/>
        <color rgb="FF000000"/>
        <rFont val="Calibri"/>
      </rPr>
      <t xml:space="preserve">d.	Click </t>
    </r>
    <r>
      <rPr>
        <b/>
        <sz val="11"/>
        <color rgb="FF000000"/>
        <rFont val="Calibri"/>
      </rPr>
      <t>Create completed</t>
    </r>
    <r>
      <rPr>
        <sz val="11"/>
        <color rgb="FF000000"/>
        <rFont val="Calibri"/>
      </rPr>
      <t>.</t>
    </r>
    <r>
      <rPr>
        <sz val="11"/>
        <color rgb="FF000000"/>
        <rFont val="Calibri"/>
      </rPr>
      <t xml:space="preserve">
</t>
    </r>
    <r>
      <rPr>
        <sz val="11"/>
        <color rgb="FF000000"/>
        <rFont val="Calibri"/>
      </rPr>
      <t xml:space="preserve">-  Login to CLS Console </t>
    </r>
    <r>
      <rPr>
        <sz val="11"/>
        <color rgb="FF0000FF"/>
        <rFont val="Calibri"/>
      </rPr>
      <t>(https://console.tencentcloud.com/cls)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Monitoring Alarm</t>
    </r>
    <r>
      <rPr>
        <sz val="11"/>
        <color rgb="FF000000"/>
        <rFont val="Calibri"/>
      </rPr>
      <t xml:space="preserve"> &gt;</t>
    </r>
    <r>
      <rPr>
        <b/>
        <sz val="11"/>
        <color rgb="FF000000"/>
        <rFont val="Calibri"/>
      </rPr>
      <t>Alarm Policy</t>
    </r>
    <r>
      <rPr>
        <sz val="11"/>
        <color rgb="FF000000"/>
        <rFont val="Calibri"/>
      </rPr>
      <t xml:space="preserve"> in the left navigation pane.</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a. Enter a name in the "Alert Name" box.</t>
    </r>
    <r>
      <rPr>
        <sz val="11"/>
        <color rgb="FF000000"/>
        <rFont val="Calibri"/>
      </rPr>
      <t xml:space="preserve">
</t>
    </r>
    <r>
      <rPr>
        <sz val="11"/>
        <color rgb="FF000000"/>
        <rFont val="Calibri"/>
      </rPr>
      <t xml:space="preserve">b. Select the </t>
    </r>
    <r>
      <rPr>
        <b/>
        <sz val="11"/>
        <color rgb="FF000000"/>
        <rFont val="Calibri"/>
      </rPr>
      <t>Log Topic</t>
    </r>
    <r>
      <rPr>
        <sz val="11"/>
        <color rgb="FF000000"/>
        <rFont val="Calibri"/>
      </rPr>
      <t xml:space="preserve"> where the log is located in the </t>
    </r>
    <r>
      <rPr>
        <b/>
        <sz val="11"/>
        <color rgb="FF000000"/>
        <rFont val="Calibri"/>
      </rPr>
      <t>Monitoring Object</t>
    </r>
    <r>
      <rPr>
        <sz val="11"/>
        <color rgb="FF000000"/>
        <rFont val="Calibri"/>
      </rPr>
      <t>.</t>
    </r>
    <r>
      <rPr>
        <sz val="11"/>
        <color rgb="FF000000"/>
        <rFont val="Calibri"/>
      </rPr>
      <t xml:space="preserve">
</t>
    </r>
    <r>
      <rPr>
        <sz val="11"/>
        <color rgb="FF000000"/>
        <rFont val="Calibri"/>
      </rPr>
      <t>c. enter the following query statements in the Query statement section.</t>
    </r>
    <r>
      <rPr>
        <sz val="11"/>
        <color rgb="FF000000"/>
        <rFont val="Calibri"/>
      </rPr>
      <t xml:space="preserve">
</t>
    </r>
    <r>
      <rPr>
        <sz val="11"/>
        <color rgb="FF006096"/>
        <rFont val="Roboto Condensed"/>
      </rPr>
      <t>eventName:(CreateSecurityGroup OR CreateSecurityGroupPolicies OR ReplaceSecurityGroupPolicy OR ModifySecurityGroupAttribute OR ModifySecurityGroupPolicies OR DeleteSecurityGroupPolicies OR DeleteSecurityGroup) AND resourceType:vpc | select count(*) as log_count limit 100</t>
    </r>
    <r>
      <rPr>
        <sz val="11"/>
        <color rgb="FF006096"/>
        <rFont val="Roboto Condensed"/>
      </rPr>
      <t xml:space="preserve">
</t>
    </r>
    <r>
      <rPr>
        <sz val="11"/>
        <color rgb="FF000000"/>
        <rFont val="Calibri"/>
      </rPr>
      <t xml:space="preserve">
</t>
    </r>
    <r>
      <rPr>
        <sz val="11"/>
        <color rgb="FF000000"/>
        <rFont val="Calibri"/>
      </rPr>
      <t>- Set Alarm severtiy:</t>
    </r>
    <r>
      <rPr>
        <b/>
        <sz val="11"/>
        <color rgb="FF000000"/>
        <rFont val="Calibri"/>
      </rPr>
      <t>Alarm</t>
    </r>
    <r>
      <rPr>
        <sz val="11"/>
        <color rgb="FF000000"/>
        <rFont val="Calibri"/>
      </rPr>
      <t>, Query state:</t>
    </r>
    <r>
      <rPr>
        <b/>
        <sz val="11"/>
        <color rgb="FF000000"/>
        <rFont val="Calibri"/>
      </rPr>
      <t>Results</t>
    </r>
    <r>
      <rPr>
        <sz val="11"/>
        <color rgb="FF000000"/>
        <rFont val="Calibri"/>
      </rPr>
      <t xml:space="preserve"> , </t>
    </r>
    <r>
      <rPr>
        <b/>
        <sz val="11"/>
        <color rgb="FF000000"/>
        <rFont val="Calibri"/>
      </rPr>
      <t>&gt;</t>
    </r>
    <r>
      <rPr>
        <sz val="11"/>
        <color rgb="FF000000"/>
        <rFont val="Calibri"/>
      </rPr>
      <t xml:space="preserve"> ,</t>
    </r>
    <r>
      <rPr>
        <b/>
        <sz val="11"/>
        <color rgb="FF000000"/>
        <rFont val="Calibri"/>
      </rPr>
      <t>0</t>
    </r>
    <r>
      <rPr>
        <sz val="11"/>
        <color rgb="FF000000"/>
        <rFont val="Calibri"/>
      </rPr>
      <t xml:space="preserve"> as in </t>
    </r>
    <r>
      <rPr>
        <b/>
        <sz val="11"/>
        <color rgb="FF000000"/>
        <rFont val="Calibri"/>
      </rPr>
      <t>Trigger Condition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</si>
  <si>
    <r>
      <rPr>
        <sz val="11"/>
        <color rgb="FF000000"/>
        <rFont val="Calibri"/>
      </rPr>
      <t>It is recommended to configure metric filters and alarms in Log Service to monitor changes to Security Groups.</t>
    </r>
  </si>
  <si>
    <r>
      <rPr>
        <sz val="11"/>
        <color rgb="FF000000"/>
        <rFont val="Calibri"/>
      </rPr>
      <t>Perform the following to ensure log monitoring and alerts are set up to monitor security group changes：</t>
    </r>
    <r>
      <rPr>
        <sz val="11"/>
        <color rgb="FF000000"/>
        <rFont val="Calibri"/>
      </rPr>
      <t xml:space="preserve">
</t>
    </r>
    <r>
      <rPr>
        <sz val="11"/>
        <color rgb="FF000000"/>
        <rFont val="Calibri"/>
      </rPr>
      <t xml:space="preserve">- Login to CloudAudit Console </t>
    </r>
    <r>
      <rPr>
        <sz val="11"/>
        <color rgb="FF0000FF"/>
        <rFont val="Calibri"/>
      </rPr>
      <t>(https://console.tencentcloud.com/cloudaudit)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Tracking Set</t>
    </r>
    <r>
      <rPr>
        <sz val="11"/>
        <color rgb="FF000000"/>
        <rFont val="Calibri"/>
      </rPr>
      <t xml:space="preserve"> on the left navigation bar, you will be presented with a list of trails.</t>
    </r>
    <r>
      <rPr>
        <sz val="11"/>
        <color rgb="FF000000"/>
        <rFont val="Calibri"/>
      </rPr>
      <t xml:space="preserve">
</t>
    </r>
    <r>
      <rPr>
        <sz val="11"/>
        <color rgb="FF000000"/>
        <rFont val="Calibri"/>
      </rPr>
      <t xml:space="preserve">- Ensure at least one </t>
    </r>
    <r>
      <rPr>
        <b/>
        <sz val="11"/>
        <color rgb="FF000000"/>
        <rFont val="Calibri"/>
      </rPr>
      <t>Tracking Set</t>
    </r>
    <r>
      <rPr>
        <sz val="11"/>
        <color rgb="FF000000"/>
        <rFont val="Calibri"/>
      </rPr>
      <t xml:space="preserve"> has </t>
    </r>
    <r>
      <rPr>
        <b/>
        <sz val="11"/>
        <color rgb="FF000000"/>
        <rFont val="Calibri"/>
      </rPr>
      <t>VPC</t>
    </r>
    <r>
      <rPr>
        <sz val="11"/>
        <color rgb="FF000000"/>
        <rFont val="Calibri"/>
      </rPr>
      <t xml:space="preserve"> in the </t>
    </r>
    <r>
      <rPr>
        <b/>
        <sz val="11"/>
        <color rgb="FF000000"/>
        <rFont val="Calibri"/>
      </rPr>
      <t>Resource type</t>
    </r>
    <r>
      <rPr>
        <sz val="11"/>
        <color rgb="FF000000"/>
        <rFont val="Calibri"/>
      </rPr>
      <t xml:space="preserve">,and include the following events: </t>
    </r>
    <r>
      <rPr>
        <b/>
        <sz val="11"/>
        <color rgb="FF000000"/>
        <rFont val="Calibri"/>
      </rPr>
      <t>CreateSecurityGroup</t>
    </r>
    <r>
      <rPr>
        <sz val="11"/>
        <color rgb="FF000000"/>
        <rFont val="Calibri"/>
      </rPr>
      <t xml:space="preserve">, </t>
    </r>
    <r>
      <rPr>
        <b/>
        <sz val="11"/>
        <color rgb="FF000000"/>
        <rFont val="Calibri"/>
      </rPr>
      <t>CreateSecurityGroupPolicies</t>
    </r>
    <r>
      <rPr>
        <sz val="11"/>
        <color rgb="FF000000"/>
        <rFont val="Calibri"/>
      </rPr>
      <t xml:space="preserve">, </t>
    </r>
    <r>
      <rPr>
        <b/>
        <sz val="11"/>
        <color rgb="FF000000"/>
        <rFont val="Calibri"/>
      </rPr>
      <t>ReplaceSecurityGroupPolicy</t>
    </r>
    <r>
      <rPr>
        <sz val="11"/>
        <color rgb="FF000000"/>
        <rFont val="Calibri"/>
      </rPr>
      <t xml:space="preserve">, </t>
    </r>
    <r>
      <rPr>
        <b/>
        <sz val="11"/>
        <color rgb="FF000000"/>
        <rFont val="Calibri"/>
      </rPr>
      <t>ModifySecurityGroupAttribute</t>
    </r>
    <r>
      <rPr>
        <sz val="11"/>
        <color rgb="FF000000"/>
        <rFont val="Calibri"/>
      </rPr>
      <t xml:space="preserve">, </t>
    </r>
    <r>
      <rPr>
        <b/>
        <sz val="11"/>
        <color rgb="FF000000"/>
        <rFont val="Calibri"/>
      </rPr>
      <t>ModifySecurityGroupPolicies</t>
    </r>
    <r>
      <rPr>
        <sz val="11"/>
        <color rgb="FF000000"/>
        <rFont val="Calibri"/>
      </rPr>
      <t xml:space="preserve">, </t>
    </r>
    <r>
      <rPr>
        <b/>
        <sz val="11"/>
        <color rgb="FF000000"/>
        <rFont val="Calibri"/>
      </rPr>
      <t>DeleteSecurityGroupPolicies</t>
    </r>
    <r>
      <rPr>
        <sz val="11"/>
        <color rgb="FF000000"/>
        <rFont val="Calibri"/>
      </rPr>
      <t xml:space="preserve">, </t>
    </r>
    <r>
      <rPr>
        <b/>
        <sz val="11"/>
        <color rgb="FF000000"/>
        <rFont val="Calibri"/>
      </rPr>
      <t>DeleteSecurityGroup</t>
    </r>
    <r>
      <rPr>
        <sz val="11"/>
        <color rgb="FF000000"/>
        <rFont val="Calibri"/>
      </rPr>
      <t>.</t>
    </r>
    <r>
      <rPr>
        <sz val="11"/>
        <color rgb="FF000000"/>
        <rFont val="Calibri"/>
      </rPr>
      <t xml:space="preserve">
</t>
    </r>
    <r>
      <rPr>
        <sz val="11"/>
        <color rgb="FF000000"/>
        <rFont val="Calibri"/>
      </rPr>
      <t xml:space="preserve">- Click on a tracking set  name in the </t>
    </r>
    <r>
      <rPr>
        <b/>
        <sz val="11"/>
        <color rgb="FF000000"/>
        <rFont val="Calibri"/>
      </rPr>
      <t>Name</t>
    </r>
    <r>
      <rPr>
        <sz val="11"/>
        <color rgb="FF000000"/>
        <rFont val="Calibri"/>
      </rPr>
      <t xml:space="preserve"> column.</t>
    </r>
    <r>
      <rPr>
        <sz val="11"/>
        <color rgb="FF000000"/>
        <rFont val="Calibri"/>
      </rPr>
      <t xml:space="preserve">
</t>
    </r>
    <r>
      <rPr>
        <sz val="11"/>
        <color rgb="FF000000"/>
        <rFont val="Calibri"/>
      </rPr>
      <t xml:space="preserve">- Make sure </t>
    </r>
    <r>
      <rPr>
        <b/>
        <sz val="11"/>
        <color rgb="FF000000"/>
        <rFont val="Calibri"/>
      </rPr>
      <t>Enable Logging</t>
    </r>
    <r>
      <rPr>
        <sz val="11"/>
        <color rgb="FF000000"/>
        <rFont val="Calibri"/>
      </rPr>
      <t xml:space="preserve"> is </t>
    </r>
    <r>
      <rPr>
        <b/>
        <sz val="11"/>
        <color rgb="FF000000"/>
        <rFont val="Calibri"/>
      </rPr>
      <t>turned on</t>
    </r>
    <r>
      <rPr>
        <sz val="11"/>
        <color rgb="FF000000"/>
        <rFont val="Calibri"/>
      </rPr>
      <t xml:space="preserve"> and </t>
    </r>
    <r>
      <rPr>
        <b/>
        <sz val="11"/>
        <color rgb="FF000000"/>
        <rFont val="Calibri"/>
      </rPr>
      <t>Shipping Location</t>
    </r>
    <r>
      <rPr>
        <sz val="11"/>
        <color rgb="FF000000"/>
        <rFont val="Calibri"/>
      </rPr>
      <t xml:space="preserve"> is ship the event to CLS for storage.</t>
    </r>
    <r>
      <rPr>
        <sz val="11"/>
        <color rgb="FF000000"/>
        <rFont val="Calibri"/>
      </rPr>
      <t xml:space="preserve">
</t>
    </r>
    <r>
      <rPr>
        <sz val="11"/>
        <color rgb="FF000000"/>
        <rFont val="Calibri"/>
      </rPr>
      <t xml:space="preserve">- Login to CLS Console </t>
    </r>
    <r>
      <rPr>
        <sz val="11"/>
        <color rgb="FF0000FF"/>
        <rFont val="Calibri"/>
      </rPr>
      <t>(https://console.tencentcloud.com/cls)</t>
    </r>
    <r>
      <rPr>
        <sz val="11"/>
        <color rgb="FF000000"/>
        <rFont val="Calibri"/>
      </rPr>
      <t>.</t>
    </r>
    <r>
      <rPr>
        <sz val="11"/>
        <color rgb="FF000000"/>
        <rFont val="Calibri"/>
      </rPr>
      <t xml:space="preserve">
</t>
    </r>
    <r>
      <rPr>
        <sz val="11"/>
        <color rgb="FF000000"/>
        <rFont val="Calibri"/>
      </rPr>
      <t>- Click "Log Topic" in the left navigation pane to ensure that the log has been delivered to the log topic.</t>
    </r>
    <r>
      <rPr>
        <sz val="11"/>
        <color rgb="FF000000"/>
        <rFont val="Calibri"/>
      </rPr>
      <t xml:space="preserve">
</t>
    </r>
    <r>
      <rPr>
        <sz val="11"/>
        <color rgb="FF000000"/>
        <rFont val="Calibri"/>
      </rPr>
      <t xml:space="preserve">- Click </t>
    </r>
    <r>
      <rPr>
        <b/>
        <sz val="11"/>
        <color rgb="FF000000"/>
        <rFont val="Calibri"/>
      </rPr>
      <t>Monitoring Alarm</t>
    </r>
    <r>
      <rPr>
        <sz val="11"/>
        <color rgb="FF000000"/>
        <rFont val="Calibri"/>
      </rPr>
      <t xml:space="preserve"> &gt;  </t>
    </r>
    <r>
      <rPr>
        <b/>
        <sz val="11"/>
        <color rgb="FF000000"/>
        <rFont val="Calibri"/>
      </rPr>
      <t>Alarm Policy</t>
    </r>
    <r>
      <rPr>
        <sz val="11"/>
        <color rgb="FF000000"/>
        <rFont val="Calibri"/>
      </rPr>
      <t xml:space="preserve"> on the left navigation bar to enter the alarm policy list page.</t>
    </r>
    <r>
      <rPr>
        <sz val="11"/>
        <color rgb="FF000000"/>
        <rFont val="Calibri"/>
      </rPr>
      <t xml:space="preserve">
</t>
    </r>
    <r>
      <rPr>
        <sz val="11"/>
        <color rgb="FF000000"/>
        <rFont val="Calibri"/>
      </rPr>
      <t xml:space="preserve">- Search for the </t>
    </r>
    <r>
      <rPr>
        <b/>
        <sz val="11"/>
        <color rgb="FF000000"/>
        <rFont val="Calibri"/>
      </rPr>
      <t>Alarm Policy</t>
    </r>
    <r>
      <rPr>
        <sz val="11"/>
        <color rgb="FF000000"/>
        <rFont val="Calibri"/>
      </rPr>
      <t xml:space="preserve"> using the </t>
    </r>
    <r>
      <rPr>
        <b/>
        <sz val="11"/>
        <color rgb="FF000000"/>
        <rFont val="Calibri"/>
      </rPr>
      <t>Monitoring Object</t>
    </r>
    <r>
      <rPr>
        <sz val="11"/>
        <color rgb="FF000000"/>
        <rFont val="Calibri"/>
      </rPr>
      <t xml:space="preserve"> ID in the search box at the top right. The Monitoring Object ID is the </t>
    </r>
    <r>
      <rPr>
        <b/>
        <sz val="11"/>
        <color rgb="FF000000"/>
        <rFont val="Calibri"/>
      </rPr>
      <t>Log topic</t>
    </r>
    <r>
      <rPr>
        <sz val="11"/>
        <color rgb="FF000000"/>
        <rFont val="Calibri"/>
      </rPr>
      <t xml:space="preserve"> ID of the log.</t>
    </r>
    <r>
      <rPr>
        <sz val="11"/>
        <color rgb="FF000000"/>
        <rFont val="Calibri"/>
      </rPr>
      <t xml:space="preserve">
</t>
    </r>
    <r>
      <rPr>
        <sz val="11"/>
        <color rgb="FF000000"/>
        <rFont val="Calibri"/>
      </rPr>
      <t>- Check whether the alarm policy includes the following query statements.</t>
    </r>
    <r>
      <rPr>
        <sz val="11"/>
        <color rgb="FF000000"/>
        <rFont val="Calibri"/>
      </rPr>
      <t xml:space="preserve">
</t>
    </r>
    <r>
      <rPr>
        <sz val="11"/>
        <color rgb="FF006096"/>
        <rFont val="Roboto Condensed"/>
      </rPr>
      <t>eventName:(CreateSecurityGroup OR CreateSecurityGroupPolicies OR ReplaceSecurityGroupPolicy OR ModifySecurityGroupAttribute OR ModifySecurityGroupPolicies OR DeleteSecurityGroupPolicies OR DeleteSecurityGroup) AND resourceType:vpc | select count(*) as log_count limit 100</t>
    </r>
    <r>
      <rPr>
        <sz val="11"/>
        <color rgb="FF006096"/>
        <rFont val="Roboto Condensed"/>
      </rPr>
      <t xml:space="preserve">
</t>
    </r>
  </si>
  <si>
    <t>2.20</t>
  </si>
  <si>
    <r>
      <rPr>
        <sz val="11"/>
        <rFont val="Calibri"/>
      </rPr>
      <t>Ensure that Logstore data retention period is set 365 days or greater</t>
    </r>
  </si>
  <si>
    <r>
      <rPr>
        <sz val="11"/>
        <color rgb="FF000000"/>
        <rFont val="Calibri"/>
      </rPr>
      <t>Using the management console:</t>
    </r>
    <r>
      <rPr>
        <sz val="11"/>
        <color rgb="FF000000"/>
        <rFont val="Calibri"/>
      </rPr>
      <t xml:space="preserve">
</t>
    </r>
    <r>
      <rPr>
        <sz val="11"/>
        <color rgb="FF000000"/>
        <rFont val="Calibri"/>
      </rPr>
      <t xml:space="preserve">- Log in to the CLS console </t>
    </r>
    <r>
      <rPr>
        <sz val="11"/>
        <color rgb="FF0000FF"/>
        <rFont val="Calibri"/>
      </rPr>
      <t>(https://console.tencentcloud.com/cls/)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Log Topic</t>
    </r>
    <r>
      <rPr>
        <sz val="11"/>
        <color rgb="FF000000"/>
        <rFont val="Calibri"/>
      </rPr>
      <t xml:space="preserve"> on the left sidebar to enter the Log Topic list page.</t>
    </r>
    <r>
      <rPr>
        <sz val="11"/>
        <color rgb="FF000000"/>
        <rFont val="Calibri"/>
      </rPr>
      <t xml:space="preserve">
</t>
    </r>
    <r>
      <rPr>
        <sz val="11"/>
        <color rgb="FF000000"/>
        <rFont val="Calibri"/>
      </rPr>
      <t xml:space="preserve">- Locate the log topics with a retention period of less than 365 days, click </t>
    </r>
    <r>
      <rPr>
        <b/>
        <sz val="11"/>
        <color rgb="FF000000"/>
        <rFont val="Calibri"/>
      </rPr>
      <t>Edit</t>
    </r>
    <r>
      <rPr>
        <sz val="11"/>
        <color rgb="FF000000"/>
        <rFont val="Calibri"/>
      </rPr>
      <t xml:space="preserve">  to open the editing page.</t>
    </r>
    <r>
      <rPr>
        <sz val="11"/>
        <color rgb="FF000000"/>
        <rFont val="Calibri"/>
      </rPr>
      <t xml:space="preserve">
</t>
    </r>
    <r>
      <rPr>
        <sz val="11"/>
        <color rgb="FF000000"/>
        <rFont val="Calibri"/>
      </rPr>
      <t xml:space="preserve">- Find the  </t>
    </r>
    <r>
      <rPr>
        <b/>
        <sz val="11"/>
        <color rgb="FF000000"/>
        <rFont val="Calibri"/>
      </rPr>
      <t>Storage Period</t>
    </r>
    <r>
      <rPr>
        <sz val="11"/>
        <color rgb="FF000000"/>
        <rFont val="Calibri"/>
      </rPr>
      <t xml:space="preserve">  configuration and modify it to  365 days.</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Using the TCCLI:</t>
    </r>
    <r>
      <rPr>
        <sz val="11"/>
        <color rgb="FF000000"/>
        <rFont val="Calibri"/>
      </rPr>
      <t xml:space="preserve">
</t>
    </r>
    <r>
      <rPr>
        <sz val="11"/>
        <color rgb="FF000000"/>
        <rFont val="Calibri"/>
      </rPr>
      <t>Run the following command to get the topic list and check the topic retention period</t>
    </r>
    <r>
      <rPr>
        <sz val="11"/>
        <color rgb="FF000000"/>
        <rFont val="Calibri"/>
      </rPr>
      <t xml:space="preserve">
</t>
    </r>
    <r>
      <rPr>
        <sz val="11"/>
        <color rgb="FF006096"/>
        <rFont val="Roboto Condensed"/>
      </rPr>
      <t>tccli cls DescribeTopics --region &lt;your topic region&gt;</t>
    </r>
    <r>
      <rPr>
        <sz val="11"/>
        <color rgb="FF006096"/>
        <rFont val="Roboto Condensed"/>
      </rPr>
      <t xml:space="preserve">
</t>
    </r>
    <r>
      <rPr>
        <sz val="11"/>
        <color rgb="FF000000"/>
        <rFont val="Calibri"/>
      </rPr>
      <t xml:space="preserve">
</t>
    </r>
    <r>
      <rPr>
        <sz val="11"/>
        <color rgb="FF000000"/>
        <rFont val="Calibri"/>
      </rPr>
      <t>Run the following command to modify the log topic retention period to 365 days</t>
    </r>
    <r>
      <rPr>
        <sz val="11"/>
        <color rgb="FF000000"/>
        <rFont val="Calibri"/>
      </rPr>
      <t xml:space="preserve">
</t>
    </r>
    <r>
      <rPr>
        <sz val="11"/>
        <color rgb="FF006096"/>
        <rFont val="Roboto Condensed"/>
      </rPr>
      <t>tccli cls ModifyTopic --TopicId &lt;your topicID&gt; --Period 365</t>
    </r>
    <r>
      <rPr>
        <sz val="11"/>
        <color rgb="FF006096"/>
        <rFont val="Roboto Condensed"/>
      </rPr>
      <t xml:space="preserve">
</t>
    </r>
  </si>
  <si>
    <r>
      <rPr>
        <sz val="11"/>
        <color rgb="FF000000"/>
        <rFont val="Calibri"/>
      </rPr>
      <t>Configure Log Service logstore retention to a minimum of 365 days to meet compliance requirements and support long-term log analysis and troubleshooting.</t>
    </r>
  </si>
  <si>
    <r>
      <rPr>
        <sz val="11"/>
        <color rgb="FF000000"/>
        <rFont val="Calibri"/>
      </rPr>
      <t>Using the management console:</t>
    </r>
    <r>
      <rPr>
        <sz val="11"/>
        <color rgb="FF000000"/>
        <rFont val="Calibri"/>
      </rPr>
      <t xml:space="preserve">
</t>
    </r>
    <r>
      <rPr>
        <sz val="11"/>
        <color rgb="FF000000"/>
        <rFont val="Calibri"/>
      </rPr>
      <t xml:space="preserve">- Log in to the CLS console </t>
    </r>
    <r>
      <rPr>
        <sz val="11"/>
        <color rgb="FF0000FF"/>
        <rFont val="Calibri"/>
      </rPr>
      <t>(https://console.tencentcloud.com/cls/)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Log Topic</t>
    </r>
    <r>
      <rPr>
        <sz val="11"/>
        <color rgb="FF000000"/>
        <rFont val="Calibri"/>
      </rPr>
      <t xml:space="preserve"> on the left sidebar to enter the Log Topic list page.</t>
    </r>
    <r>
      <rPr>
        <sz val="11"/>
        <color rgb="FF000000"/>
        <rFont val="Calibri"/>
      </rPr>
      <t xml:space="preserve">
</t>
    </r>
    <r>
      <rPr>
        <sz val="11"/>
        <color rgb="FF000000"/>
        <rFont val="Calibri"/>
      </rPr>
      <t xml:space="preserve">- Check each log topic in the list to verify whether the </t>
    </r>
    <r>
      <rPr>
        <b/>
        <sz val="11"/>
        <color rgb="FF000000"/>
        <rFont val="Calibri"/>
      </rPr>
      <t>Retention Time</t>
    </r>
    <r>
      <rPr>
        <sz val="11"/>
        <color rgb="FF000000"/>
        <rFont val="Calibri"/>
      </rPr>
      <t xml:space="preserve"> is greater than or equal to 365 days.</t>
    </r>
    <r>
      <rPr>
        <sz val="11"/>
        <color rgb="FF000000"/>
        <rFont val="Calibri"/>
      </rPr>
      <t xml:space="preserve">
</t>
    </r>
    <r>
      <rPr>
        <sz val="11"/>
        <color rgb="FF000000"/>
        <rFont val="Calibri"/>
      </rPr>
      <t>Using the TCCLI:</t>
    </r>
    <r>
      <rPr>
        <sz val="11"/>
        <color rgb="FF000000"/>
        <rFont val="Calibri"/>
      </rPr>
      <t xml:space="preserve">
</t>
    </r>
    <r>
      <rPr>
        <sz val="11"/>
        <color rgb="FF000000"/>
        <rFont val="Calibri"/>
      </rPr>
      <t>Run the following command to obtain the list of CLS log topics, then check whether the log retention period is &gt;=365 days based on the Period parameter in TopicInfo.</t>
    </r>
    <r>
      <rPr>
        <sz val="11"/>
        <color rgb="FF000000"/>
        <rFont val="Calibri"/>
      </rPr>
      <t xml:space="preserve">
</t>
    </r>
    <r>
      <rPr>
        <sz val="11"/>
        <color rgb="FF006096"/>
        <rFont val="Roboto Condensed"/>
      </rPr>
      <t>tccli cls DescribeTopics --region &lt;your topic region&gt;</t>
    </r>
    <r>
      <rPr>
        <sz val="11"/>
        <color rgb="FF006096"/>
        <rFont val="Roboto Condensed"/>
      </rPr>
      <t xml:space="preserve">
</t>
    </r>
  </si>
  <si>
    <t>Networking</t>
  </si>
  <si>
    <t>3.1</t>
  </si>
  <si>
    <r>
      <rPr>
        <sz val="11"/>
        <rFont val="Calibri"/>
      </rPr>
      <t>Ensure that remote access is restricted from the internet</t>
    </r>
  </si>
  <si>
    <r>
      <rPr>
        <sz val="11"/>
        <color rgb="FF000000"/>
        <rFont val="Calibri"/>
      </rPr>
      <t xml:space="preserve">- Log in to the VPC console </t>
    </r>
    <r>
      <rPr>
        <sz val="11"/>
        <color rgb="FF0000FF"/>
        <rFont val="Calibri"/>
      </rPr>
      <t>(https://console.tencentcloud.com/vpc)</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&gt; </t>
    </r>
    <r>
      <rPr>
        <b/>
        <sz val="11"/>
        <color rgb="FF000000"/>
        <rFont val="Calibri"/>
      </rPr>
      <t>Security Group</t>
    </r>
    <r>
      <rPr>
        <sz val="11"/>
        <color rgb="FF000000"/>
        <rFont val="Calibri"/>
      </rPr>
      <t xml:space="preserve"> in the left navigation pane.</t>
    </r>
    <r>
      <rPr>
        <sz val="11"/>
        <color rgb="FF000000"/>
        <rFont val="Calibri"/>
      </rPr>
      <t xml:space="preserve">
</t>
    </r>
    <r>
      <rPr>
        <sz val="11"/>
        <color rgb="FF000000"/>
        <rFont val="Calibri"/>
      </rPr>
      <t xml:space="preserve">- Select the security group </t>
    </r>
    <r>
      <rPr>
        <b/>
        <sz val="11"/>
        <color rgb="FF000000"/>
        <rFont val="Calibri"/>
      </rPr>
      <t>ID/NAME</t>
    </r>
    <r>
      <rPr>
        <sz val="11"/>
        <color rgb="FF000000"/>
        <rFont val="Calibri"/>
      </rPr>
      <t xml:space="preserve"> you want to edit.</t>
    </r>
    <r>
      <rPr>
        <sz val="11"/>
        <color rgb="FF000000"/>
        <rFont val="Calibri"/>
      </rPr>
      <t xml:space="preserve">
</t>
    </r>
    <r>
      <rPr>
        <sz val="11"/>
        <color rgb="FF000000"/>
        <rFont val="Calibri"/>
      </rPr>
      <t>- Enter a specific source IP range to configure security group rules.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</si>
  <si>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The security group has a stateful packet filtering function, which is used to set network access control for cloud servers, load balancing, cloud databases and other instances, to control the inbound and outbound traffic at the CVM instance level. To minimize exposure, it is recommended that the inbound rule should not allow unrestricted remote access. Access should only be limited to specific trusted IP ranges or managed through bastion hosts.</t>
    </r>
  </si>
  <si>
    <r>
      <rPr>
        <sz val="11"/>
        <color rgb="FF000000"/>
        <rFont val="Calibri"/>
      </rPr>
      <t>All SSH and RDP connections from outside the network to the target VPC(s) will be blocked. If legitimate business requirements necessitate external ssh access, specific trusted source IP(s) must be explicitly whitelisted in the security group or firewall rules to permit access to the relevant VPC resources.</t>
    </r>
  </si>
  <si>
    <r>
      <rPr>
        <sz val="11"/>
        <color rgb="FF000000"/>
        <rFont val="Calibri"/>
      </rPr>
      <t xml:space="preserve">- Log in to the VPC console </t>
    </r>
    <r>
      <rPr>
        <sz val="11"/>
        <color rgb="FF0000FF"/>
        <rFont val="Calibri"/>
      </rPr>
      <t>(https://console.tencentcloud.com/vpc)</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&gt; </t>
    </r>
    <r>
      <rPr>
        <b/>
        <sz val="11"/>
        <color rgb="FF000000"/>
        <rFont val="Calibri"/>
      </rPr>
      <t>Security Group</t>
    </r>
    <r>
      <rPr>
        <sz val="11"/>
        <color rgb="FF000000"/>
        <rFont val="Calibri"/>
      </rPr>
      <t xml:space="preserve"> in the left navigation bar.</t>
    </r>
    <r>
      <rPr>
        <sz val="11"/>
        <color rgb="FF000000"/>
        <rFont val="Calibri"/>
      </rPr>
      <t xml:space="preserve">
</t>
    </r>
    <r>
      <rPr>
        <sz val="11"/>
        <color rgb="FF000000"/>
        <rFont val="Calibri"/>
      </rPr>
      <t>- Select the security group associated with the instance and go to the details page to view the security group rules.</t>
    </r>
    <r>
      <rPr>
        <sz val="11"/>
        <color rgb="FF000000"/>
        <rFont val="Calibri"/>
      </rPr>
      <t xml:space="preserve">
</t>
    </r>
    <r>
      <rPr>
        <sz val="11"/>
        <color rgb="FF000000"/>
        <rFont val="Calibri"/>
      </rPr>
      <t xml:space="preserve">- Ensure there are no rules with a </t>
    </r>
    <r>
      <rPr>
        <b/>
        <sz val="11"/>
        <color rgb="FF000000"/>
        <rFont val="Calibri"/>
      </rPr>
      <t>source IP of 0.0.0.0/0</t>
    </r>
    <r>
      <rPr>
        <sz val="11"/>
        <color rgb="FF000000"/>
        <rFont val="Calibri"/>
      </rPr>
      <t xml:space="preserve">, </t>
    </r>
    <r>
      <rPr>
        <b/>
        <sz val="11"/>
        <color rgb="FF000000"/>
        <rFont val="Calibri"/>
      </rPr>
      <t>port 22</t>
    </r>
    <r>
      <rPr>
        <sz val="11"/>
        <color rgb="FF000000"/>
        <rFont val="Calibri"/>
      </rPr>
      <t xml:space="preserve"> or </t>
    </r>
    <r>
      <rPr>
        <b/>
        <sz val="11"/>
        <color rgb="FF000000"/>
        <rFont val="Calibri"/>
      </rPr>
      <t>port 3389</t>
    </r>
    <r>
      <rPr>
        <sz val="11"/>
        <color rgb="FF000000"/>
        <rFont val="Calibri"/>
      </rPr>
      <t>.</t>
    </r>
  </si>
  <si>
    <r>
      <rPr>
        <sz val="11"/>
        <color rgb="FF000000"/>
        <rFont val="Calibri"/>
      </rPr>
      <t>When no rules are configured, the security group denies all access by default.</t>
    </r>
  </si>
  <si>
    <t>3.2</t>
  </si>
  <si>
    <r>
      <rPr>
        <sz val="11"/>
        <color rgb="FF000000"/>
        <rFont val="Calibri"/>
      </rPr>
      <t>Perform the following to enable virtual network flow logging:</t>
    </r>
    <r>
      <rPr>
        <sz val="11"/>
        <color rgb="FF000000"/>
        <rFont val="Calibri"/>
      </rPr>
      <t xml:space="preserve">
</t>
    </r>
    <r>
      <rPr>
        <sz val="11"/>
        <color rgb="FF000000"/>
        <rFont val="Calibri"/>
      </rPr>
      <t xml:space="preserve">- Log in to the VPC console </t>
    </r>
    <r>
      <rPr>
        <sz val="11"/>
        <color rgb="FF0000FF"/>
        <rFont val="Calibri"/>
      </rPr>
      <t>(https://console.tencentcloud.com/vpc)</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Flow Log</t>
    </r>
    <r>
      <rPr>
        <sz val="11"/>
        <color rgb="FF000000"/>
        <rFont val="Calibri"/>
      </rPr>
      <t xml:space="preserve"> &gt; </t>
    </r>
    <r>
      <rPr>
        <b/>
        <sz val="11"/>
        <color rgb="FF000000"/>
        <rFont val="Calibri"/>
      </rPr>
      <t>Flow Log</t>
    </r>
    <r>
      <rPr>
        <sz val="11"/>
        <color rgb="FF000000"/>
        <rFont val="Calibri"/>
      </rPr>
      <t xml:space="preserve"> in the left navigation bar.</t>
    </r>
    <r>
      <rPr>
        <sz val="11"/>
        <color rgb="FF000000"/>
        <rFont val="Calibri"/>
      </rPr>
      <t xml:space="preserve">
</t>
    </r>
    <r>
      <rPr>
        <sz val="11"/>
        <color rgb="FF000000"/>
        <rFont val="Calibri"/>
      </rPr>
      <t>- Select the region where you want to create a flow log.</t>
    </r>
    <r>
      <rPr>
        <sz val="11"/>
        <color rgb="FF000000"/>
        <rFont val="Calibri"/>
      </rPr>
      <t xml:space="preserve">
</t>
    </r>
    <r>
      <rPr>
        <sz val="11"/>
        <color rgb="FF000000"/>
        <rFont val="Calibri"/>
      </rPr>
      <t xml:space="preserve">- On the Flow Logs page,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On the Create Flow Log page, follow the instructions to complete the configuration and click </t>
    </r>
    <r>
      <rPr>
        <b/>
        <sz val="11"/>
        <color rgb="FF000000"/>
        <rFont val="Calibri"/>
      </rPr>
      <t>OK</t>
    </r>
    <r>
      <rPr>
        <sz val="11"/>
        <color rgb="FF000000"/>
        <rFont val="Calibri"/>
      </rPr>
      <t>.</t>
    </r>
  </si>
  <si>
    <r>
      <rPr>
        <sz val="11"/>
        <color rgb="FF000000"/>
        <rFont val="Calibri"/>
      </rPr>
      <t>You can create a network flow log to collect inbound and outbound traffic within a defined scope (for example, Elastic Network Interface Cards, NAT gateways, private networks, subnets, dedicated gateways, and cross-region Cloud Connect traffic). Once created, flow log data can be stored and analyzed in Log Service (CLS) for visualization through advanced analytics dashboards for monitoring and investigation.</t>
    </r>
  </si>
  <si>
    <r>
      <rPr>
        <sz val="11"/>
        <color rgb="FF000000"/>
        <rFont val="Calibri"/>
      </rPr>
      <t>The destination of log shipping may incur charges</t>
    </r>
  </si>
  <si>
    <r>
      <rPr>
        <sz val="11"/>
        <color rgb="FF000000"/>
        <rFont val="Calibri"/>
      </rPr>
      <t>Perform the following to check if virtual network flow logging is enabled :</t>
    </r>
    <r>
      <rPr>
        <sz val="11"/>
        <color rgb="FF000000"/>
        <rFont val="Calibri"/>
      </rPr>
      <t xml:space="preserve">
</t>
    </r>
    <r>
      <rPr>
        <sz val="11"/>
        <color rgb="FF000000"/>
        <rFont val="Calibri"/>
      </rPr>
      <t xml:space="preserve">- Log in to the VPC console </t>
    </r>
    <r>
      <rPr>
        <sz val="11"/>
        <color rgb="FF0000FF"/>
        <rFont val="Calibri"/>
      </rPr>
      <t>(https://console.tencentcloud.com/vpc)</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Flow Log</t>
    </r>
    <r>
      <rPr>
        <sz val="11"/>
        <color rgb="FF000000"/>
        <rFont val="Calibri"/>
      </rPr>
      <t xml:space="preserve"> &gt; </t>
    </r>
    <r>
      <rPr>
        <b/>
        <sz val="11"/>
        <color rgb="FF000000"/>
        <rFont val="Calibri"/>
      </rPr>
      <t>Flow Log</t>
    </r>
    <r>
      <rPr>
        <sz val="11"/>
        <color rgb="FF000000"/>
        <rFont val="Calibri"/>
      </rPr>
      <t xml:space="preserve"> in the left navigation bar.</t>
    </r>
    <r>
      <rPr>
        <sz val="11"/>
        <color rgb="FF000000"/>
        <rFont val="Calibri"/>
      </rPr>
      <t xml:space="preserve">
</t>
    </r>
    <r>
      <rPr>
        <sz val="11"/>
        <color rgb="FF000000"/>
        <rFont val="Calibri"/>
      </rPr>
      <t>- Select the region for the target flow log</t>
    </r>
    <r>
      <rPr>
        <sz val="11"/>
        <color rgb="FF000000"/>
        <rFont val="Calibri"/>
      </rPr>
      <t xml:space="preserve">
</t>
    </r>
    <r>
      <rPr>
        <sz val="11"/>
        <color rgb="FF000000"/>
        <rFont val="Calibri"/>
      </rPr>
      <t xml:space="preserve">- On the </t>
    </r>
    <r>
      <rPr>
        <b/>
        <sz val="11"/>
        <color rgb="FF000000"/>
        <rFont val="Calibri"/>
      </rPr>
      <t>Flow Log</t>
    </r>
    <r>
      <rPr>
        <sz val="11"/>
        <color rgb="FF000000"/>
        <rFont val="Calibri"/>
      </rPr>
      <t xml:space="preserve"> page, ensure that the target flow log and log collection are configured.</t>
    </r>
  </si>
  <si>
    <r>
      <rPr>
        <sz val="11"/>
        <color rgb="FF000000"/>
        <rFont val="Calibri"/>
      </rPr>
      <t>Flow Log is disabled by default.</t>
    </r>
  </si>
  <si>
    <t>3.3</t>
  </si>
  <si>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</si>
  <si>
    <r>
      <rPr>
        <sz val="11"/>
        <color rgb="FF000000"/>
        <rFont val="Calibri"/>
      </rPr>
      <t xml:space="preserve">- Log in to the VPC console </t>
    </r>
    <r>
      <rPr>
        <sz val="11"/>
        <color rgb="FF0000FF"/>
        <rFont val="Calibri"/>
      </rPr>
      <t>(https://console.tencentcloud.com/vpc)</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Route Tables</t>
    </r>
    <r>
      <rPr>
        <sz val="11"/>
        <color rgb="FF000000"/>
        <rFont val="Calibri"/>
      </rPr>
      <t xml:space="preserve"> on the right to navigate to the VPC route tables management page.</t>
    </r>
    <r>
      <rPr>
        <sz val="11"/>
        <color rgb="FF000000"/>
        <rFont val="Calibri"/>
      </rPr>
      <t xml:space="preserve">
</t>
    </r>
    <r>
      <rPr>
        <sz val="11"/>
        <color rgb="FF000000"/>
        <rFont val="Calibri"/>
      </rPr>
      <t xml:space="preserve">- Click the route table </t>
    </r>
    <r>
      <rPr>
        <b/>
        <sz val="11"/>
        <color rgb="FF000000"/>
        <rFont val="Calibri"/>
      </rPr>
      <t>ID/NAME</t>
    </r>
    <r>
      <rPr>
        <sz val="11"/>
        <color rgb="FF000000"/>
        <rFont val="Calibri"/>
      </rPr>
      <t xml:space="preserve"> to access the route policy configuration page.</t>
    </r>
    <r>
      <rPr>
        <sz val="11"/>
        <color rgb="FF000000"/>
        <rFont val="Calibri"/>
      </rPr>
      <t xml:space="preserve">
</t>
    </r>
    <r>
      <rPr>
        <sz val="11"/>
        <color rgb="FF000000"/>
        <rFont val="Calibri"/>
      </rPr>
      <t xml:space="preserve">- </t>
    </r>
    <r>
      <rPr>
        <b/>
        <sz val="11"/>
        <color rgb="FF000000"/>
        <rFont val="Calibri"/>
      </rPr>
      <t>Add</t>
    </r>
    <r>
      <rPr>
        <sz val="11"/>
        <color rgb="FF000000"/>
        <rFont val="Calibri"/>
      </rPr>
      <t xml:space="preserve"> or </t>
    </r>
    <r>
      <rPr>
        <b/>
        <sz val="11"/>
        <color rgb="FF000000"/>
        <rFont val="Calibri"/>
      </rPr>
      <t>Delete</t>
    </r>
    <r>
      <rPr>
        <sz val="11"/>
        <color rgb="FF000000"/>
        <rFont val="Calibri"/>
      </rPr>
      <t xml:space="preserve"> routing entries to ensure that the routing policies pointing to the peering connection interconnection adhere to the "least access" principle.</t>
    </r>
  </si>
  <si>
    <r>
      <rPr>
        <sz val="11"/>
        <color rgb="FF000000"/>
        <rFont val="Calibri"/>
      </rPr>
      <t>After a VPC is associated with a peering connection, it is necessary to add routing policies to direct traffic to the peering connection. By default, routing policy is empty. Users can configure routing policies as needed to enable communication between different network segments or different hosts in VPCs. The configuration of policies should follow the “principle of least access" to minimize unnecessary or unintended network intercommunication between business traffic.</t>
    </r>
  </si>
  <si>
    <r>
      <rPr>
        <sz val="11"/>
        <color rgb="FF000000"/>
        <rFont val="Calibri"/>
      </rPr>
      <t xml:space="preserve">- Log in to the VPC console </t>
    </r>
    <r>
      <rPr>
        <sz val="11"/>
        <color rgb="FF0000FF"/>
        <rFont val="Calibri"/>
      </rPr>
      <t>(https://console.tencentcloud.com/vpc)</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Peering Connections</t>
    </r>
    <r>
      <rPr>
        <sz val="11"/>
        <color rgb="FF000000"/>
        <rFont val="Calibri"/>
      </rPr>
      <t xml:space="preserve"> on the right navigation bar.</t>
    </r>
    <r>
      <rPr>
        <sz val="11"/>
        <color rgb="FF000000"/>
        <rFont val="Calibri"/>
      </rPr>
      <t xml:space="preserve">
</t>
    </r>
    <r>
      <rPr>
        <sz val="11"/>
        <color rgb="FF000000"/>
        <rFont val="Calibri"/>
      </rPr>
      <t xml:space="preserve">- Select the region of peering connections and cilick </t>
    </r>
    <r>
      <rPr>
        <b/>
        <sz val="11"/>
        <color rgb="FF000000"/>
        <rFont val="Calibri"/>
      </rPr>
      <t>Instance ID</t>
    </r>
    <r>
      <rPr>
        <sz val="11"/>
        <color rgb="FF000000"/>
        <rFont val="Calibri"/>
      </rPr>
      <t>.</t>
    </r>
    <r>
      <rPr>
        <sz val="11"/>
        <color rgb="FF000000"/>
        <rFont val="Calibri"/>
      </rPr>
      <t xml:space="preserve">
</t>
    </r>
    <r>
      <rPr>
        <sz val="11"/>
        <color rgb="FF000000"/>
        <rFont val="Calibri"/>
      </rPr>
      <t>- In the revlevant routing policy module, check the existing routing policy configuration.</t>
    </r>
  </si>
  <si>
    <r>
      <rPr>
        <sz val="11"/>
        <color rgb="FF000000"/>
        <rFont val="Calibri"/>
      </rPr>
      <t>Routing policy is empty by default.</t>
    </r>
  </si>
  <si>
    <t>3.4</t>
  </si>
  <si>
    <r>
      <rPr>
        <sz val="11"/>
        <rFont val="Calibri"/>
      </rPr>
      <t>Ensure the security groups are configured with fine grained rules</t>
    </r>
  </si>
  <si>
    <r>
      <rPr>
        <sz val="11"/>
        <color rgb="FF000000"/>
        <rFont val="Calibri"/>
      </rPr>
      <t xml:space="preserve">- Log in to the VPC console </t>
    </r>
    <r>
      <rPr>
        <sz val="11"/>
        <color rgb="FF0000FF"/>
        <rFont val="Calibri"/>
      </rPr>
      <t>(https://console.tencentcloud.com/vpc)</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&gt; </t>
    </r>
    <r>
      <rPr>
        <b/>
        <sz val="11"/>
        <color rgb="FF000000"/>
        <rFont val="Calibri"/>
      </rPr>
      <t>Security Group</t>
    </r>
    <r>
      <rPr>
        <sz val="11"/>
        <color rgb="FF000000"/>
        <rFont val="Calibri"/>
      </rPr>
      <t xml:space="preserve"> in the left navigation bar.</t>
    </r>
    <r>
      <rPr>
        <sz val="11"/>
        <color rgb="FF000000"/>
        <rFont val="Calibri"/>
      </rPr>
      <t xml:space="preserve">
</t>
    </r>
    <r>
      <rPr>
        <sz val="11"/>
        <color rgb="FF000000"/>
        <rFont val="Calibri"/>
      </rPr>
      <t>- Select the security group associated with the instance and view the security group rules on the details page.</t>
    </r>
    <r>
      <rPr>
        <sz val="11"/>
        <color rgb="FF000000"/>
        <rFont val="Calibri"/>
      </rPr>
      <t xml:space="preserve">
</t>
    </r>
    <r>
      <rPr>
        <sz val="11"/>
        <color rgb="FF000000"/>
        <rFont val="Calibri"/>
      </rPr>
      <t xml:space="preserve">- </t>
    </r>
    <r>
      <rPr>
        <b/>
        <sz val="11"/>
        <color rgb="FF000000"/>
        <rFont val="Calibri"/>
      </rPr>
      <t>Delete</t>
    </r>
    <r>
      <rPr>
        <sz val="11"/>
        <color rgb="FF000000"/>
        <rFont val="Calibri"/>
      </rPr>
      <t xml:space="preserve"> any unnecessary rules from the security group.</t>
    </r>
  </si>
  <si>
    <r>
      <rPr>
        <sz val="11"/>
        <color rgb="FF000000"/>
        <rFont val="Calibri"/>
      </rPr>
      <t>Security groups have stateful packet filtering capabilities to control inbound and outbound traffic for resources such as cloud servers, load balancers, cloud databases, and other instances. It is recommended that all security groups be configured with fine-grained rules to minimize exposure.</t>
    </r>
  </si>
  <si>
    <r>
      <rPr>
        <sz val="11"/>
        <color rgb="FF000000"/>
        <rFont val="Calibri"/>
      </rPr>
      <t xml:space="preserve">- Log in to the VPC console </t>
    </r>
    <r>
      <rPr>
        <sz val="11"/>
        <color rgb="FF0000FF"/>
        <rFont val="Calibri"/>
      </rPr>
      <t>(https://console.tencentcloud.com/vpc)</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&gt; </t>
    </r>
    <r>
      <rPr>
        <b/>
        <sz val="11"/>
        <color rgb="FF000000"/>
        <rFont val="Calibri"/>
      </rPr>
      <t>Security Group</t>
    </r>
    <r>
      <rPr>
        <sz val="11"/>
        <color rgb="FF000000"/>
        <rFont val="Calibri"/>
      </rPr>
      <t xml:space="preserve"> in the left navigation bar.</t>
    </r>
    <r>
      <rPr>
        <sz val="11"/>
        <color rgb="FF000000"/>
        <rFont val="Calibri"/>
      </rPr>
      <t xml:space="preserve">
</t>
    </r>
    <r>
      <rPr>
        <sz val="11"/>
        <color rgb="FF000000"/>
        <rFont val="Calibri"/>
      </rPr>
      <t>- Select the security group associated with the instance and view the security group rules on the details page.</t>
    </r>
    <r>
      <rPr>
        <sz val="11"/>
        <color rgb="FF000000"/>
        <rFont val="Calibri"/>
      </rPr>
      <t xml:space="preserve">
</t>
    </r>
    <r>
      <rPr>
        <sz val="11"/>
        <color rgb="FF000000"/>
        <rFont val="Calibri"/>
      </rPr>
      <t>- Ensure that the rules in each security group are required for your operation.</t>
    </r>
  </si>
  <si>
    <t>3.5</t>
  </si>
  <si>
    <r>
      <rPr>
        <sz val="11"/>
        <rFont val="Calibri"/>
      </rPr>
      <t>Ensure no security groups allow ingress from 0.0.0.0/0 to port 22</t>
    </r>
  </si>
  <si>
    <r>
      <rPr>
        <sz val="11"/>
        <color rgb="FF000000"/>
        <rFont val="Calibri"/>
      </rPr>
      <t xml:space="preserve">- Log in to the VPC console </t>
    </r>
    <r>
      <rPr>
        <sz val="11"/>
        <color rgb="FF0000FF"/>
        <rFont val="Calibri"/>
      </rPr>
      <t>(https://console.tencentcloud.com/vpc)</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&gt; </t>
    </r>
    <r>
      <rPr>
        <b/>
        <sz val="11"/>
        <color rgb="FF000000"/>
        <rFont val="Calibri"/>
      </rPr>
      <t>Security Group</t>
    </r>
    <r>
      <rPr>
        <sz val="11"/>
        <color rgb="FF000000"/>
        <rFont val="Calibri"/>
      </rPr>
      <t xml:space="preserve"> in the left navigation bar.</t>
    </r>
    <r>
      <rPr>
        <sz val="11"/>
        <color rgb="FF000000"/>
        <rFont val="Calibri"/>
      </rPr>
      <t xml:space="preserve">
</t>
    </r>
    <r>
      <rPr>
        <sz val="11"/>
        <color rgb="FF000000"/>
        <rFont val="Calibri"/>
      </rPr>
      <t>- Select the security group you want to edit.</t>
    </r>
    <r>
      <rPr>
        <sz val="11"/>
        <color rgb="FF000000"/>
        <rFont val="Calibri"/>
      </rPr>
      <t xml:space="preserve">
</t>
    </r>
    <r>
      <rPr>
        <sz val="11"/>
        <color rgb="FF000000"/>
        <rFont val="Calibri"/>
      </rPr>
      <t xml:space="preserve">- Enter a specific </t>
    </r>
    <r>
      <rPr>
        <b/>
        <sz val="11"/>
        <color rgb="FF000000"/>
        <rFont val="Calibri"/>
      </rPr>
      <t>source</t>
    </r>
    <r>
      <rPr>
        <sz val="11"/>
        <color rgb="FF000000"/>
        <rFont val="Calibri"/>
      </rPr>
      <t>,</t>
    </r>
    <r>
      <rPr>
        <b/>
        <sz val="11"/>
        <color rgb="FF000000"/>
        <rFont val="Calibri"/>
      </rPr>
      <t>Protocol:port</t>
    </r>
    <r>
      <rPr>
        <sz val="11"/>
        <color rgb="FF000000"/>
        <rFont val="Calibri"/>
      </rPr>
      <t xml:space="preserve"> and </t>
    </r>
    <r>
      <rPr>
        <b/>
        <sz val="11"/>
        <color rgb="FF000000"/>
        <rFont val="Calibri"/>
      </rPr>
      <t>Policy</t>
    </r>
    <r>
      <rPr>
        <sz val="11"/>
        <color rgb="FF000000"/>
        <rFont val="Calibri"/>
      </rPr>
      <t xml:space="preserve"> to configure security group rules.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</si>
  <si>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Security groups have stateful packet filtering capabilities to control inbound and outbound traffic for resources such as cloud servers, load balancers, cloud databases, and other instances. It is recommended that the inbound rule should not allow unrestricted access to port 22. Access should only be limited to specific trusted IP ranges or managed through bastion hosts.</t>
    </r>
  </si>
  <si>
    <r>
      <rPr>
        <sz val="11"/>
        <color rgb="FF000000"/>
        <rFont val="Calibri"/>
      </rPr>
      <t xml:space="preserve">- Log in to the VPC console </t>
    </r>
    <r>
      <rPr>
        <sz val="11"/>
        <color rgb="FF0000FF"/>
        <rFont val="Calibri"/>
      </rPr>
      <t>(https://console.tencentcloud.com/vpc)</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&gt; </t>
    </r>
    <r>
      <rPr>
        <b/>
        <sz val="11"/>
        <color rgb="FF000000"/>
        <rFont val="Calibri"/>
      </rPr>
      <t>Security Group</t>
    </r>
    <r>
      <rPr>
        <sz val="11"/>
        <color rgb="FF000000"/>
        <rFont val="Calibri"/>
      </rPr>
      <t xml:space="preserve"> in the left navigation bar.</t>
    </r>
    <r>
      <rPr>
        <sz val="11"/>
        <color rgb="FF000000"/>
        <rFont val="Calibri"/>
      </rPr>
      <t xml:space="preserve">
</t>
    </r>
    <r>
      <rPr>
        <sz val="11"/>
        <color rgb="FF000000"/>
        <rFont val="Calibri"/>
      </rPr>
      <t xml:space="preserve">- Select the security groups </t>
    </r>
    <r>
      <rPr>
        <b/>
        <sz val="11"/>
        <color rgb="FF000000"/>
        <rFont val="Calibri"/>
      </rPr>
      <t>ID/Name</t>
    </r>
    <r>
      <rPr>
        <sz val="11"/>
        <color rgb="FF000000"/>
        <rFont val="Calibri"/>
      </rPr>
      <t xml:space="preserve"> associated with the instance and go to the details page to view the security group rules.</t>
    </r>
    <r>
      <rPr>
        <sz val="11"/>
        <color rgb="FF000000"/>
        <rFont val="Calibri"/>
      </rPr>
      <t xml:space="preserve">
</t>
    </r>
    <r>
      <rPr>
        <sz val="11"/>
        <color rgb="FF000000"/>
        <rFont val="Calibri"/>
      </rPr>
      <t xml:space="preserve">- Ensure there are no rules with a </t>
    </r>
    <r>
      <rPr>
        <b/>
        <sz val="11"/>
        <color rgb="FF000000"/>
        <rFont val="Calibri"/>
      </rPr>
      <t>source IP of 0.0.0.0/0</t>
    </r>
    <r>
      <rPr>
        <sz val="11"/>
        <color rgb="FF000000"/>
        <rFont val="Calibri"/>
      </rPr>
      <t xml:space="preserve">, </t>
    </r>
    <r>
      <rPr>
        <b/>
        <sz val="11"/>
        <color rgb="FF000000"/>
        <rFont val="Calibri"/>
      </rPr>
      <t>port 22</t>
    </r>
    <r>
      <rPr>
        <sz val="11"/>
        <color rgb="FF000000"/>
        <rFont val="Calibri"/>
      </rPr>
      <t>.</t>
    </r>
    <r>
      <rPr>
        <sz val="11"/>
        <color rgb="FF000000"/>
        <rFont val="Calibri"/>
      </rPr>
      <t xml:space="preserve">
</t>
    </r>
    <r>
      <rPr>
        <sz val="11"/>
        <color rgb="FF000000"/>
        <rFont val="Calibri"/>
      </rPr>
      <t>- Note: Specifying a value of ‘ALL’ or a port range such as 0-1024 also includes port 22.</t>
    </r>
  </si>
  <si>
    <t>3.6</t>
  </si>
  <si>
    <r>
      <rPr>
        <sz val="11"/>
        <rFont val="Calibri"/>
      </rPr>
      <t>Ensure no security groups allow ingress from 0.0.0.0/0 to port 3389</t>
    </r>
  </si>
  <si>
    <r>
      <rPr>
        <sz val="11"/>
        <color rgb="FF000000"/>
        <rFont val="Calibri"/>
      </rPr>
      <t>Security groups have stateful packet filtering capabilities to control inbound and outbound traffic for resources such as cloud servers, load balancers, cloud databases, and other instances. It is recommended that the inbound rule should not allow unrestricted access to port 3389. Access should only be limited to specific trusted IP ranges or managed through bastion hosts.</t>
    </r>
  </si>
  <si>
    <r>
      <rPr>
        <sz val="11"/>
        <color rgb="FF000000"/>
        <rFont val="Calibri"/>
      </rPr>
      <t xml:space="preserve">- Log in to the VPC console </t>
    </r>
    <r>
      <rPr>
        <sz val="11"/>
        <color rgb="FF0000FF"/>
        <rFont val="Calibri"/>
      </rPr>
      <t>(https://console.tencentcloud.com/vpc)</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&gt; </t>
    </r>
    <r>
      <rPr>
        <b/>
        <sz val="11"/>
        <color rgb="FF000000"/>
        <rFont val="Calibri"/>
      </rPr>
      <t>Security Group</t>
    </r>
    <r>
      <rPr>
        <sz val="11"/>
        <color rgb="FF000000"/>
        <rFont val="Calibri"/>
      </rPr>
      <t xml:space="preserve"> in the left navigation bar.</t>
    </r>
    <r>
      <rPr>
        <sz val="11"/>
        <color rgb="FF000000"/>
        <rFont val="Calibri"/>
      </rPr>
      <t xml:space="preserve">
</t>
    </r>
    <r>
      <rPr>
        <sz val="11"/>
        <color rgb="FF000000"/>
        <rFont val="Calibri"/>
      </rPr>
      <t xml:space="preserve">- Select the security groups </t>
    </r>
    <r>
      <rPr>
        <b/>
        <sz val="11"/>
        <color rgb="FF000000"/>
        <rFont val="Calibri"/>
      </rPr>
      <t>ID/Name</t>
    </r>
    <r>
      <rPr>
        <sz val="11"/>
        <color rgb="FF000000"/>
        <rFont val="Calibri"/>
      </rPr>
      <t xml:space="preserve"> associated with the instance and go to the details page to view the security group rules.</t>
    </r>
    <r>
      <rPr>
        <sz val="11"/>
        <color rgb="FF000000"/>
        <rFont val="Calibri"/>
      </rPr>
      <t xml:space="preserve">
</t>
    </r>
    <r>
      <rPr>
        <sz val="11"/>
        <color rgb="FF000000"/>
        <rFont val="Calibri"/>
      </rPr>
      <t xml:space="preserve">- Ensure there are no rules with a </t>
    </r>
    <r>
      <rPr>
        <b/>
        <sz val="11"/>
        <color rgb="FF000000"/>
        <rFont val="Calibri"/>
      </rPr>
      <t>source IP address of 0.0.0.0/0</t>
    </r>
    <r>
      <rPr>
        <sz val="11"/>
        <color rgb="FF000000"/>
        <rFont val="Calibri"/>
      </rPr>
      <t xml:space="preserve">, </t>
    </r>
    <r>
      <rPr>
        <b/>
        <sz val="11"/>
        <color rgb="FF000000"/>
        <rFont val="Calibri"/>
      </rPr>
      <t>port 3389</t>
    </r>
    <r>
      <rPr>
        <sz val="11"/>
        <color rgb="FF000000"/>
        <rFont val="Calibri"/>
      </rPr>
      <t>.</t>
    </r>
    <r>
      <rPr>
        <sz val="11"/>
        <color rgb="FF000000"/>
        <rFont val="Calibri"/>
      </rPr>
      <t xml:space="preserve">
</t>
    </r>
    <r>
      <rPr>
        <sz val="11"/>
        <color rgb="FF000000"/>
        <rFont val="Calibri"/>
      </rPr>
      <t>- Note: Specifying a value of ‘ALL’ or a port range such as 0-1024 also includes port 3389.</t>
    </r>
  </si>
  <si>
    <t>3.7</t>
  </si>
  <si>
    <r>
      <rPr>
        <sz val="11"/>
        <rFont val="Calibri"/>
      </rPr>
      <t>Ensure a Cloud Load Balancer security group is created to isolate public network traffic.</t>
    </r>
  </si>
  <si>
    <r>
      <rPr>
        <sz val="11"/>
        <color rgb="FF000000"/>
        <rFont val="Calibri"/>
      </rPr>
      <t>Using the management console:</t>
    </r>
    <r>
      <rPr>
        <sz val="11"/>
        <color rgb="FF000000"/>
        <rFont val="Calibri"/>
      </rPr>
      <t xml:space="preserve">
</t>
    </r>
    <r>
      <rPr>
        <sz val="11"/>
        <color rgb="FF000000"/>
        <rFont val="Calibri"/>
      </rPr>
      <t xml:space="preserve">- Log in to the Security Group Console </t>
    </r>
    <r>
      <rPr>
        <sz val="11"/>
        <color rgb="FF0000FF"/>
        <rFont val="Calibri"/>
      </rPr>
      <t>(https://console.tencentcloud.com/vpc)</t>
    </r>
    <r>
      <rPr>
        <sz val="11"/>
        <color rgb="FF000000"/>
        <rFont val="Calibri"/>
      </rPr>
      <t xml:space="preserve"> to configure a security group rule.</t>
    </r>
    <r>
      <rPr>
        <sz val="11"/>
        <color rgb="FF000000"/>
        <rFont val="Calibri"/>
      </rPr>
      <t xml:space="preserve">
</t>
    </r>
    <r>
      <rPr>
        <sz val="11"/>
        <color rgb="FF000000"/>
        <rFont val="Calibri"/>
      </rPr>
      <t xml:space="preserve">- In the left navigation bar, click </t>
    </r>
    <r>
      <rPr>
        <b/>
        <sz val="11"/>
        <color rgb="FF000000"/>
        <rFont val="Calibri"/>
      </rPr>
      <t>Security</t>
    </r>
    <r>
      <rPr>
        <sz val="11"/>
        <color rgb="FF000000"/>
        <rFont val="Calibri"/>
      </rPr>
      <t xml:space="preserve"> &gt; </t>
    </r>
    <r>
      <rPr>
        <b/>
        <sz val="11"/>
        <color rgb="FF000000"/>
        <rFont val="Calibri"/>
      </rPr>
      <t>Security Groups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&gt;  </t>
    </r>
    <r>
      <rPr>
        <b/>
        <sz val="11"/>
        <color rgb="FF000000"/>
        <rFont val="Calibri"/>
      </rPr>
      <t>OK</t>
    </r>
    <r>
      <rPr>
        <sz val="11"/>
        <color rgb="FF000000"/>
        <rFont val="Calibri"/>
      </rPr>
      <t>.</t>
    </r>
    <r>
      <rPr>
        <sz val="11"/>
        <color rgb="FF000000"/>
        <rFont val="Calibri"/>
      </rPr>
      <t xml:space="preserve">
</t>
    </r>
    <r>
      <rPr>
        <sz val="11"/>
        <color rgb="FF000000"/>
        <rFont val="Calibri"/>
      </rPr>
      <t xml:space="preserve">- Click the </t>
    </r>
    <r>
      <rPr>
        <b/>
        <sz val="11"/>
        <color rgb="FF000000"/>
        <rFont val="Calibri"/>
      </rPr>
      <t>ID/Name</t>
    </r>
    <r>
      <rPr>
        <sz val="11"/>
        <color rgb="FF000000"/>
        <rFont val="Calibri"/>
      </rPr>
      <t xml:space="preserve"> of the newly created security group and configure the </t>
    </r>
    <r>
      <rPr>
        <b/>
        <sz val="11"/>
        <color rgb="FF000000"/>
        <rFont val="Calibri"/>
      </rPr>
      <t>Inbound rules</t>
    </r>
    <r>
      <rPr>
        <sz val="11"/>
        <color rgb="FF000000"/>
        <rFont val="Calibri"/>
      </rPr>
      <t xml:space="preserve"> for the security group as needed, including the </t>
    </r>
    <r>
      <rPr>
        <b/>
        <sz val="11"/>
        <color rgb="FF000000"/>
        <rFont val="Calibri"/>
      </rPr>
      <t>Source</t>
    </r>
    <r>
      <rPr>
        <sz val="11"/>
        <color rgb="FF000000"/>
        <rFont val="Calibri"/>
      </rPr>
      <t xml:space="preserve">, </t>
    </r>
    <r>
      <rPr>
        <b/>
        <sz val="11"/>
        <color rgb="FF000000"/>
        <rFont val="Calibri"/>
      </rPr>
      <t>Protocol:port</t>
    </r>
    <r>
      <rPr>
        <sz val="11"/>
        <color rgb="FF000000"/>
        <rFont val="Calibri"/>
      </rPr>
      <t xml:space="preserve">, </t>
    </r>
    <r>
      <rPr>
        <b/>
        <sz val="11"/>
        <color rgb="FF000000"/>
        <rFont val="Calibri"/>
      </rPr>
      <t>Policy</t>
    </r>
    <r>
      <rPr>
        <sz val="11"/>
        <color rgb="FF000000"/>
        <rFont val="Calibri"/>
      </rPr>
      <t>, and the order of the rules.</t>
    </r>
    <r>
      <rPr>
        <sz val="11"/>
        <color rgb="FF000000"/>
        <rFont val="Calibri"/>
      </rPr>
      <t xml:space="preserve">
</t>
    </r>
    <r>
      <rPr>
        <sz val="11"/>
        <color rgb="FF000000"/>
        <rFont val="Calibri"/>
      </rPr>
      <t xml:space="preserve">- Log in to the CLB Console </t>
    </r>
    <r>
      <rPr>
        <sz val="11"/>
        <color rgb="FF0000FF"/>
        <rFont val="Calibri"/>
      </rPr>
      <t>(https://console.tencentcloud.com/clb)</t>
    </r>
    <r>
      <rPr>
        <sz val="11"/>
        <color rgb="FF000000"/>
        <rFont val="Calibri"/>
      </rPr>
      <t>.</t>
    </r>
    <r>
      <rPr>
        <sz val="11"/>
        <color rgb="FF000000"/>
        <rFont val="Calibri"/>
      </rPr>
      <t xml:space="preserve">
</t>
    </r>
    <r>
      <rPr>
        <sz val="11"/>
        <color rgb="FF000000"/>
        <rFont val="Calibri"/>
      </rPr>
      <t xml:space="preserve">- In the left navigation bar, click </t>
    </r>
    <r>
      <rPr>
        <b/>
        <sz val="11"/>
        <color rgb="FF000000"/>
        <rFont val="Calibri"/>
      </rPr>
      <t>Instance list</t>
    </r>
    <r>
      <rPr>
        <sz val="11"/>
        <color rgb="FF000000"/>
        <rFont val="Calibri"/>
      </rPr>
      <t xml:space="preserve">. On the "Instance Management" page, click the </t>
    </r>
    <r>
      <rPr>
        <b/>
        <sz val="11"/>
        <color rgb="FF000000"/>
        <rFont val="Calibri"/>
      </rPr>
      <t>ID/Name</t>
    </r>
    <r>
      <rPr>
        <sz val="11"/>
        <color rgb="FF000000"/>
        <rFont val="Calibri"/>
      </rPr>
      <t xml:space="preserve"> of the target CLB instance.</t>
    </r>
    <r>
      <rPr>
        <sz val="11"/>
        <color rgb="FF000000"/>
        <rFont val="Calibri"/>
      </rPr>
      <t xml:space="preserve">
</t>
    </r>
    <r>
      <rPr>
        <sz val="11"/>
        <color rgb="FF000000"/>
        <rFont val="Calibri"/>
      </rPr>
      <t xml:space="preserve">- On the instance details page, click the </t>
    </r>
    <r>
      <rPr>
        <b/>
        <sz val="11"/>
        <color rgb="FF000000"/>
        <rFont val="Calibri"/>
      </rPr>
      <t>Security groups</t>
    </r>
    <r>
      <rPr>
        <sz val="11"/>
        <color rgb="FF000000"/>
        <rFont val="Calibri"/>
      </rPr>
      <t xml:space="preserve"> tab and click </t>
    </r>
    <r>
      <rPr>
        <b/>
        <sz val="11"/>
        <color rgb="FF000000"/>
        <rFont val="Calibri"/>
      </rPr>
      <t>Configuration</t>
    </r>
    <r>
      <rPr>
        <sz val="11"/>
        <color rgb="FF000000"/>
        <rFont val="Calibri"/>
      </rPr>
      <t xml:space="preserve"> in the Bind Security Groups module.</t>
    </r>
    <r>
      <rPr>
        <sz val="11"/>
        <color rgb="FF000000"/>
        <rFont val="Calibri"/>
      </rPr>
      <t xml:space="preserve">
</t>
    </r>
    <r>
      <rPr>
        <sz val="11"/>
        <color rgb="FF000000"/>
        <rFont val="Calibri"/>
      </rPr>
      <t xml:space="preserve">- In the Configure Security Group window that pops up, select the security group from </t>
    </r>
    <r>
      <rPr>
        <b/>
        <sz val="11"/>
        <color rgb="FF000000"/>
        <rFont val="Calibri"/>
      </rPr>
      <t>ID/Name</t>
    </r>
    <r>
      <rPr>
        <sz val="11"/>
        <color rgb="FF000000"/>
        <rFont val="Calibri"/>
      </rPr>
      <t xml:space="preserve"> to be the CLB instance and click </t>
    </r>
    <r>
      <rPr>
        <b/>
        <sz val="11"/>
        <color rgb="FF000000"/>
        <rFont val="Calibri"/>
      </rPr>
      <t>OK</t>
    </r>
    <r>
      <rPr>
        <sz val="11"/>
        <color rgb="FF000000"/>
        <rFont val="Calibri"/>
      </rPr>
      <t>.</t>
    </r>
  </si>
  <si>
    <r>
      <rPr>
        <sz val="11"/>
        <color rgb="FF000000"/>
        <rFont val="Calibri"/>
      </rPr>
      <t>A security group acts as a virtual firewall that provides stateful data packet filtering and controls inbound and outbound traffic at the instance level. It is recommended that a dedicated security group be configured for Cloud Load Balancer (CLB) instances to isolate and control public network traffic.</t>
    </r>
  </si>
  <si>
    <r>
      <rPr>
        <sz val="11"/>
        <color rgb="FF000000"/>
        <rFont val="Calibri"/>
      </rPr>
      <t>Using the management console:</t>
    </r>
    <r>
      <rPr>
        <sz val="11"/>
        <color rgb="FF000000"/>
        <rFont val="Calibri"/>
      </rPr>
      <t xml:space="preserve">
</t>
    </r>
    <r>
      <rPr>
        <sz val="11"/>
        <color rgb="FF000000"/>
        <rFont val="Calibri"/>
      </rPr>
      <t xml:space="preserve">- Log in to the CLB Console </t>
    </r>
    <r>
      <rPr>
        <sz val="11"/>
        <color rgb="FF0000FF"/>
        <rFont val="Calibri"/>
      </rPr>
      <t>(https://console.tencentcloud.com/clb)</t>
    </r>
    <r>
      <rPr>
        <sz val="11"/>
        <color rgb="FF000000"/>
        <rFont val="Calibri"/>
      </rPr>
      <t>.</t>
    </r>
    <r>
      <rPr>
        <sz val="11"/>
        <color rgb="FF000000"/>
        <rFont val="Calibri"/>
      </rPr>
      <t xml:space="preserve">
</t>
    </r>
    <r>
      <rPr>
        <sz val="11"/>
        <color rgb="FF000000"/>
        <rFont val="Calibri"/>
      </rPr>
      <t xml:space="preserve">- In the left navigation bar, click </t>
    </r>
    <r>
      <rPr>
        <b/>
        <sz val="11"/>
        <color rgb="FF000000"/>
        <rFont val="Calibri"/>
      </rPr>
      <t>Instance list</t>
    </r>
    <r>
      <rPr>
        <sz val="11"/>
        <color rgb="FF000000"/>
        <rFont val="Calibri"/>
      </rPr>
      <t xml:space="preserve">. On the "Instance Management" page, click the </t>
    </r>
    <r>
      <rPr>
        <b/>
        <sz val="11"/>
        <color rgb="FF000000"/>
        <rFont val="Calibri"/>
      </rPr>
      <t>ID/Name</t>
    </r>
    <r>
      <rPr>
        <sz val="11"/>
        <color rgb="FF000000"/>
        <rFont val="Calibri"/>
      </rPr>
      <t xml:space="preserve"> of the target CLB instance.</t>
    </r>
    <r>
      <rPr>
        <sz val="11"/>
        <color rgb="FF000000"/>
        <rFont val="Calibri"/>
      </rPr>
      <t xml:space="preserve">
</t>
    </r>
    <r>
      <rPr>
        <sz val="11"/>
        <color rgb="FF000000"/>
        <rFont val="Calibri"/>
      </rPr>
      <t xml:space="preserve">- On the instance details page, click the </t>
    </r>
    <r>
      <rPr>
        <b/>
        <sz val="11"/>
        <color rgb="FF000000"/>
        <rFont val="Calibri"/>
      </rPr>
      <t>Security groups</t>
    </r>
    <r>
      <rPr>
        <sz val="11"/>
        <color rgb="FF000000"/>
        <rFont val="Calibri"/>
      </rPr>
      <t xml:space="preserve"> tab.</t>
    </r>
    <r>
      <rPr>
        <sz val="11"/>
        <color rgb="FF000000"/>
        <rFont val="Calibri"/>
      </rPr>
      <t xml:space="preserve">
</t>
    </r>
    <r>
      <rPr>
        <sz val="11"/>
        <color rgb="FF000000"/>
        <rFont val="Calibri"/>
      </rPr>
      <t>- On the Bound Security Groups page, check whether the secrity group has been bound.</t>
    </r>
  </si>
  <si>
    <r>
      <rPr>
        <sz val="11"/>
        <color rgb="FF000000"/>
        <rFont val="Calibri"/>
      </rPr>
      <t>By default, no CLB security group is configured.</t>
    </r>
  </si>
  <si>
    <t>Storage</t>
  </si>
  <si>
    <t>4.1</t>
  </si>
  <si>
    <r>
      <rPr>
        <sz val="11"/>
        <rFont val="Calibri"/>
      </rPr>
      <t>Ensure that COS bucket is not anonymously or publicly accessible</t>
    </r>
  </si>
  <si>
    <r>
      <rPr>
        <sz val="11"/>
        <color rgb="FF000000"/>
        <rFont val="Calibri"/>
      </rPr>
      <t>The anonymous or public access to COS bucket can be restricted through both Bucket ACL and Bucket Policy.</t>
    </r>
    <r>
      <rPr>
        <sz val="11"/>
        <color rgb="FF000000"/>
        <rFont val="Calibri"/>
      </rPr>
      <t xml:space="preserve">
</t>
    </r>
    <r>
      <rPr>
        <b/>
        <sz val="11"/>
        <color rgb="FF000000"/>
        <rFont val="Calibri"/>
      </rPr>
      <t>Using the Bucket ACL:</t>
    </r>
    <r>
      <rPr>
        <sz val="11"/>
        <color rgb="FF000000"/>
        <rFont val="Calibri"/>
      </rPr>
      <t xml:space="preserve">
</t>
    </r>
    <r>
      <rPr>
        <sz val="11"/>
        <color rgb="FF000000"/>
        <rFont val="Calibri"/>
      </rPr>
      <t xml:space="preserve">- Logon to COS console </t>
    </r>
    <r>
      <rPr>
        <sz val="11"/>
        <color rgb="FF0000FF"/>
        <rFont val="Calibri"/>
      </rPr>
      <t>(https://console.tencentcloud.com/cos)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Bucket List</t>
    </r>
    <r>
      <rPr>
        <sz val="11"/>
        <color rgb="FF000000"/>
        <rFont val="Calibri"/>
      </rPr>
      <t xml:space="preserve"> pane, click on a target COS bucket.</t>
    </r>
    <r>
      <rPr>
        <sz val="11"/>
        <color rgb="FF000000"/>
        <rFont val="Calibri"/>
      </rPr>
      <t xml:space="preserve">
</t>
    </r>
    <r>
      <rPr>
        <sz val="11"/>
        <color rgb="FF000000"/>
        <rFont val="Calibri"/>
      </rPr>
      <t xml:space="preserve">- Click </t>
    </r>
    <r>
      <rPr>
        <b/>
        <sz val="11"/>
        <color rgb="FF000000"/>
        <rFont val="Calibri"/>
      </rPr>
      <t>Permission Management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Bucket ACL(Access Control List)</t>
    </r>
    <r>
      <rPr>
        <sz val="11"/>
        <color rgb="FF000000"/>
        <rFont val="Calibri"/>
      </rPr>
      <t xml:space="preserve"> section, select </t>
    </r>
    <r>
      <rPr>
        <b/>
        <sz val="11"/>
        <color rgb="FF000000"/>
        <rFont val="Calibri"/>
      </rPr>
      <t>Private Read/Write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Using the Bucket Policy:</t>
    </r>
    <r>
      <rPr>
        <sz val="11"/>
        <color rgb="FF000000"/>
        <rFont val="Calibri"/>
      </rPr>
      <t xml:space="preserve">
</t>
    </r>
    <r>
      <rPr>
        <sz val="11"/>
        <color rgb="FF000000"/>
        <rFont val="Calibri"/>
      </rPr>
      <t xml:space="preserve">- Logon to COS console </t>
    </r>
    <r>
      <rPr>
        <sz val="11"/>
        <color rgb="FF0000FF"/>
        <rFont val="Calibri"/>
      </rPr>
      <t>(https://console.tencentcloud.com/cos)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Bucket List</t>
    </r>
    <r>
      <rPr>
        <sz val="11"/>
        <color rgb="FF000000"/>
        <rFont val="Calibri"/>
      </rPr>
      <t xml:space="preserve"> pane, click on a target COS bucket.</t>
    </r>
    <r>
      <rPr>
        <sz val="11"/>
        <color rgb="FF000000"/>
        <rFont val="Calibri"/>
      </rPr>
      <t xml:space="preserve">
</t>
    </r>
    <r>
      <rPr>
        <sz val="11"/>
        <color rgb="FF000000"/>
        <rFont val="Calibri"/>
      </rPr>
      <t xml:space="preserve">- Click </t>
    </r>
    <r>
      <rPr>
        <b/>
        <sz val="11"/>
        <color rgb="FF000000"/>
        <rFont val="Calibri"/>
      </rPr>
      <t>Permission Management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Permission Policy Settings</t>
    </r>
    <r>
      <rPr>
        <sz val="11"/>
        <color rgb="FF000000"/>
        <rFont val="Calibri"/>
      </rPr>
      <t xml:space="preserve"> section, if </t>
    </r>
    <r>
      <rPr>
        <b/>
        <sz val="11"/>
        <color rgb="FF000000"/>
        <rFont val="Calibri"/>
      </rPr>
      <t>Everyone (*)</t>
    </r>
    <r>
      <rPr>
        <sz val="11"/>
        <color rgb="FF000000"/>
        <rFont val="Calibri"/>
      </rPr>
      <t xml:space="preserve"> is selected under </t>
    </r>
    <r>
      <rPr>
        <b/>
        <sz val="11"/>
        <color rgb="FF000000"/>
        <rFont val="Calibri"/>
      </rPr>
      <t>User</t>
    </r>
    <r>
      <rPr>
        <sz val="11"/>
        <color rgb="FF000000"/>
        <rFont val="Calibri"/>
      </rPr>
      <t xml:space="preserve"> and </t>
    </r>
    <r>
      <rPr>
        <b/>
        <sz val="11"/>
        <color rgb="FF000000"/>
        <rFont val="Calibri"/>
      </rPr>
      <t>Allow</t>
    </r>
    <r>
      <rPr>
        <sz val="11"/>
        <color rgb="FF000000"/>
        <rFont val="Calibri"/>
      </rPr>
      <t xml:space="preserve"> is selected under </t>
    </r>
    <r>
      <rPr>
        <b/>
        <sz val="11"/>
        <color rgb="FF000000"/>
        <rFont val="Calibri"/>
      </rPr>
      <t>Effect</t>
    </r>
    <r>
      <rPr>
        <sz val="11"/>
        <color rgb="FF000000"/>
        <rFont val="Calibri"/>
      </rPr>
      <t xml:space="preserve"> in a strategy,</t>
    </r>
    <r>
      <rPr>
        <b/>
        <sz val="11"/>
        <color rgb="FF000000"/>
        <rFont val="Calibri"/>
      </rPr>
      <t>delete</t>
    </r>
    <r>
      <rPr>
        <sz val="11"/>
        <color rgb="FF000000"/>
        <rFont val="Calibri"/>
      </rPr>
      <t xml:space="preserve"> the strategy.</t>
    </r>
  </si>
  <si>
    <r>
      <rPr>
        <sz val="11"/>
        <color rgb="FF000000"/>
        <rFont val="Calibri"/>
      </rPr>
      <t>Cloud Object Storage (COS) uses buckets as containers to store objects. Each object is associated with a bucket, where access is managed through ACLs and bucket policies. It is recommended that COS buckets are not configured to allow anonymous and/or public access.</t>
    </r>
  </si>
  <si>
    <r>
      <rPr>
        <sz val="11"/>
        <color rgb="FF000000"/>
        <rFont val="Calibri"/>
      </rPr>
      <t>Buckets that are intentionally configured to allow anonymous and/or public access due to business requirements may be impacted.</t>
    </r>
  </si>
  <si>
    <r>
      <rPr>
        <sz val="11"/>
        <color rgb="FF000000"/>
        <rFont val="Calibri"/>
      </rPr>
      <t>The anonymous or public access to COS bucket can be restricted through both Bucket Access Control List (ACL) and Bucket Policy.</t>
    </r>
    <r>
      <rPr>
        <sz val="11"/>
        <color rgb="FF000000"/>
        <rFont val="Calibri"/>
      </rPr>
      <t xml:space="preserve">
</t>
    </r>
    <r>
      <rPr>
        <b/>
        <sz val="11"/>
        <color rgb="FF000000"/>
        <rFont val="Calibri"/>
      </rPr>
      <t>Using the Bucket ACL:</t>
    </r>
    <r>
      <rPr>
        <sz val="11"/>
        <color rgb="FF000000"/>
        <rFont val="Calibri"/>
      </rPr>
      <t xml:space="preserve">
</t>
    </r>
    <r>
      <rPr>
        <sz val="11"/>
        <color rgb="FF000000"/>
        <rFont val="Calibri"/>
      </rPr>
      <t xml:space="preserve">- Logon to COS console </t>
    </r>
    <r>
      <rPr>
        <sz val="11"/>
        <color rgb="FF0000FF"/>
        <rFont val="Calibri"/>
      </rPr>
      <t>(https://console.tencentcloud.com/cos)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Bucket List</t>
    </r>
    <r>
      <rPr>
        <sz val="11"/>
        <color rgb="FF000000"/>
        <rFont val="Calibri"/>
      </rPr>
      <t xml:space="preserve"> pane, click on a target COS bucket.</t>
    </r>
    <r>
      <rPr>
        <sz val="11"/>
        <color rgb="FF000000"/>
        <rFont val="Calibri"/>
      </rPr>
      <t xml:space="preserve">
</t>
    </r>
    <r>
      <rPr>
        <sz val="11"/>
        <color rgb="FF000000"/>
        <rFont val="Calibri"/>
      </rPr>
      <t xml:space="preserve">- Click </t>
    </r>
    <r>
      <rPr>
        <b/>
        <sz val="11"/>
        <color rgb="FF000000"/>
        <rFont val="Calibri"/>
      </rPr>
      <t>Permission Management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Bucket ACL(Access Control List)</t>
    </r>
    <r>
      <rPr>
        <sz val="11"/>
        <color rgb="FF000000"/>
        <rFont val="Calibri"/>
      </rPr>
      <t xml:space="preserve"> section, ensure the Bucket ACL is set to </t>
    </r>
    <r>
      <rPr>
        <b/>
        <sz val="11"/>
        <color rgb="FF000000"/>
        <rFont val="Calibri"/>
      </rPr>
      <t>Private Read/Write</t>
    </r>
    <r>
      <rPr>
        <sz val="11"/>
        <color rgb="FF000000"/>
        <rFont val="Calibri"/>
      </rPr>
      <t>.</t>
    </r>
    <r>
      <rPr>
        <sz val="11"/>
        <color rgb="FF000000"/>
        <rFont val="Calibri"/>
      </rPr>
      <t xml:space="preserve">
</t>
    </r>
    <r>
      <rPr>
        <b/>
        <sz val="11"/>
        <color rgb="FF000000"/>
        <rFont val="Calibri"/>
      </rPr>
      <t>Using the Bucket Policy:</t>
    </r>
    <r>
      <rPr>
        <sz val="11"/>
        <color rgb="FF000000"/>
        <rFont val="Calibri"/>
      </rPr>
      <t xml:space="preserve">
</t>
    </r>
    <r>
      <rPr>
        <sz val="11"/>
        <color rgb="FF000000"/>
        <rFont val="Calibri"/>
      </rPr>
      <t xml:space="preserve">- Logon to COS console </t>
    </r>
    <r>
      <rPr>
        <sz val="11"/>
        <color rgb="FF0000FF"/>
        <rFont val="Calibri"/>
      </rPr>
      <t>(https://console.tencentcloud.com/cos)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Bucket List</t>
    </r>
    <r>
      <rPr>
        <sz val="11"/>
        <color rgb="FF000000"/>
        <rFont val="Calibri"/>
      </rPr>
      <t xml:space="preserve"> pane, click on a target COS bucket.</t>
    </r>
    <r>
      <rPr>
        <sz val="11"/>
        <color rgb="FF000000"/>
        <rFont val="Calibri"/>
      </rPr>
      <t xml:space="preserve">
</t>
    </r>
    <r>
      <rPr>
        <sz val="11"/>
        <color rgb="FF000000"/>
        <rFont val="Calibri"/>
      </rPr>
      <t xml:space="preserve">- Click </t>
    </r>
    <r>
      <rPr>
        <b/>
        <sz val="11"/>
        <color rgb="FF000000"/>
        <rFont val="Calibri"/>
      </rPr>
      <t>Permission Management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Permission Policy Settings</t>
    </r>
    <r>
      <rPr>
        <sz val="11"/>
        <color rgb="FF000000"/>
        <rFont val="Calibri"/>
      </rPr>
      <t xml:space="preserve"> section, ensure that when </t>
    </r>
    <r>
      <rPr>
        <b/>
        <sz val="11"/>
        <color rgb="FF000000"/>
        <rFont val="Calibri"/>
      </rPr>
      <t>Everyone (*)</t>
    </r>
    <r>
      <rPr>
        <sz val="11"/>
        <color rgb="FF000000"/>
        <rFont val="Calibri"/>
      </rPr>
      <t xml:space="preserve"> is selected under </t>
    </r>
    <r>
      <rPr>
        <b/>
        <sz val="11"/>
        <color rgb="FF000000"/>
        <rFont val="Calibri"/>
      </rPr>
      <t>User</t>
    </r>
    <r>
      <rPr>
        <sz val="11"/>
        <color rgb="FF000000"/>
        <rFont val="Calibri"/>
      </rPr>
      <t xml:space="preserve"> and </t>
    </r>
    <r>
      <rPr>
        <b/>
        <sz val="11"/>
        <color rgb="FF000000"/>
        <rFont val="Calibri"/>
      </rPr>
      <t>Allow</t>
    </r>
    <r>
      <rPr>
        <sz val="11"/>
        <color rgb="FF000000"/>
        <rFont val="Calibri"/>
      </rPr>
      <t xml:space="preserve"> is not selected under </t>
    </r>
    <r>
      <rPr>
        <b/>
        <sz val="11"/>
        <color rgb="FF000000"/>
        <rFont val="Calibri"/>
      </rPr>
      <t>Effect</t>
    </r>
    <r>
      <rPr>
        <sz val="11"/>
        <color rgb="FF000000"/>
        <rFont val="Calibri"/>
      </rPr>
      <t>.</t>
    </r>
  </si>
  <si>
    <r>
      <rPr>
        <sz val="11"/>
        <color rgb="FF000000"/>
        <rFont val="Calibri"/>
      </rPr>
      <t>Private Read/Write</t>
    </r>
  </si>
  <si>
    <t>4.2</t>
  </si>
  <si>
    <r>
      <rPr>
        <sz val="11"/>
        <rFont val="Calibri"/>
      </rPr>
      <t>Ensure that there are no publicly accessible objects in storage buckets</t>
    </r>
  </si>
  <si>
    <r>
      <rPr>
        <b/>
        <sz val="11"/>
        <color rgb="FF000000"/>
        <rFont val="Calibri"/>
      </rPr>
      <t>Using the Management Console:</t>
    </r>
    <r>
      <rPr>
        <sz val="11"/>
        <color rgb="FF000000"/>
        <rFont val="Calibri"/>
      </rPr>
      <t xml:space="preserve">
</t>
    </r>
    <r>
      <rPr>
        <sz val="11"/>
        <color rgb="FF000000"/>
        <rFont val="Calibri"/>
      </rPr>
      <t xml:space="preserve">- Logon to COS console </t>
    </r>
    <r>
      <rPr>
        <sz val="11"/>
        <color rgb="FF0000FF"/>
        <rFont val="Calibri"/>
      </rPr>
      <t>(https://console.tencentcloud.com/cos)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Bucket List</t>
    </r>
    <r>
      <rPr>
        <sz val="11"/>
        <color rgb="FF000000"/>
        <rFont val="Calibri"/>
      </rPr>
      <t xml:space="preserve"> pane, click on a target COS bucket.</t>
    </r>
    <r>
      <rPr>
        <sz val="11"/>
        <color rgb="FF000000"/>
        <rFont val="Calibri"/>
      </rPr>
      <t xml:space="preserve">
</t>
    </r>
    <r>
      <rPr>
        <sz val="11"/>
        <color rgb="FF000000"/>
        <rFont val="Calibri"/>
      </rPr>
      <t xml:space="preserve">- Click on </t>
    </r>
    <r>
      <rPr>
        <b/>
        <sz val="11"/>
        <color rgb="FF000000"/>
        <rFont val="Calibri"/>
      </rPr>
      <t>File List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Details</t>
    </r>
    <r>
      <rPr>
        <sz val="11"/>
        <color rgb="FF000000"/>
        <rFont val="Calibri"/>
      </rPr>
      <t xml:space="preserve"> under </t>
    </r>
    <r>
      <rPr>
        <b/>
        <sz val="11"/>
        <color rgb="FF000000"/>
        <rFont val="Calibri"/>
      </rPr>
      <t>Operation</t>
    </r>
    <r>
      <rPr>
        <sz val="11"/>
        <color rgb="FF000000"/>
        <rFont val="Calibri"/>
      </rPr>
      <t xml:space="preserve"> on a target object.</t>
    </r>
    <r>
      <rPr>
        <sz val="11"/>
        <color rgb="FF000000"/>
        <rFont val="Calibri"/>
      </rPr>
      <t xml:space="preserve">
</t>
    </r>
    <r>
      <rPr>
        <sz val="11"/>
        <color rgb="FF000000"/>
        <rFont val="Calibri"/>
      </rPr>
      <t xml:space="preserve">- Click </t>
    </r>
    <r>
      <rPr>
        <b/>
        <sz val="11"/>
        <color rgb="FF000000"/>
        <rFont val="Calibri"/>
      </rPr>
      <t>Private Read/Writ</t>
    </r>
    <r>
      <rPr>
        <sz val="11"/>
        <color rgb="FF000000"/>
        <rFont val="Calibri"/>
      </rPr>
      <t xml:space="preserve">e under </t>
    </r>
    <r>
      <rPr>
        <b/>
        <sz val="11"/>
        <color rgb="FF000000"/>
        <rFont val="Calibri"/>
      </rPr>
      <t>Object ACL</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</si>
  <si>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Cloud Object Storage (COS) uses buckets as containers to store objects, and each object can have its own Access Control List (ACL) in addition to the bucket ACL. It is recommended that object-level ACLs are not configured to allow public access.</t>
    </r>
  </si>
  <si>
    <r>
      <rPr>
        <sz val="11"/>
        <color rgb="FF000000"/>
        <rFont val="Calibri"/>
      </rPr>
      <t>Objects that are intentionally configured to allow public access due to business requirements may be impacted.</t>
    </r>
  </si>
  <si>
    <r>
      <rPr>
        <b/>
        <sz val="11"/>
        <color rgb="FF000000"/>
        <rFont val="Calibri"/>
      </rPr>
      <t>Using the Management Console:</t>
    </r>
    <r>
      <rPr>
        <sz val="11"/>
        <color rgb="FF000000"/>
        <rFont val="Calibri"/>
      </rPr>
      <t xml:space="preserve">
</t>
    </r>
    <r>
      <rPr>
        <sz val="11"/>
        <color rgb="FF000000"/>
        <rFont val="Calibri"/>
      </rPr>
      <t xml:space="preserve">- Logon to COS console </t>
    </r>
    <r>
      <rPr>
        <sz val="11"/>
        <color rgb="FF0000FF"/>
        <rFont val="Calibri"/>
      </rPr>
      <t>(https://console.tencentcloud.com/cos)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Bucket List</t>
    </r>
    <r>
      <rPr>
        <sz val="11"/>
        <color rgb="FF000000"/>
        <rFont val="Calibri"/>
      </rPr>
      <t xml:space="preserve"> pane, click on a target COS bucket.</t>
    </r>
    <r>
      <rPr>
        <sz val="11"/>
        <color rgb="FF000000"/>
        <rFont val="Calibri"/>
      </rPr>
      <t xml:space="preserve">
</t>
    </r>
    <r>
      <rPr>
        <sz val="11"/>
        <color rgb="FF000000"/>
        <rFont val="Calibri"/>
      </rPr>
      <t xml:space="preserve">- Click on </t>
    </r>
    <r>
      <rPr>
        <b/>
        <sz val="11"/>
        <color rgb="FF000000"/>
        <rFont val="Calibri"/>
      </rPr>
      <t>File List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Details</t>
    </r>
    <r>
      <rPr>
        <sz val="11"/>
        <color rgb="FF000000"/>
        <rFont val="Calibri"/>
      </rPr>
      <t xml:space="preserve"> under </t>
    </r>
    <r>
      <rPr>
        <b/>
        <sz val="11"/>
        <color rgb="FF000000"/>
        <rFont val="Calibri"/>
      </rPr>
      <t>Operation</t>
    </r>
    <r>
      <rPr>
        <sz val="11"/>
        <color rgb="FF000000"/>
        <rFont val="Calibri"/>
      </rPr>
      <t xml:space="preserve"> on a target object.</t>
    </r>
    <r>
      <rPr>
        <sz val="11"/>
        <color rgb="FF000000"/>
        <rFont val="Calibri"/>
      </rPr>
      <t xml:space="preserve">
</t>
    </r>
    <r>
      <rPr>
        <sz val="11"/>
        <color rgb="FF000000"/>
        <rFont val="Calibri"/>
      </rPr>
      <t xml:space="preserve">- Ensure </t>
    </r>
    <r>
      <rPr>
        <b/>
        <sz val="11"/>
        <color rgb="FF000000"/>
        <rFont val="Calibri"/>
      </rPr>
      <t>Object AC</t>
    </r>
    <r>
      <rPr>
        <sz val="11"/>
        <color rgb="FF000000"/>
        <rFont val="Calibri"/>
      </rPr>
      <t xml:space="preserve">L is set to </t>
    </r>
    <r>
      <rPr>
        <b/>
        <sz val="11"/>
        <color rgb="FF000000"/>
        <rFont val="Calibri"/>
      </rPr>
      <t>Private Read/Write</t>
    </r>
    <r>
      <rPr>
        <sz val="11"/>
        <color rgb="FF000000"/>
        <rFont val="Calibri"/>
      </rPr>
      <t>.</t>
    </r>
  </si>
  <si>
    <r>
      <rPr>
        <sz val="11"/>
        <color rgb="FF000000"/>
        <rFont val="Calibri"/>
      </rPr>
      <t>By default, object ACLs are set to Inherit, with objects inheriting their permissions from the ACL of their residing bucket.</t>
    </r>
  </si>
  <si>
    <t>4.3</t>
  </si>
  <si>
    <r>
      <rPr>
        <sz val="11"/>
        <rFont val="Calibri"/>
      </rPr>
      <t>Ensure that logging is enabled for COS buckets</t>
    </r>
  </si>
  <si>
    <r>
      <rPr>
        <sz val="11"/>
        <color rgb="FF000000"/>
        <rFont val="Calibri"/>
      </rPr>
      <t>Perform the following to enable access logging in COS bucket:</t>
    </r>
    <r>
      <rPr>
        <sz val="11"/>
        <color rgb="FF000000"/>
        <rFont val="Calibri"/>
      </rPr>
      <t xml:space="preserve">
</t>
    </r>
    <r>
      <rPr>
        <b/>
        <sz val="11"/>
        <color rgb="FF000000"/>
        <rFont val="Calibri"/>
      </rPr>
      <t>Through the management console:</t>
    </r>
    <r>
      <rPr>
        <sz val="11"/>
        <color rgb="FF000000"/>
        <rFont val="Calibri"/>
      </rPr>
      <t xml:space="preserve">
</t>
    </r>
    <r>
      <rPr>
        <sz val="11"/>
        <color rgb="FF000000"/>
        <rFont val="Calibri"/>
      </rPr>
      <t xml:space="preserve">- Logon to COS console </t>
    </r>
    <r>
      <rPr>
        <sz val="11"/>
        <color rgb="FF0000FF"/>
        <rFont val="Calibri"/>
      </rPr>
      <t>(https://console.tencentcloud.com/cos)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Bucket List</t>
    </r>
    <r>
      <rPr>
        <sz val="11"/>
        <color rgb="FF000000"/>
        <rFont val="Calibri"/>
      </rPr>
      <t xml:space="preserve"> pane, click on a target COS bucket.</t>
    </r>
    <r>
      <rPr>
        <sz val="11"/>
        <color rgb="FF000000"/>
        <rFont val="Calibri"/>
      </rPr>
      <t xml:space="preserve">
</t>
    </r>
    <r>
      <rPr>
        <sz val="11"/>
        <color rgb="FF000000"/>
        <rFont val="Calibri"/>
      </rPr>
      <t xml:space="preserve">- Click </t>
    </r>
    <r>
      <rPr>
        <b/>
        <sz val="11"/>
        <color rgb="FF000000"/>
        <rFont val="Calibri"/>
      </rPr>
      <t>Logging</t>
    </r>
    <r>
      <rPr>
        <sz val="11"/>
        <color rgb="FF000000"/>
        <rFont val="Calibri"/>
      </rPr>
      <t>.</t>
    </r>
    <r>
      <rPr>
        <sz val="11"/>
        <color rgb="FF000000"/>
        <rFont val="Calibri"/>
      </rPr>
      <t xml:space="preserve">
</t>
    </r>
    <r>
      <rPr>
        <sz val="11"/>
        <color rgb="FF000000"/>
        <rFont val="Calibri"/>
      </rPr>
      <t xml:space="preserve">- Under Logging,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Configure bucket logging.Set </t>
    </r>
    <r>
      <rPr>
        <b/>
        <sz val="11"/>
        <color rgb="FF000000"/>
        <rFont val="Calibri"/>
      </rPr>
      <t>Status</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sz val="11"/>
        <color rgb="FF000000"/>
        <rFont val="Calibri"/>
      </rPr>
      <t>- Select Destination Bucket from list.</t>
    </r>
    <r>
      <rPr>
        <sz val="11"/>
        <color rgb="FF000000"/>
        <rFont val="Calibri"/>
      </rPr>
      <t xml:space="preserve">
</t>
    </r>
    <r>
      <rPr>
        <sz val="11"/>
        <color rgb="FF000000"/>
        <rFont val="Calibri"/>
      </rPr>
      <t xml:space="preserve">- Enter a </t>
    </r>
    <r>
      <rPr>
        <b/>
        <sz val="11"/>
        <color rgb="FF000000"/>
        <rFont val="Calibri"/>
      </rPr>
      <t>Path Prefix</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</si>
  <si>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COS Bucket Access Logging generates logs that contain access records for every request made to the COS bucket. Each access log entry includes details, such as the request type, the resources involved, and the timestamp of the request. It is recommended to enable bucket access logging on the COS bucket.</t>
    </r>
  </si>
  <si>
    <r>
      <rPr>
        <sz val="11"/>
        <color rgb="FF000000"/>
        <rFont val="Calibri"/>
      </rPr>
      <t>Extra cost for log storage may incur.</t>
    </r>
  </si>
  <si>
    <r>
      <rPr>
        <sz val="11"/>
        <color rgb="FF000000"/>
        <rFont val="Calibri"/>
      </rPr>
      <t>Perform the following to ensure access logging is enabled in COS bucket:</t>
    </r>
    <r>
      <rPr>
        <sz val="11"/>
        <color rgb="FF000000"/>
        <rFont val="Calibri"/>
      </rPr>
      <t xml:space="preserve">
</t>
    </r>
    <r>
      <rPr>
        <b/>
        <sz val="11"/>
        <color rgb="FF000000"/>
        <rFont val="Calibri"/>
      </rPr>
      <t>Through the management console:</t>
    </r>
    <r>
      <rPr>
        <sz val="11"/>
        <color rgb="FF000000"/>
        <rFont val="Calibri"/>
      </rPr>
      <t xml:space="preserve">
</t>
    </r>
    <r>
      <rPr>
        <sz val="11"/>
        <color rgb="FF000000"/>
        <rFont val="Calibri"/>
      </rPr>
      <t xml:space="preserve">- Logon to COS console </t>
    </r>
    <r>
      <rPr>
        <sz val="11"/>
        <color rgb="FF0000FF"/>
        <rFont val="Calibri"/>
      </rPr>
      <t>(https://console.tencentcloud.com/cos)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Bucket List</t>
    </r>
    <r>
      <rPr>
        <sz val="11"/>
        <color rgb="FF000000"/>
        <rFont val="Calibri"/>
      </rPr>
      <t xml:space="preserve"> pane, click on a target COS bucket.</t>
    </r>
    <r>
      <rPr>
        <sz val="11"/>
        <color rgb="FF000000"/>
        <rFont val="Calibri"/>
      </rPr>
      <t xml:space="preserve">
</t>
    </r>
    <r>
      <rPr>
        <sz val="11"/>
        <color rgb="FF000000"/>
        <rFont val="Calibri"/>
      </rPr>
      <t xml:space="preserve">- Click </t>
    </r>
    <r>
      <rPr>
        <b/>
        <sz val="11"/>
        <color rgb="FF000000"/>
        <rFont val="Calibri"/>
      </rPr>
      <t>Logging</t>
    </r>
    <r>
      <rPr>
        <sz val="11"/>
        <color rgb="FF000000"/>
        <rFont val="Calibri"/>
      </rPr>
      <t>.</t>
    </r>
    <r>
      <rPr>
        <sz val="11"/>
        <color rgb="FF000000"/>
        <rFont val="Calibri"/>
      </rPr>
      <t xml:space="preserve">
</t>
    </r>
    <r>
      <rPr>
        <sz val="11"/>
        <color rgb="FF000000"/>
        <rFont val="Calibri"/>
      </rPr>
      <t xml:space="preserve">- Under Logging, ensure </t>
    </r>
    <r>
      <rPr>
        <b/>
        <sz val="11"/>
        <color rgb="FF000000"/>
        <rFont val="Calibri"/>
      </rPr>
      <t>Status</t>
    </r>
    <r>
      <rPr>
        <sz val="11"/>
        <color rgb="FF000000"/>
        <rFont val="Calibri"/>
      </rPr>
      <t xml:space="preserve"> is set to </t>
    </r>
    <r>
      <rPr>
        <b/>
        <sz val="11"/>
        <color rgb="FF000000"/>
        <rFont val="Calibri"/>
      </rPr>
      <t>Enabled</t>
    </r>
    <r>
      <rPr>
        <sz val="11"/>
        <color rgb="FF000000"/>
        <rFont val="Calibri"/>
      </rPr>
      <t>.</t>
    </r>
  </si>
  <si>
    <t>4.4</t>
  </si>
  <si>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</si>
  <si>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b/>
        <sz val="11"/>
        <color rgb="FF000000"/>
        <rFont val="Calibri"/>
      </rPr>
      <t>USing the management console:</t>
    </r>
    <r>
      <rPr>
        <sz val="11"/>
        <color rgb="FF000000"/>
        <rFont val="Calibri"/>
      </rPr>
      <t xml:space="preserve">
</t>
    </r>
    <r>
      <rPr>
        <sz val="11"/>
        <color rgb="FF000000"/>
        <rFont val="Calibri"/>
      </rPr>
      <t xml:space="preserve">- Logon to COS console </t>
    </r>
    <r>
      <rPr>
        <sz val="11"/>
        <color rgb="FF0000FF"/>
        <rFont val="Calibri"/>
      </rPr>
      <t>(https://console.tencentcloud.com/cos)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Bucket List</t>
    </r>
    <r>
      <rPr>
        <sz val="11"/>
        <color rgb="FF000000"/>
        <rFont val="Calibri"/>
      </rPr>
      <t xml:space="preserve"> pane, click on a target COS bucket.</t>
    </r>
    <r>
      <rPr>
        <sz val="11"/>
        <color rgb="FF000000"/>
        <rFont val="Calibri"/>
      </rPr>
      <t xml:space="preserve">
</t>
    </r>
    <r>
      <rPr>
        <sz val="11"/>
        <color rgb="FF000000"/>
        <rFont val="Calibri"/>
      </rPr>
      <t xml:space="preserve">- Click on </t>
    </r>
    <r>
      <rPr>
        <b/>
        <sz val="11"/>
        <color rgb="FF000000"/>
        <rFont val="Calibri"/>
      </rPr>
      <t>Permission Management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Permission Policy Settings</t>
    </r>
    <r>
      <rPr>
        <sz val="11"/>
        <color rgb="FF000000"/>
        <rFont val="Calibri"/>
      </rPr>
      <t xml:space="preserve"> section,  click </t>
    </r>
    <r>
      <rPr>
        <b/>
        <sz val="11"/>
        <color rgb="FF000000"/>
        <rFont val="Calibri"/>
      </rPr>
      <t>Add  Policy</t>
    </r>
    <r>
      <rPr>
        <sz val="11"/>
        <color rgb="FF000000"/>
        <rFont val="Calibri"/>
      </rPr>
      <t xml:space="preserve"> to set a policy to </t>
    </r>
    <r>
      <rPr>
        <b/>
        <sz val="11"/>
        <color rgb="FF000000"/>
        <rFont val="Calibri"/>
      </rPr>
      <t>Deny</t>
    </r>
    <r>
      <rPr>
        <sz val="11"/>
        <color rgb="FF000000"/>
        <rFont val="Calibri"/>
      </rPr>
      <t xml:space="preserve"> (Effect), </t>
    </r>
    <r>
      <rPr>
        <b/>
        <sz val="11"/>
        <color rgb="FF000000"/>
        <rFont val="Calibri"/>
      </rPr>
      <t>All Actions</t>
    </r>
    <r>
      <rPr>
        <sz val="11"/>
        <color rgb="FF000000"/>
        <rFont val="Calibri"/>
      </rPr>
      <t xml:space="preserve"> (Operation), and </t>
    </r>
    <r>
      <rPr>
        <b/>
        <sz val="11"/>
        <color rgb="FF000000"/>
        <rFont val="Calibri"/>
      </rPr>
      <t>secure-transport equals to false</t>
    </r>
    <r>
      <rPr>
        <sz val="11"/>
        <color rgb="FF000000"/>
        <rFont val="Calibri"/>
      </rPr>
      <t xml:space="preserve"> (Condition).</t>
    </r>
  </si>
  <si>
    <r>
      <rPr>
        <sz val="11"/>
        <color rgb="FF000000"/>
        <rFont val="Calibri"/>
      </rPr>
      <t>Require that all access to COS buckets occurs over secure, encrypted connections to protect data in transit.</t>
    </r>
  </si>
  <si>
    <r>
      <rPr>
        <b/>
        <sz val="11"/>
        <color rgb="FF000000"/>
        <rFont val="Calibri"/>
      </rPr>
      <t>Using the management console:</t>
    </r>
    <r>
      <rPr>
        <sz val="11"/>
        <color rgb="FF000000"/>
        <rFont val="Calibri"/>
      </rPr>
      <t xml:space="preserve">
</t>
    </r>
    <r>
      <rPr>
        <sz val="11"/>
        <color rgb="FF000000"/>
        <rFont val="Calibri"/>
      </rPr>
      <t xml:space="preserve">- Logon to COS console </t>
    </r>
    <r>
      <rPr>
        <sz val="11"/>
        <color rgb="FF0000FF"/>
        <rFont val="Calibri"/>
      </rPr>
      <t>(https://console.tencentcloud.com/cos)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Bucket List</t>
    </r>
    <r>
      <rPr>
        <sz val="11"/>
        <color rgb="FF000000"/>
        <rFont val="Calibri"/>
      </rPr>
      <t xml:space="preserve"> pane, click on a target COS bucket.</t>
    </r>
    <r>
      <rPr>
        <sz val="11"/>
        <color rgb="FF000000"/>
        <rFont val="Calibri"/>
      </rPr>
      <t xml:space="preserve">
</t>
    </r>
    <r>
      <rPr>
        <sz val="11"/>
        <color rgb="FF000000"/>
        <rFont val="Calibri"/>
      </rPr>
      <t xml:space="preserve">- Click on </t>
    </r>
    <r>
      <rPr>
        <b/>
        <sz val="11"/>
        <color rgb="FF000000"/>
        <rFont val="Calibri"/>
      </rPr>
      <t>Permission Management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Permission Policy Settings</t>
    </r>
    <r>
      <rPr>
        <sz val="11"/>
        <color rgb="FF000000"/>
        <rFont val="Calibri"/>
      </rPr>
      <t xml:space="preserve"> section, ensure a policy is set to </t>
    </r>
    <r>
      <rPr>
        <b/>
        <sz val="11"/>
        <color rgb="FF000000"/>
        <rFont val="Calibri"/>
      </rPr>
      <t>Deny</t>
    </r>
    <r>
      <rPr>
        <sz val="11"/>
        <color rgb="FF000000"/>
        <rFont val="Calibri"/>
      </rPr>
      <t xml:space="preserve"> (Effect), </t>
    </r>
    <r>
      <rPr>
        <b/>
        <sz val="11"/>
        <color rgb="FF000000"/>
        <rFont val="Calibri"/>
      </rPr>
      <t>All Actions</t>
    </r>
    <r>
      <rPr>
        <sz val="11"/>
        <color rgb="FF000000"/>
        <rFont val="Calibri"/>
      </rPr>
      <t xml:space="preserve"> (Operation), and </t>
    </r>
    <r>
      <rPr>
        <b/>
        <sz val="11"/>
        <color rgb="FF000000"/>
        <rFont val="Calibri"/>
      </rPr>
      <t>secure-transport equals to false</t>
    </r>
    <r>
      <rPr>
        <sz val="11"/>
        <color rgb="FF000000"/>
        <rFont val="Calibri"/>
      </rPr>
      <t>(Condition).</t>
    </r>
  </si>
  <si>
    <r>
      <rPr>
        <sz val="11"/>
        <color rgb="FF000000"/>
        <rFont val="Calibri"/>
      </rPr>
      <t>Not configured</t>
    </r>
  </si>
  <si>
    <t>4.5</t>
  </si>
  <si>
    <r>
      <rPr>
        <sz val="11"/>
        <rFont val="Calibri"/>
      </rPr>
      <t>Ensure network access rules for COS buckets are not set to publicly accessible</t>
    </r>
  </si>
  <si>
    <r>
      <rPr>
        <b/>
        <sz val="11"/>
        <color rgb="FF000000"/>
        <rFont val="Calibri"/>
      </rPr>
      <t>Using the management console:</t>
    </r>
    <r>
      <rPr>
        <sz val="11"/>
        <color rgb="FF000000"/>
        <rFont val="Calibri"/>
      </rPr>
      <t xml:space="preserve">
</t>
    </r>
    <r>
      <rPr>
        <sz val="11"/>
        <color rgb="FF000000"/>
        <rFont val="Calibri"/>
      </rPr>
      <t xml:space="preserve">- Logon to COS console </t>
    </r>
    <r>
      <rPr>
        <sz val="11"/>
        <color rgb="FF0000FF"/>
        <rFont val="Calibri"/>
      </rPr>
      <t>(https://console.tencentcloud.com/cos)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Bucket List</t>
    </r>
    <r>
      <rPr>
        <sz val="11"/>
        <color rgb="FF000000"/>
        <rFont val="Calibri"/>
      </rPr>
      <t xml:space="preserve"> pane, click on a target COS bucket.</t>
    </r>
    <r>
      <rPr>
        <sz val="11"/>
        <color rgb="FF000000"/>
        <rFont val="Calibri"/>
      </rPr>
      <t xml:space="preserve">
</t>
    </r>
    <r>
      <rPr>
        <sz val="11"/>
        <color rgb="FF000000"/>
        <rFont val="Calibri"/>
      </rPr>
      <t xml:space="preserve">- Click on </t>
    </r>
    <r>
      <rPr>
        <b/>
        <sz val="11"/>
        <color rgb="FF000000"/>
        <rFont val="Calibri"/>
      </rPr>
      <t>Permission Management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Permission Policy Settings</t>
    </r>
    <r>
      <rPr>
        <sz val="11"/>
        <color rgb="FF000000"/>
        <rFont val="Calibri"/>
      </rPr>
      <t xml:space="preserve"> section, add a policy which is set to </t>
    </r>
    <r>
      <rPr>
        <b/>
        <sz val="11"/>
        <color rgb="FF000000"/>
        <rFont val="Calibri"/>
      </rPr>
      <t>Deny</t>
    </r>
    <r>
      <rPr>
        <sz val="11"/>
        <color rgb="FF000000"/>
        <rFont val="Calibri"/>
      </rPr>
      <t xml:space="preserve"> (Effect), </t>
    </r>
    <r>
      <rPr>
        <b/>
        <sz val="11"/>
        <color rgb="FF000000"/>
        <rFont val="Calibri"/>
      </rPr>
      <t>All Actions</t>
    </r>
    <r>
      <rPr>
        <sz val="11"/>
        <color rgb="FF000000"/>
        <rFont val="Calibri"/>
      </rPr>
      <t xml:space="preserve"> (Operation), </t>
    </r>
    <r>
      <rPr>
        <b/>
        <sz val="11"/>
        <color rgb="FF000000"/>
        <rFont val="Calibri"/>
      </rPr>
      <t>IP</t>
    </r>
    <r>
      <rPr>
        <sz val="11"/>
        <color rgb="FF000000"/>
        <rFont val="Calibri"/>
      </rPr>
      <t xml:space="preserve"> </t>
    </r>
    <r>
      <rPr>
        <b/>
        <sz val="11"/>
        <color rgb="FF000000"/>
        <rFont val="Calibri"/>
      </rPr>
      <t>equals to</t>
    </r>
    <r>
      <rPr>
        <sz val="11"/>
        <color rgb="FF000000"/>
        <rFont val="Calibri"/>
      </rPr>
      <t xml:space="preserve"> specified </t>
    </r>
    <r>
      <rPr>
        <b/>
        <sz val="11"/>
        <color rgb="FF000000"/>
        <rFont val="Calibri"/>
      </rPr>
      <t>IP address</t>
    </r>
    <r>
      <rPr>
        <sz val="11"/>
        <color rgb="FF000000"/>
        <rFont val="Calibri"/>
      </rPr>
      <t xml:space="preserve"> or </t>
    </r>
    <r>
      <rPr>
        <b/>
        <sz val="11"/>
        <color rgb="FF000000"/>
        <rFont val="Calibri"/>
      </rPr>
      <t>IP address segment</t>
    </r>
    <r>
      <rPr>
        <sz val="11"/>
        <color rgb="FF000000"/>
        <rFont val="Calibri"/>
      </rPr>
      <t xml:space="preserve"> (Condition), and </t>
    </r>
    <r>
      <rPr>
        <b/>
        <sz val="11"/>
        <color rgb="FF000000"/>
        <rFont val="Calibri"/>
      </rPr>
      <t>vpcid</t>
    </r>
    <r>
      <rPr>
        <sz val="11"/>
        <color rgb="FF000000"/>
        <rFont val="Calibri"/>
      </rPr>
      <t xml:space="preserve"> </t>
    </r>
    <r>
      <rPr>
        <b/>
        <sz val="11"/>
        <color rgb="FF000000"/>
        <rFont val="Calibri"/>
      </rPr>
      <t>equals to</t>
    </r>
    <r>
      <rPr>
        <sz val="11"/>
        <color rgb="FF000000"/>
        <rFont val="Calibri"/>
      </rPr>
      <t xml:space="preserve"> specified </t>
    </r>
    <r>
      <rPr>
        <b/>
        <sz val="11"/>
        <color rgb="FF000000"/>
        <rFont val="Calibri"/>
      </rPr>
      <t>vpcid</t>
    </r>
    <r>
      <rPr>
        <sz val="11"/>
        <color rgb="FF000000"/>
        <rFont val="Calibri"/>
      </rPr>
      <t>(Condition).</t>
    </r>
    <r>
      <rPr>
        <sz val="11"/>
        <color rgb="FF000000"/>
        <rFont val="Calibri"/>
      </rPr>
      <t xml:space="preserve">
</t>
    </r>
    <r>
      <rPr>
        <sz val="11"/>
        <color rgb="FF000000"/>
        <rFont val="Calibri"/>
      </rPr>
      <t xml:space="preserve">- Click on </t>
    </r>
    <r>
      <rPr>
        <b/>
        <sz val="11"/>
        <color rgb="FF000000"/>
        <rFont val="Calibri"/>
      </rPr>
      <t>Save</t>
    </r>
    <r>
      <rPr>
        <sz val="11"/>
        <color rgb="FF000000"/>
        <rFont val="Calibri"/>
      </rPr>
      <t>.</t>
    </r>
  </si>
  <si>
    <r>
      <rPr>
        <sz val="11"/>
        <color rgb="FF000000"/>
        <rFont val="Calibri"/>
      </rPr>
      <t>By default, COS buckets accept connections from any network. Restricting network access to only specific VPCs or trusted IP addresses provides an additional layer of security.</t>
    </r>
  </si>
  <si>
    <r>
      <rPr>
        <b/>
        <sz val="11"/>
        <color rgb="FF000000"/>
        <rFont val="Calibri"/>
      </rPr>
      <t>Using the management console:</t>
    </r>
    <r>
      <rPr>
        <sz val="11"/>
        <color rgb="FF000000"/>
        <rFont val="Calibri"/>
      </rPr>
      <t xml:space="preserve">
</t>
    </r>
    <r>
      <rPr>
        <sz val="11"/>
        <color rgb="FF000000"/>
        <rFont val="Calibri"/>
      </rPr>
      <t xml:space="preserve">- Logon to COS console </t>
    </r>
    <r>
      <rPr>
        <sz val="11"/>
        <color rgb="FF0000FF"/>
        <rFont val="Calibri"/>
      </rPr>
      <t>(https://console.tencentcloud.com/cos)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Bucket List</t>
    </r>
    <r>
      <rPr>
        <sz val="11"/>
        <color rgb="FF000000"/>
        <rFont val="Calibri"/>
      </rPr>
      <t xml:space="preserve"> pane, click on a target COS bucket.</t>
    </r>
    <r>
      <rPr>
        <sz val="11"/>
        <color rgb="FF000000"/>
        <rFont val="Calibri"/>
      </rPr>
      <t xml:space="preserve">
</t>
    </r>
    <r>
      <rPr>
        <sz val="11"/>
        <color rgb="FF000000"/>
        <rFont val="Calibri"/>
      </rPr>
      <t xml:space="preserve">- Click on </t>
    </r>
    <r>
      <rPr>
        <b/>
        <sz val="11"/>
        <color rgb="FF000000"/>
        <rFont val="Calibri"/>
      </rPr>
      <t>Permission Management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Permission Policy Settings</t>
    </r>
    <r>
      <rPr>
        <sz val="11"/>
        <color rgb="FF000000"/>
        <rFont val="Calibri"/>
      </rPr>
      <t xml:space="preserve"> section, ensure a policy is set to be granted to specific vpc or internet IP addresses.</t>
    </r>
  </si>
  <si>
    <t>4.6</t>
  </si>
  <si>
    <r>
      <rPr>
        <sz val="11"/>
        <rFont val="Calibri"/>
      </rPr>
      <t>Ensure server-side encryption is set to SSE-COS</t>
    </r>
  </si>
  <si>
    <r>
      <rPr>
        <sz val="11"/>
        <color rgb="FF000000"/>
        <rFont val="Calibri"/>
      </rPr>
      <t>Perform the following to configure SSE-COS:</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COS console </t>
    </r>
    <r>
      <rPr>
        <sz val="11"/>
        <color rgb="FF0000FF"/>
        <rFont val="Calibri"/>
      </rPr>
      <t>(https://console.tencentcloud.com/cos)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Bucket List</t>
    </r>
    <r>
      <rPr>
        <sz val="11"/>
        <color rgb="FF000000"/>
        <rFont val="Calibri"/>
      </rPr>
      <t xml:space="preserve"> pane, click on a target COS bucket.</t>
    </r>
    <r>
      <rPr>
        <sz val="11"/>
        <color rgb="FF000000"/>
        <rFont val="Calibri"/>
      </rPr>
      <t xml:space="preserve">
</t>
    </r>
    <r>
      <rPr>
        <sz val="11"/>
        <color rgb="FF000000"/>
        <rFont val="Calibri"/>
      </rPr>
      <t xml:space="preserve">- Click on </t>
    </r>
    <r>
      <rPr>
        <b/>
        <sz val="11"/>
        <color rgb="FF000000"/>
        <rFont val="Calibri"/>
      </rPr>
      <t>Secure Management</t>
    </r>
    <r>
      <rPr>
        <sz val="11"/>
        <color rgb="FF000000"/>
        <rFont val="Calibri"/>
      </rPr>
      <t>.</t>
    </r>
    <r>
      <rPr>
        <sz val="11"/>
        <color rgb="FF000000"/>
        <rFont val="Calibri"/>
      </rPr>
      <t xml:space="preserve">
</t>
    </r>
    <r>
      <rPr>
        <sz val="11"/>
        <color rgb="FF000000"/>
        <rFont val="Calibri"/>
      </rPr>
      <t xml:space="preserve">- Under the </t>
    </r>
    <r>
      <rPr>
        <b/>
        <sz val="11"/>
        <color rgb="FF000000"/>
        <rFont val="Calibri"/>
      </rPr>
      <t>Server-side Encryption</t>
    </r>
    <r>
      <rPr>
        <sz val="11"/>
        <color rgb="FF000000"/>
        <rFont val="Calibri"/>
      </rPr>
      <t xml:space="preserve"> section, click on edit.</t>
    </r>
    <r>
      <rPr>
        <sz val="11"/>
        <color rgb="FF000000"/>
        <rFont val="Calibri"/>
      </rPr>
      <t xml:space="preserve">
</t>
    </r>
    <r>
      <rPr>
        <sz val="11"/>
        <color rgb="FF000000"/>
        <rFont val="Calibri"/>
      </rPr>
      <t xml:space="preserve">- Set </t>
    </r>
    <r>
      <rPr>
        <b/>
        <sz val="11"/>
        <color rgb="FF000000"/>
        <rFont val="Calibri"/>
      </rPr>
      <t>status</t>
    </r>
    <r>
      <rPr>
        <sz val="11"/>
        <color rgb="FF000000"/>
        <rFont val="Calibri"/>
      </rPr>
      <t xml:space="preserve"> to </t>
    </r>
    <r>
      <rPr>
        <b/>
        <sz val="11"/>
        <color rgb="FF000000"/>
        <rFont val="Calibri"/>
      </rPr>
      <t>enable</t>
    </r>
    <r>
      <rPr>
        <sz val="11"/>
        <color rgb="FF000000"/>
        <rFont val="Calibri"/>
      </rPr>
      <t xml:space="preserve"> and select </t>
    </r>
    <r>
      <rPr>
        <b/>
        <sz val="11"/>
        <color rgb="FF000000"/>
        <rFont val="Calibri"/>
      </rPr>
      <t>SSE-COS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</si>
  <si>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Require that all objects stored in COS buckets are protected with server-side encryption (SSE-COS) to ensure data at rest is secured.</t>
    </r>
    <r>
      <rPr>
        <sz val="11"/>
        <color rgb="FF000000"/>
        <rFont val="Calibri"/>
      </rPr>
      <t xml:space="preserve">
</t>
    </r>
    <r>
      <rPr>
        <b/>
        <sz val="11"/>
        <color rgb="FF000000"/>
        <rFont val="Calibri"/>
      </rPr>
      <t>NOTE: This recommendation is mutually exclusive for server-side encryption. Only 1 encryption method (SSE-COS or SSE-KMS) should be enabled per bucket.</t>
    </r>
  </si>
  <si>
    <r>
      <rPr>
        <sz val="11"/>
        <color rgb="FF000000"/>
        <rFont val="Calibri"/>
      </rPr>
      <t>Perform the following to determine if SSE-COS is enabled:</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COS console </t>
    </r>
    <r>
      <rPr>
        <sz val="11"/>
        <color rgb="FF0000FF"/>
        <rFont val="Calibri"/>
      </rPr>
      <t>(https://console.tencentcloud.com/cos)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Bucket List</t>
    </r>
    <r>
      <rPr>
        <sz val="11"/>
        <color rgb="FF000000"/>
        <rFont val="Calibri"/>
      </rPr>
      <t xml:space="preserve"> pane, click on a target COS bucket.</t>
    </r>
    <r>
      <rPr>
        <sz val="11"/>
        <color rgb="FF000000"/>
        <rFont val="Calibri"/>
      </rPr>
      <t xml:space="preserve">
</t>
    </r>
    <r>
      <rPr>
        <sz val="11"/>
        <color rgb="FF000000"/>
        <rFont val="Calibri"/>
      </rPr>
      <t xml:space="preserve">- Click on </t>
    </r>
    <r>
      <rPr>
        <b/>
        <sz val="11"/>
        <color rgb="FF000000"/>
        <rFont val="Calibri"/>
      </rPr>
      <t>Secure Management</t>
    </r>
    <r>
      <rPr>
        <sz val="11"/>
        <color rgb="FF000000"/>
        <rFont val="Calibri"/>
      </rPr>
      <t>.</t>
    </r>
    <r>
      <rPr>
        <sz val="11"/>
        <color rgb="FF000000"/>
        <rFont val="Calibri"/>
      </rPr>
      <t xml:space="preserve">
</t>
    </r>
    <r>
      <rPr>
        <sz val="11"/>
        <color rgb="FF000000"/>
        <rFont val="Calibri"/>
      </rPr>
      <t xml:space="preserve">- Under the </t>
    </r>
    <r>
      <rPr>
        <b/>
        <sz val="11"/>
        <color rgb="FF000000"/>
        <rFont val="Calibri"/>
      </rPr>
      <t>Server-side Encryption</t>
    </r>
    <r>
      <rPr>
        <sz val="11"/>
        <color rgb="FF000000"/>
        <rFont val="Calibri"/>
      </rPr>
      <t xml:space="preserve"> section, ensure the target COS Bucket </t>
    </r>
    <r>
      <rPr>
        <b/>
        <sz val="11"/>
        <color rgb="FF000000"/>
        <rFont val="Calibri"/>
      </rPr>
      <t>Encryption</t>
    </r>
    <r>
      <rPr>
        <sz val="11"/>
        <color rgb="FF000000"/>
        <rFont val="Calibri"/>
      </rPr>
      <t xml:space="preserve"> is set to </t>
    </r>
    <r>
      <rPr>
        <b/>
        <sz val="11"/>
        <color rgb="FF000000"/>
        <rFont val="Calibri"/>
      </rPr>
      <t>SSE-COS</t>
    </r>
    <r>
      <rPr>
        <sz val="11"/>
        <color rgb="FF000000"/>
        <rFont val="Calibri"/>
      </rPr>
      <t>.</t>
    </r>
  </si>
  <si>
    <r>
      <rPr>
        <sz val="11"/>
        <color rgb="FF000000"/>
        <rFont val="Calibri"/>
      </rPr>
      <t>Not encrypted.</t>
    </r>
  </si>
  <si>
    <t>4.7</t>
  </si>
  <si>
    <r>
      <rPr>
        <sz val="11"/>
        <rFont val="Calibri"/>
      </rPr>
      <t>Ensure server-side encryption is set to SSE-KMS</t>
    </r>
  </si>
  <si>
    <r>
      <rPr>
        <sz val="11"/>
        <color rgb="FF000000"/>
        <rFont val="Calibri"/>
      </rPr>
      <t>Perform the following to configure SSE-KMS :</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COS console </t>
    </r>
    <r>
      <rPr>
        <sz val="11"/>
        <color rgb="FF0000FF"/>
        <rFont val="Calibri"/>
      </rPr>
      <t>(https://console.tencentcloud.com/cos)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Bucket List</t>
    </r>
    <r>
      <rPr>
        <sz val="11"/>
        <color rgb="FF000000"/>
        <rFont val="Calibri"/>
      </rPr>
      <t xml:space="preserve"> pane, click on a target COS bucket.</t>
    </r>
    <r>
      <rPr>
        <sz val="11"/>
        <color rgb="FF000000"/>
        <rFont val="Calibri"/>
      </rPr>
      <t xml:space="preserve">
</t>
    </r>
    <r>
      <rPr>
        <sz val="11"/>
        <color rgb="FF000000"/>
        <rFont val="Calibri"/>
      </rPr>
      <t xml:space="preserve">- Click on </t>
    </r>
    <r>
      <rPr>
        <b/>
        <sz val="11"/>
        <color rgb="FF000000"/>
        <rFont val="Calibri"/>
      </rPr>
      <t>Secure Management</t>
    </r>
    <r>
      <rPr>
        <sz val="11"/>
        <color rgb="FF000000"/>
        <rFont val="Calibri"/>
      </rPr>
      <t>.</t>
    </r>
    <r>
      <rPr>
        <sz val="11"/>
        <color rgb="FF000000"/>
        <rFont val="Calibri"/>
      </rPr>
      <t xml:space="preserve">
</t>
    </r>
    <r>
      <rPr>
        <sz val="11"/>
        <color rgb="FF000000"/>
        <rFont val="Calibri"/>
      </rPr>
      <t xml:space="preserve">- Under the </t>
    </r>
    <r>
      <rPr>
        <b/>
        <sz val="11"/>
        <color rgb="FF000000"/>
        <rFont val="Calibri"/>
      </rPr>
      <t>Server-side Encryption</t>
    </r>
    <r>
      <rPr>
        <sz val="11"/>
        <color rgb="FF000000"/>
        <rFont val="Calibri"/>
      </rPr>
      <t xml:space="preserve"> section, click on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Set status to </t>
    </r>
    <r>
      <rPr>
        <b/>
        <sz val="11"/>
        <color rgb="FF000000"/>
        <rFont val="Calibri"/>
      </rPr>
      <t>enable</t>
    </r>
    <r>
      <rPr>
        <sz val="11"/>
        <color rgb="FF000000"/>
        <rFont val="Calibri"/>
      </rPr>
      <t xml:space="preserve"> and select </t>
    </r>
    <r>
      <rPr>
        <b/>
        <sz val="11"/>
        <color rgb="FF000000"/>
        <rFont val="Calibri"/>
      </rPr>
      <t>SSE-KMS</t>
    </r>
    <r>
      <rPr>
        <sz val="11"/>
        <color rgb="FF000000"/>
        <rFont val="Calibri"/>
      </rPr>
      <t xml:space="preserve">. Specify the KMS key with </t>
    </r>
    <r>
      <rPr>
        <b/>
        <sz val="11"/>
        <color rgb="FF000000"/>
        <rFont val="Calibri"/>
      </rPr>
      <t>Default key</t>
    </r>
    <r>
      <rPr>
        <sz val="11"/>
        <color rgb="FF000000"/>
        <rFont val="Calibri"/>
      </rPr>
      <t xml:space="preserve"> or </t>
    </r>
    <r>
      <rPr>
        <b/>
        <sz val="11"/>
        <color rgb="FF000000"/>
        <rFont val="Calibri"/>
      </rPr>
      <t>custom key</t>
    </r>
    <r>
      <rPr>
        <sz val="11"/>
        <color rgb="FF000000"/>
        <rFont val="Calibri"/>
      </rPr>
      <t xml:space="preserve"> (BYOK).</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</si>
  <si>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Require that all objects stored in COS buckets are protected with server-side encryption (SSE-KMS) to ensure data at rest is secured.</t>
    </r>
    <r>
      <rPr>
        <sz val="11"/>
        <color rgb="FF000000"/>
        <rFont val="Calibri"/>
      </rPr>
      <t xml:space="preserve">
</t>
    </r>
    <r>
      <rPr>
        <b/>
        <sz val="11"/>
        <color rgb="FF000000"/>
        <rFont val="Calibri"/>
      </rPr>
      <t>NOTE: This recommendation is mutually exclusive for server-side encryption. Only 1 encryption method (SSE-COS or SSE-KMS) should be enabled per bucket.</t>
    </r>
  </si>
  <si>
    <r>
      <rPr>
        <sz val="11"/>
        <color rgb="FF000000"/>
        <rFont val="Calibri"/>
      </rPr>
      <t>Configuring SSE-KMS may incur additional costs for KMS service usage.</t>
    </r>
  </si>
  <si>
    <r>
      <rPr>
        <sz val="11"/>
        <color rgb="FF000000"/>
        <rFont val="Calibri"/>
      </rPr>
      <t>Perform the following to determine if SSE-KMS is enabled:</t>
    </r>
    <r>
      <rPr>
        <sz val="11"/>
        <color rgb="FF000000"/>
        <rFont val="Calibri"/>
      </rPr>
      <t xml:space="preserve">
</t>
    </r>
    <r>
      <rPr>
        <b/>
        <sz val="11"/>
        <color rgb="FF000000"/>
        <rFont val="Calibri"/>
      </rPr>
      <t>Using the management console:</t>
    </r>
    <r>
      <rPr>
        <sz val="11"/>
        <color rgb="FF000000"/>
        <rFont val="Calibri"/>
      </rPr>
      <t xml:space="preserve">
</t>
    </r>
    <r>
      <rPr>
        <sz val="11"/>
        <color rgb="FF000000"/>
        <rFont val="Calibri"/>
      </rPr>
      <t xml:space="preserve">- Logon to COS console </t>
    </r>
    <r>
      <rPr>
        <sz val="11"/>
        <color rgb="FF0000FF"/>
        <rFont val="Calibri"/>
      </rPr>
      <t>(https://console.tencentcloud.com/cos)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Bucket List</t>
    </r>
    <r>
      <rPr>
        <sz val="11"/>
        <color rgb="FF000000"/>
        <rFont val="Calibri"/>
      </rPr>
      <t xml:space="preserve"> pane, click on a target COS bucket.</t>
    </r>
    <r>
      <rPr>
        <sz val="11"/>
        <color rgb="FF000000"/>
        <rFont val="Calibri"/>
      </rPr>
      <t xml:space="preserve">
</t>
    </r>
    <r>
      <rPr>
        <sz val="11"/>
        <color rgb="FF000000"/>
        <rFont val="Calibri"/>
      </rPr>
      <t xml:space="preserve">- Click on </t>
    </r>
    <r>
      <rPr>
        <b/>
        <sz val="11"/>
        <color rgb="FF000000"/>
        <rFont val="Calibri"/>
      </rPr>
      <t>Secure Management</t>
    </r>
    <r>
      <rPr>
        <sz val="11"/>
        <color rgb="FF000000"/>
        <rFont val="Calibri"/>
      </rPr>
      <t>.</t>
    </r>
    <r>
      <rPr>
        <sz val="11"/>
        <color rgb="FF000000"/>
        <rFont val="Calibri"/>
      </rPr>
      <t xml:space="preserve">
</t>
    </r>
    <r>
      <rPr>
        <sz val="11"/>
        <color rgb="FF000000"/>
        <rFont val="Calibri"/>
      </rPr>
      <t xml:space="preserve">- Under the </t>
    </r>
    <r>
      <rPr>
        <b/>
        <sz val="11"/>
        <color rgb="FF000000"/>
        <rFont val="Calibri"/>
      </rPr>
      <t>Server-side Encryption</t>
    </r>
    <r>
      <rPr>
        <sz val="11"/>
        <color rgb="FF000000"/>
        <rFont val="Calibri"/>
      </rPr>
      <t xml:space="preserve"> section, ensure the target COS Bucket </t>
    </r>
    <r>
      <rPr>
        <b/>
        <sz val="11"/>
        <color rgb="FF000000"/>
        <rFont val="Calibri"/>
      </rPr>
      <t>Encryption</t>
    </r>
    <r>
      <rPr>
        <sz val="11"/>
        <color rgb="FF000000"/>
        <rFont val="Calibri"/>
      </rPr>
      <t xml:space="preserve"> is set to </t>
    </r>
    <r>
      <rPr>
        <b/>
        <sz val="11"/>
        <color rgb="FF000000"/>
        <rFont val="Calibri"/>
      </rPr>
      <t>SSE-KMS</t>
    </r>
    <r>
      <rPr>
        <sz val="11"/>
        <color rgb="FF000000"/>
        <rFont val="Calibri"/>
      </rPr>
      <t>.</t>
    </r>
  </si>
  <si>
    <t>4.8</t>
  </si>
  <si>
    <r>
      <rPr>
        <sz val="11"/>
        <rFont val="Calibri"/>
      </rPr>
      <t xml:space="preserve">Ensure that </t>
    </r>
    <r>
      <rPr>
        <sz val="11"/>
        <color rgb="FF000000"/>
        <rFont val="Calibri"/>
      </rPr>
      <t>'</t>
    </r>
    <r>
      <rPr>
        <b/>
        <sz val="11"/>
        <color rgb="FF000000"/>
        <rFont val="Calibri"/>
      </rPr>
      <t>Unattached disks</t>
    </r>
    <r>
      <rPr>
        <sz val="11"/>
        <color rgb="FF000000"/>
        <rFont val="Calibri"/>
      </rPr>
      <t>'</t>
    </r>
    <r>
      <rPr>
        <sz val="11"/>
        <color rgb="FF000000"/>
        <rFont val="Calibri"/>
      </rPr>
      <t xml:space="preserve"> are encrypted</t>
    </r>
  </si>
  <si>
    <r>
      <rPr>
        <sz val="11"/>
        <color rgb="FF000000"/>
        <rFont val="Calibri"/>
      </rPr>
      <t xml:space="preserve">- Logon to CVM Console </t>
    </r>
    <r>
      <rPr>
        <sz val="11"/>
        <color rgb="FF0000FF"/>
        <rFont val="Calibri"/>
      </rPr>
      <t>(https://console.tencentcloud.com/cvm)</t>
    </r>
    <r>
      <rPr>
        <sz val="11"/>
        <color rgb="FF000000"/>
        <rFont val="Calibri"/>
      </rPr>
      <t>.</t>
    </r>
    <r>
      <rPr>
        <sz val="11"/>
        <color rgb="FF000000"/>
        <rFont val="Calibri"/>
      </rPr>
      <t xml:space="preserve">
</t>
    </r>
    <r>
      <rPr>
        <sz val="11"/>
        <color rgb="FF000000"/>
        <rFont val="Calibri"/>
      </rPr>
      <t xml:space="preserve">- In the left pane, click </t>
    </r>
    <r>
      <rPr>
        <b/>
        <sz val="11"/>
        <color rgb="FF000000"/>
        <rFont val="Calibri"/>
      </rPr>
      <t>Cloud Block Storage</t>
    </r>
    <r>
      <rPr>
        <sz val="11"/>
        <color rgb="FF000000"/>
        <rFont val="Calibri"/>
      </rPr>
      <t>.</t>
    </r>
    <r>
      <rPr>
        <sz val="11"/>
        <color rgb="FF000000"/>
        <rFont val="Calibri"/>
      </rPr>
      <t xml:space="preserve">
</t>
    </r>
    <r>
      <rPr>
        <sz val="11"/>
        <color rgb="FF000000"/>
        <rFont val="Calibri"/>
      </rPr>
      <t xml:space="preserve">- In the upper-left corner of the Disks page, click </t>
    </r>
    <r>
      <rPr>
        <b/>
        <sz val="11"/>
        <color rgb="FF000000"/>
        <rFont val="Calibri"/>
      </rPr>
      <t>Create</t>
    </r>
    <r>
      <rPr>
        <sz val="11"/>
        <color rgb="FF000000"/>
        <rFont val="Calibri"/>
      </rPr>
      <t xml:space="preserve"> disk.</t>
    </r>
    <r>
      <rPr>
        <sz val="11"/>
        <color rgb="FF000000"/>
        <rFont val="Calibri"/>
      </rPr>
      <t xml:space="preserve">
</t>
    </r>
    <r>
      <rPr>
        <sz val="11"/>
        <color rgb="FF000000"/>
        <rFont val="Calibri"/>
      </rPr>
      <t xml:space="preserve">- In the </t>
    </r>
    <r>
      <rPr>
        <b/>
        <sz val="11"/>
        <color rgb="FF000000"/>
        <rFont val="Calibri"/>
      </rPr>
      <t>Purchase Data Disk</t>
    </r>
    <r>
      <rPr>
        <sz val="11"/>
        <color rgb="FF000000"/>
        <rFont val="Calibri"/>
      </rPr>
      <t xml:space="preserve"> dialog box, select </t>
    </r>
    <r>
      <rPr>
        <b/>
        <sz val="11"/>
        <color rgb="FF000000"/>
        <rFont val="Calibri"/>
      </rPr>
      <t>Advanced</t>
    </r>
    <r>
      <rPr>
        <sz val="11"/>
        <color rgb="FF000000"/>
        <rFont val="Calibri"/>
      </rPr>
      <t xml:space="preserve">, select the </t>
    </r>
    <r>
      <rPr>
        <b/>
        <sz val="11"/>
        <color rgb="FF000000"/>
        <rFont val="Calibri"/>
      </rPr>
      <t>Enable disk encryption</t>
    </r>
    <r>
      <rPr>
        <sz val="11"/>
        <color rgb="FF000000"/>
        <rFont val="Calibri"/>
      </rPr>
      <t xml:space="preserve"> and then select a key from the drop-down list.</t>
    </r>
  </si>
  <si>
    <r>
      <rPr>
        <sz val="11"/>
        <color rgb="FF000000"/>
        <rFont val="Calibri"/>
      </rPr>
      <t>Ensure that unattached disks in a subscription are encrypted. This protects data at rest by automatically encrypting data stored on the disk and decrypting it when accessed.</t>
    </r>
  </si>
  <si>
    <r>
      <rPr>
        <sz val="11"/>
        <color rgb="FF000000"/>
        <rFont val="Calibri"/>
      </rPr>
      <t xml:space="preserve">- Logon to CVM Console </t>
    </r>
    <r>
      <rPr>
        <sz val="11"/>
        <color rgb="FF0000FF"/>
        <rFont val="Calibri"/>
      </rPr>
      <t>(https://console.tencentcloud.com/cvm)</t>
    </r>
    <r>
      <rPr>
        <sz val="11"/>
        <color rgb="FF000000"/>
        <rFont val="Calibri"/>
      </rPr>
      <t>.</t>
    </r>
    <r>
      <rPr>
        <sz val="11"/>
        <color rgb="FF000000"/>
        <rFont val="Calibri"/>
      </rPr>
      <t xml:space="preserve">
</t>
    </r>
    <r>
      <rPr>
        <sz val="11"/>
        <color rgb="FF000000"/>
        <rFont val="Calibri"/>
      </rPr>
      <t xml:space="preserve">- In the left pane, click </t>
    </r>
    <r>
      <rPr>
        <b/>
        <sz val="11"/>
        <color rgb="FF000000"/>
        <rFont val="Calibri"/>
      </rPr>
      <t>Cloud Block Storage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region</t>
    </r>
    <r>
      <rPr>
        <sz val="11"/>
        <color rgb="FF000000"/>
        <rFont val="Calibri"/>
      </rPr>
      <t xml:space="preserve">  -&gt;  each Disk </t>
    </r>
    <r>
      <rPr>
        <b/>
        <sz val="11"/>
        <color rgb="FF000000"/>
        <rFont val="Calibri"/>
      </rPr>
      <t>ID/Name</t>
    </r>
    <r>
      <rPr>
        <sz val="11"/>
        <color rgb="FF000000"/>
        <rFont val="Calibri"/>
      </rPr>
      <t>.</t>
    </r>
    <r>
      <rPr>
        <sz val="11"/>
        <color rgb="FF000000"/>
        <rFont val="Calibri"/>
      </rPr>
      <t xml:space="preserve">
</t>
    </r>
    <r>
      <rPr>
        <sz val="11"/>
        <color rgb="FF000000"/>
        <rFont val="Calibri"/>
      </rPr>
      <t>- Ensure that each disk has enpowered Encryption</t>
    </r>
  </si>
  <si>
    <r>
      <rPr>
        <sz val="11"/>
        <color rgb="FF000000"/>
        <rFont val="Calibri"/>
      </rPr>
      <t>By default, CBS disks are not encrypted.</t>
    </r>
  </si>
  <si>
    <t>4.9</t>
  </si>
  <si>
    <r>
      <rPr>
        <sz val="11"/>
        <rFont val="Calibri"/>
      </rPr>
      <t>Ensure that ‘Virtual Machine</t>
    </r>
    <r>
      <rPr>
        <sz val="11"/>
        <color rgb="FF000000"/>
        <rFont val="Calibri"/>
      </rPr>
      <t>'</t>
    </r>
    <r>
      <rPr>
        <sz val="11"/>
        <color rgb="FF000000"/>
        <rFont val="Calibri"/>
      </rPr>
      <t>s disk’ are encrypted</t>
    </r>
  </si>
  <si>
    <r>
      <rPr>
        <sz val="11"/>
        <color rgb="FF000000"/>
        <rFont val="Calibri"/>
      </rPr>
      <t>Encrypt a system disk when copying an image in the CVM console by performing the following steps:</t>
    </r>
    <r>
      <rPr>
        <sz val="11"/>
        <color rgb="FF000000"/>
        <rFont val="Calibri"/>
      </rPr>
      <t xml:space="preserve">
</t>
    </r>
    <r>
      <rPr>
        <sz val="11"/>
        <color rgb="FF000000"/>
        <rFont val="Calibri"/>
      </rPr>
      <t xml:space="preserve">- Logon to CVM Console </t>
    </r>
    <r>
      <rPr>
        <sz val="11"/>
        <color rgb="FF0000FF"/>
        <rFont val="Calibri"/>
      </rPr>
      <t>(https://console.tencentcloud.com/cvm)</t>
    </r>
    <r>
      <rPr>
        <sz val="11"/>
        <color rgb="FF000000"/>
        <rFont val="Calibri"/>
      </rPr>
      <t>.</t>
    </r>
    <r>
      <rPr>
        <sz val="11"/>
        <color rgb="FF000000"/>
        <rFont val="Calibri"/>
      </rPr>
      <t xml:space="preserve">
</t>
    </r>
    <r>
      <rPr>
        <sz val="11"/>
        <color rgb="FF000000"/>
        <rFont val="Calibri"/>
      </rPr>
      <t xml:space="preserve">- In the left-side navigation pane, choose </t>
    </r>
    <r>
      <rPr>
        <b/>
        <sz val="11"/>
        <color rgb="FF000000"/>
        <rFont val="Calibri"/>
      </rPr>
      <t>Images</t>
    </r>
    <r>
      <rPr>
        <sz val="11"/>
        <color rgb="FF000000"/>
        <rFont val="Calibri"/>
      </rPr>
      <t>.</t>
    </r>
    <r>
      <rPr>
        <sz val="11"/>
        <color rgb="FF000000"/>
        <rFont val="Calibri"/>
      </rPr>
      <t xml:space="preserve">
</t>
    </r>
    <r>
      <rPr>
        <sz val="11"/>
        <color rgb="FF000000"/>
        <rFont val="Calibri"/>
      </rPr>
      <t xml:space="preserve">- In the top navigation bar, select a </t>
    </r>
    <r>
      <rPr>
        <b/>
        <sz val="11"/>
        <color rgb="FF000000"/>
        <rFont val="Calibri"/>
      </rPr>
      <t>region</t>
    </r>
    <r>
      <rPr>
        <sz val="11"/>
        <color rgb="FF000000"/>
        <rFont val="Calibri"/>
      </rPr>
      <t>.</t>
    </r>
    <r>
      <rPr>
        <sz val="11"/>
        <color rgb="FF000000"/>
        <rFont val="Calibri"/>
      </rPr>
      <t xml:space="preserve">
</t>
    </r>
    <r>
      <rPr>
        <sz val="11"/>
        <color rgb="FF000000"/>
        <rFont val="Calibri"/>
      </rPr>
      <t xml:space="preserve">- On the Images page, click the </t>
    </r>
    <r>
      <rPr>
        <b/>
        <sz val="11"/>
        <color rgb="FF000000"/>
        <rFont val="Calibri"/>
      </rPr>
      <t>Custom Image</t>
    </r>
    <r>
      <rPr>
        <sz val="11"/>
        <color rgb="FF000000"/>
        <rFont val="Calibri"/>
      </rPr>
      <t xml:space="preserve"> tab.</t>
    </r>
    <r>
      <rPr>
        <sz val="11"/>
        <color rgb="FF000000"/>
        <rFont val="Calibri"/>
      </rPr>
      <t xml:space="preserve">
</t>
    </r>
    <r>
      <rPr>
        <sz val="11"/>
        <color rgb="FF000000"/>
        <rFont val="Calibri"/>
      </rPr>
      <t xml:space="preserve">- Select the target image and click </t>
    </r>
    <r>
      <rPr>
        <b/>
        <sz val="11"/>
        <color rgb="FF000000"/>
        <rFont val="Calibri"/>
      </rPr>
      <t>copy Image</t>
    </r>
    <r>
      <rPr>
        <sz val="11"/>
        <color rgb="FF000000"/>
        <rFont val="Calibri"/>
      </rPr>
      <t xml:space="preserve"> in the </t>
    </r>
    <r>
      <rPr>
        <b/>
        <sz val="11"/>
        <color rgb="FF000000"/>
        <rFont val="Calibri"/>
      </rPr>
      <t>Actions</t>
    </r>
    <r>
      <rPr>
        <sz val="11"/>
        <color rgb="FF000000"/>
        <rFont val="Calibri"/>
      </rPr>
      <t xml:space="preserve"> column.</t>
    </r>
    <r>
      <rPr>
        <sz val="11"/>
        <color rgb="FF000000"/>
        <rFont val="Calibri"/>
      </rPr>
      <t xml:space="preserve">
</t>
    </r>
    <r>
      <rPr>
        <sz val="11"/>
        <color rgb="FF000000"/>
        <rFont val="Calibri"/>
      </rPr>
      <t xml:space="preserve">- In the </t>
    </r>
    <r>
      <rPr>
        <b/>
        <sz val="11"/>
        <color rgb="FF000000"/>
        <rFont val="Calibri"/>
      </rPr>
      <t>Copy Image</t>
    </r>
    <r>
      <rPr>
        <sz val="11"/>
        <color rgb="FF000000"/>
        <rFont val="Calibri"/>
      </rPr>
      <t xml:space="preserve"> dialog box, check the </t>
    </r>
    <r>
      <rPr>
        <b/>
        <sz val="11"/>
        <color rgb="FF000000"/>
        <rFont val="Calibri"/>
      </rPr>
      <t>Encrypt bo</t>
    </r>
    <r>
      <rPr>
        <sz val="11"/>
        <color rgb="FF000000"/>
        <rFont val="Calibri"/>
      </rPr>
      <t>x and then select a key from the drop-down list.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 Instances created from this encrypted image have encrypted system disks.</t>
    </r>
    <r>
      <rPr>
        <sz val="11"/>
        <color rgb="FF000000"/>
        <rFont val="Calibri"/>
      </rPr>
      <t xml:space="preserve">
</t>
    </r>
    <r>
      <rPr>
        <sz val="11"/>
        <color rgb="FF000000"/>
        <rFont val="Calibri"/>
      </rPr>
      <t>Encrypt a data disk when creating an instance by following steps:</t>
    </r>
    <r>
      <rPr>
        <sz val="11"/>
        <color rgb="FF000000"/>
        <rFont val="Calibri"/>
      </rPr>
      <t xml:space="preserve">
</t>
    </r>
    <r>
      <rPr>
        <sz val="11"/>
        <color rgb="FF000000"/>
        <rFont val="Calibri"/>
      </rPr>
      <t xml:space="preserve">-  Logon to CVM Console </t>
    </r>
    <r>
      <rPr>
        <sz val="11"/>
        <color rgb="FF0000FF"/>
        <rFont val="Calibri"/>
      </rPr>
      <t>(https://console.tencentcloud.com/cvm)</t>
    </r>
    <r>
      <rPr>
        <sz val="11"/>
        <color rgb="FF000000"/>
        <rFont val="Calibri"/>
      </rPr>
      <t>.</t>
    </r>
    <r>
      <rPr>
        <sz val="11"/>
        <color rgb="FF000000"/>
        <rFont val="Calibri"/>
      </rPr>
      <t xml:space="preserve">
</t>
    </r>
    <r>
      <rPr>
        <sz val="11"/>
        <color rgb="FF000000"/>
        <rFont val="Calibri"/>
      </rPr>
      <t xml:space="preserve">-  In the left-side navigation pane, choose </t>
    </r>
    <r>
      <rPr>
        <b/>
        <sz val="11"/>
        <color rgb="FF000000"/>
        <rFont val="Calibri"/>
      </rPr>
      <t>Instances</t>
    </r>
    <r>
      <rPr>
        <sz val="11"/>
        <color rgb="FF000000"/>
        <rFont val="Calibri"/>
      </rPr>
      <t>.</t>
    </r>
    <r>
      <rPr>
        <sz val="11"/>
        <color rgb="FF000000"/>
        <rFont val="Calibri"/>
      </rPr>
      <t xml:space="preserve">
</t>
    </r>
    <r>
      <rPr>
        <sz val="11"/>
        <color rgb="FF000000"/>
        <rFont val="Calibri"/>
      </rPr>
      <t xml:space="preserve">-  On the Instances page, click </t>
    </r>
    <r>
      <rPr>
        <b/>
        <sz val="11"/>
        <color rgb="FF000000"/>
        <rFont val="Calibri"/>
      </rPr>
      <t>Create</t>
    </r>
    <r>
      <rPr>
        <sz val="11"/>
        <color rgb="FF000000"/>
        <rFont val="Calibri"/>
      </rPr>
      <t xml:space="preserve"> Instance.</t>
    </r>
    <r>
      <rPr>
        <sz val="11"/>
        <color rgb="FF000000"/>
        <rFont val="Calibri"/>
      </rPr>
      <t xml:space="preserve">
</t>
    </r>
    <r>
      <rPr>
        <sz val="11"/>
        <color rgb="FF000000"/>
        <rFont val="Calibri"/>
      </rPr>
      <t xml:space="preserve">-  On the Configurations page, find the </t>
    </r>
    <r>
      <rPr>
        <b/>
        <sz val="11"/>
        <color rgb="FF000000"/>
        <rFont val="Calibri"/>
      </rPr>
      <t>Storage</t>
    </r>
    <r>
      <rPr>
        <sz val="11"/>
        <color rgb="FF000000"/>
        <rFont val="Calibri"/>
      </rPr>
      <t xml:space="preserve"> section and perform the following steps:</t>
    </r>
    <r>
      <rPr>
        <sz val="11"/>
        <color rgb="FF000000"/>
        <rFont val="Calibri"/>
      </rPr>
      <t xml:space="preserve">
</t>
    </r>
    <r>
      <rPr>
        <sz val="11"/>
        <color rgb="FF000000"/>
        <rFont val="Calibri"/>
      </rPr>
      <t xml:space="preserve">a) Click </t>
    </r>
    <r>
      <rPr>
        <b/>
        <sz val="11"/>
        <color rgb="FF000000"/>
        <rFont val="Calibri"/>
      </rPr>
      <t>Add data disk</t>
    </r>
    <r>
      <rPr>
        <sz val="11"/>
        <color rgb="FF000000"/>
        <rFont val="Calibri"/>
      </rPr>
      <t>;</t>
    </r>
    <r>
      <rPr>
        <sz val="11"/>
        <color rgb="FF000000"/>
        <rFont val="Calibri"/>
      </rPr>
      <t xml:space="preserve">
</t>
    </r>
    <r>
      <rPr>
        <sz val="11"/>
        <color rgb="FF000000"/>
        <rFont val="Calibri"/>
      </rPr>
      <t>b) Specify the disk category and capacity of data disk;</t>
    </r>
    <r>
      <rPr>
        <sz val="11"/>
        <color rgb="FF000000"/>
        <rFont val="Calibri"/>
      </rPr>
      <t xml:space="preserve">
</t>
    </r>
    <r>
      <rPr>
        <sz val="11"/>
        <color rgb="FF000000"/>
        <rFont val="Calibri"/>
      </rPr>
      <t xml:space="preserve">c) Select </t>
    </r>
    <r>
      <rPr>
        <b/>
        <sz val="11"/>
        <color rgb="FF000000"/>
        <rFont val="Calibri"/>
      </rPr>
      <t>Disk Encryption</t>
    </r>
    <r>
      <rPr>
        <sz val="11"/>
        <color rgb="FF000000"/>
        <rFont val="Calibri"/>
      </rPr>
      <t xml:space="preserve"> and then select a key from the drop-down list.</t>
    </r>
  </si>
  <si>
    <r>
      <rPr>
        <sz val="11"/>
        <color rgb="FF000000"/>
        <rFont val="Calibri"/>
      </rPr>
      <t>Ensure that Cloud Virtual Machine (CVM) disks are encrypted during instance creation. This protects data at rest by automatically encrypting data as it is written to the disk and decrypting it when read.</t>
    </r>
  </si>
  <si>
    <r>
      <rPr>
        <sz val="11"/>
        <color rgb="FF000000"/>
        <rFont val="Calibri"/>
      </rPr>
      <t xml:space="preserve">- Logon to CVM Console </t>
    </r>
    <r>
      <rPr>
        <sz val="11"/>
        <color rgb="FF0000FF"/>
        <rFont val="Calibri"/>
      </rPr>
      <t>(https://console.tencentcloud.com/cvm)</t>
    </r>
    <r>
      <rPr>
        <sz val="11"/>
        <color rgb="FF000000"/>
        <rFont val="Calibri"/>
      </rPr>
      <t>.</t>
    </r>
    <r>
      <rPr>
        <sz val="11"/>
        <color rgb="FF000000"/>
        <rFont val="Calibri"/>
      </rPr>
      <t xml:space="preserve">
</t>
    </r>
    <r>
      <rPr>
        <sz val="11"/>
        <color rgb="FF000000"/>
        <rFont val="Calibri"/>
      </rPr>
      <t xml:space="preserve">- In the left pane, click </t>
    </r>
    <r>
      <rPr>
        <b/>
        <sz val="11"/>
        <color rgb="FF000000"/>
        <rFont val="Calibri"/>
      </rPr>
      <t>Cloud Block Storage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region</t>
    </r>
    <r>
      <rPr>
        <sz val="11"/>
        <color rgb="FF000000"/>
        <rFont val="Calibri"/>
      </rPr>
      <t xml:space="preserve">  -&gt;  each Disk </t>
    </r>
    <r>
      <rPr>
        <b/>
        <sz val="11"/>
        <color rgb="FF000000"/>
        <rFont val="Calibri"/>
      </rPr>
      <t>ID/Name</t>
    </r>
    <r>
      <rPr>
        <sz val="11"/>
        <color rgb="FF000000"/>
        <rFont val="Calibri"/>
      </rPr>
      <t>.</t>
    </r>
    <r>
      <rPr>
        <sz val="11"/>
        <color rgb="FF000000"/>
        <rFont val="Calibri"/>
      </rPr>
      <t xml:space="preserve">
</t>
    </r>
    <r>
      <rPr>
        <sz val="11"/>
        <color rgb="FF000000"/>
        <rFont val="Calibri"/>
      </rPr>
      <t>- Ensure that each disk has enabled Encryption</t>
    </r>
  </si>
  <si>
    <r>
      <rPr>
        <sz val="11"/>
        <color rgb="FF000000"/>
        <rFont val="Calibri"/>
      </rPr>
      <t>By default, CVM’s disks are not encrypted.</t>
    </r>
  </si>
  <si>
    <t>Relational Database TencentDB for MySQL</t>
  </si>
  <si>
    <t>5.1</t>
  </si>
  <si>
    <r>
      <rPr>
        <sz val="11"/>
        <rFont val="Calibri"/>
      </rPr>
      <t>Ensure TencentDB for MySQL instance requires all incoming connections to use SSL</t>
    </r>
  </si>
  <si>
    <r>
      <rPr>
        <b/>
        <sz val="11"/>
        <color rgb="FF000000"/>
        <rFont val="Calibri"/>
      </rPr>
      <t>Using the management console:</t>
    </r>
    <r>
      <rPr>
        <sz val="11"/>
        <color rgb="FF000000"/>
        <rFont val="Calibri"/>
      </rPr>
      <t xml:space="preserve">
</t>
    </r>
    <r>
      <rPr>
        <sz val="11"/>
        <color rgb="FF000000"/>
        <rFont val="Calibri"/>
      </rPr>
      <t xml:space="preserve">-  Log in to the TencentDB for MySQL console </t>
    </r>
    <r>
      <rPr>
        <sz val="11"/>
        <color rgb="FF0000FF"/>
        <rFont val="Calibri"/>
      </rPr>
      <t>(https://console.tencentcloud.com/cdb)</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Instance List</t>
    </r>
    <r>
      <rPr>
        <sz val="11"/>
        <color rgb="FF000000"/>
        <rFont val="Calibri"/>
      </rPr>
      <t xml:space="preserve">, click an </t>
    </r>
    <r>
      <rPr>
        <b/>
        <sz val="11"/>
        <color rgb="FF000000"/>
        <rFont val="Calibri"/>
      </rPr>
      <t>Instance ID</t>
    </r>
    <r>
      <rPr>
        <sz val="11"/>
        <color rgb="FF000000"/>
        <rFont val="Calibri"/>
      </rPr>
      <t xml:space="preserve"> or Manage in the </t>
    </r>
    <r>
      <rPr>
        <b/>
        <sz val="11"/>
        <color rgb="FF000000"/>
        <rFont val="Calibri"/>
      </rPr>
      <t>Operation</t>
    </r>
    <r>
      <rPr>
        <sz val="11"/>
        <color rgb="FF000000"/>
        <rFont val="Calibri"/>
      </rPr>
      <t xml:space="preserve"> column to enter the instance management page.</t>
    </r>
    <r>
      <rPr>
        <sz val="11"/>
        <color rgb="FF000000"/>
        <rFont val="Calibri"/>
      </rPr>
      <t xml:space="preserve">
</t>
    </r>
    <r>
      <rPr>
        <sz val="11"/>
        <color rgb="FF000000"/>
        <rFont val="Calibri"/>
      </rPr>
      <t xml:space="preserve">-  On the Instance Management page, select the </t>
    </r>
    <r>
      <rPr>
        <b/>
        <sz val="11"/>
        <color rgb="FF000000"/>
        <rFont val="Calibri"/>
      </rPr>
      <t>Data Security</t>
    </r>
    <r>
      <rPr>
        <sz val="11"/>
        <color rgb="FF000000"/>
        <rFont val="Calibri"/>
      </rPr>
      <t xml:space="preserve"> &gt; </t>
    </r>
    <r>
      <rPr>
        <b/>
        <sz val="11"/>
        <color rgb="FF000000"/>
        <rFont val="Calibri"/>
      </rPr>
      <t>SSL</t>
    </r>
    <r>
      <rPr>
        <sz val="11"/>
        <color rgb="FF000000"/>
        <rFont val="Calibri"/>
      </rPr>
      <t xml:space="preserve"> tab.</t>
    </r>
    <r>
      <rPr>
        <sz val="11"/>
        <color rgb="FF000000"/>
        <rFont val="Calibri"/>
      </rPr>
      <t xml:space="preserve">
</t>
    </r>
    <r>
      <rPr>
        <sz val="11"/>
        <color rgb="FF000000"/>
        <rFont val="Calibri"/>
      </rPr>
      <t xml:space="preserve">-  The default status of this function is not enabled, turn on the button after "Status", and then click </t>
    </r>
    <r>
      <rPr>
        <b/>
        <sz val="11"/>
        <color rgb="FF000000"/>
        <rFont val="Calibri"/>
      </rPr>
      <t>OK</t>
    </r>
    <r>
      <rPr>
        <sz val="11"/>
        <color rgb="FF000000"/>
        <rFont val="Calibri"/>
      </rPr>
      <t xml:space="preserve"> to enable SSL.</t>
    </r>
    <r>
      <rPr>
        <sz val="11"/>
        <color rgb="FF000000"/>
        <rFont val="Calibri"/>
      </rPr>
      <t xml:space="preserve">
</t>
    </r>
    <r>
      <rPr>
        <sz val="11"/>
        <color rgb="FF000000"/>
        <rFont val="Calibri"/>
      </rPr>
      <t>-  Click Download to download the SSL CA certificate.The certificate has a validity period of 20 years.</t>
    </r>
    <r>
      <rPr>
        <sz val="11"/>
        <color rgb="FF000000"/>
        <rFont val="Calibri"/>
      </rPr>
      <t xml:space="preserve">
</t>
    </r>
    <r>
      <rPr>
        <sz val="11"/>
        <color rgb="FF000000"/>
        <rFont val="Calibri"/>
      </rPr>
      <t>The downloaded file is a compressed package (TencentDB-CA-Chain.zip), which contains the following three files:</t>
    </r>
    <r>
      <rPr>
        <sz val="11"/>
        <color rgb="FF000000"/>
        <rFont val="Calibri"/>
      </rPr>
      <t xml:space="preserve">
</t>
    </r>
    <r>
      <rPr>
        <sz val="11"/>
        <color rgb="FF000000"/>
        <rFont val="Calibri"/>
      </rPr>
      <t>- .p7b file: It is used to import the CA certificate into Windows.</t>
    </r>
    <r>
      <rPr>
        <sz val="11"/>
        <color rgb="FF000000"/>
        <rFont val="Calibri"/>
      </rPr>
      <t xml:space="preserve">
</t>
    </r>
    <r>
      <rPr>
        <sz val="11"/>
        <color rgb="FF000000"/>
        <rFont val="Calibri"/>
      </rPr>
      <t>- jks file: A storage file for truststore and keystore in Java with a unified password of tencentdb, used for importing the CA certificate chain in Java programs.</t>
    </r>
    <r>
      <rPr>
        <sz val="11"/>
        <color rgb="FF000000"/>
        <rFont val="Calibri"/>
      </rPr>
      <t xml:space="preserve">
</t>
    </r>
    <r>
      <rPr>
        <sz val="11"/>
        <color rgb="FF000000"/>
        <rFont val="Calibri"/>
      </rPr>
      <t>- .pem file: It is used to import the CA certificate into other systems or applications.</t>
    </r>
  </si>
  <si>
    <r>
      <rPr>
        <sz val="11"/>
        <color rgb="FF000000"/>
        <rFont val="Calibri"/>
      </rPr>
      <t>SSL (Secure Sockets Layer) authentication secures connections between the client and the TencentDB for MySQL instances through authenticating both the user and the server.When SSL encryption is enabled, a CA certificate is obtained and uploaded to the server.When the client connects to the database, the SSL protocol establishes a secure SSL channel that encrypts data in transit, preventing interception, tampering, or eavesdropping, ensuring the secure exchange of information.</t>
    </r>
  </si>
  <si>
    <r>
      <rPr>
        <b/>
        <sz val="11"/>
        <color rgb="FF000000"/>
        <rFont val="Calibri"/>
      </rPr>
      <t>Using the management console:</t>
    </r>
    <r>
      <rPr>
        <sz val="11"/>
        <color rgb="FF000000"/>
        <rFont val="Calibri"/>
      </rPr>
      <t xml:space="preserve">
</t>
    </r>
    <r>
      <rPr>
        <sz val="11"/>
        <color rgb="FF000000"/>
        <rFont val="Calibri"/>
      </rPr>
      <t xml:space="preserve">- Log in to the TencentDB for MySQL console </t>
    </r>
    <r>
      <rPr>
        <sz val="11"/>
        <color rgb="FF0000FF"/>
        <rFont val="Calibri"/>
      </rPr>
      <t>(https://console.tencentcloud.com/cdb)</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Instance List</t>
    </r>
    <r>
      <rPr>
        <sz val="11"/>
        <color rgb="FF000000"/>
        <rFont val="Calibri"/>
      </rPr>
      <t xml:space="preserve">, click an </t>
    </r>
    <r>
      <rPr>
        <b/>
        <sz val="11"/>
        <color rgb="FF000000"/>
        <rFont val="Calibri"/>
      </rPr>
      <t>Instance ID</t>
    </r>
    <r>
      <rPr>
        <sz val="11"/>
        <color rgb="FF000000"/>
        <rFont val="Calibri"/>
      </rPr>
      <t xml:space="preserve"> or Manage in the </t>
    </r>
    <r>
      <rPr>
        <b/>
        <sz val="11"/>
        <color rgb="FF000000"/>
        <rFont val="Calibri"/>
      </rPr>
      <t>Operation</t>
    </r>
    <r>
      <rPr>
        <sz val="11"/>
        <color rgb="FF000000"/>
        <rFont val="Calibri"/>
      </rPr>
      <t xml:space="preserve"> column to enter the instance management page.</t>
    </r>
    <r>
      <rPr>
        <sz val="11"/>
        <color rgb="FF000000"/>
        <rFont val="Calibri"/>
      </rPr>
      <t xml:space="preserve">
</t>
    </r>
    <r>
      <rPr>
        <sz val="11"/>
        <color rgb="FF000000"/>
        <rFont val="Calibri"/>
      </rPr>
      <t xml:space="preserve">- On the Instance Management page, select the </t>
    </r>
    <r>
      <rPr>
        <b/>
        <sz val="11"/>
        <color rgb="FF000000"/>
        <rFont val="Calibri"/>
      </rPr>
      <t>Data Security</t>
    </r>
    <r>
      <rPr>
        <sz val="11"/>
        <color rgb="FF000000"/>
        <rFont val="Calibri"/>
      </rPr>
      <t xml:space="preserve"> &gt; </t>
    </r>
    <r>
      <rPr>
        <b/>
        <sz val="11"/>
        <color rgb="FF000000"/>
        <rFont val="Calibri"/>
      </rPr>
      <t>SSL</t>
    </r>
    <r>
      <rPr>
        <sz val="11"/>
        <color rgb="FF000000"/>
        <rFont val="Calibri"/>
      </rPr>
      <t xml:space="preserve"> tab.</t>
    </r>
    <r>
      <rPr>
        <sz val="11"/>
        <color rgb="FF000000"/>
        <rFont val="Calibri"/>
      </rPr>
      <t xml:space="preserve">
</t>
    </r>
    <r>
      <rPr>
        <sz val="11"/>
        <color rgb="FF000000"/>
        <rFont val="Calibri"/>
      </rPr>
      <t xml:space="preserve">- Check whether the button after Status is </t>
    </r>
    <r>
      <rPr>
        <b/>
        <sz val="11"/>
        <color rgb="FF000000"/>
        <rFont val="Calibri"/>
      </rPr>
      <t>enabled</t>
    </r>
    <r>
      <rPr>
        <sz val="11"/>
        <color rgb="FF000000"/>
        <rFont val="Calibri"/>
      </rPr>
      <t>, and if so, SSL is enabled for the instance.</t>
    </r>
  </si>
  <si>
    <r>
      <rPr>
        <sz val="11"/>
        <color rgb="FF000000"/>
        <rFont val="Calibri"/>
      </rPr>
      <t>By default, SSL is not enabled.</t>
    </r>
  </si>
  <si>
    <t>5.2</t>
  </si>
  <si>
    <r>
      <rPr>
        <sz val="11"/>
        <rFont val="Calibri"/>
      </rPr>
      <t>Ensure TencentDB for MySQL instance does not allow public access</t>
    </r>
  </si>
  <si>
    <r>
      <rPr>
        <sz val="11"/>
        <color rgb="FF000000"/>
        <rFont val="Calibri"/>
      </rPr>
      <t>Create a security group, configure inbound rule and bind it to the TencentDB for MySQL instance to restrict public access to the database:</t>
    </r>
    <r>
      <rPr>
        <sz val="11"/>
        <color rgb="FF000000"/>
        <rFont val="Calibri"/>
      </rPr>
      <t xml:space="preserve">
</t>
    </r>
    <r>
      <rPr>
        <b/>
        <i/>
        <sz val="11"/>
        <color rgb="FF000000"/>
        <rFont val="Calibri"/>
      </rPr>
      <t>Using the Security Group Console:</t>
    </r>
    <r>
      <rPr>
        <sz val="11"/>
        <color rgb="FF000000"/>
        <rFont val="Calibri"/>
      </rPr>
      <t xml:space="preserve">
</t>
    </r>
    <r>
      <rPr>
        <sz val="11"/>
        <color rgb="FF000000"/>
        <rFont val="Calibri"/>
      </rPr>
      <t xml:space="preserve">- Log in to the Security Group Console </t>
    </r>
    <r>
      <rPr>
        <sz val="11"/>
        <color rgb="FF0000FF"/>
        <rFont val="Calibri"/>
      </rPr>
      <t>(https://console.tencentcloud.com/vpc/security-group)</t>
    </r>
    <r>
      <rPr>
        <sz val="11"/>
        <color rgb="FF000000"/>
        <rFont val="Calibri"/>
      </rPr>
      <t>.</t>
    </r>
    <r>
      <rPr>
        <sz val="11"/>
        <color rgb="FF000000"/>
        <rFont val="Calibri"/>
      </rPr>
      <t xml:space="preserve">
</t>
    </r>
    <r>
      <rPr>
        <sz val="11"/>
        <color rgb="FF000000"/>
        <rFont val="Calibri"/>
      </rPr>
      <t xml:space="preserve">- select a </t>
    </r>
    <r>
      <rPr>
        <b/>
        <sz val="11"/>
        <color rgb="FF000000"/>
        <rFont val="Calibri"/>
      </rPr>
      <t>region</t>
    </r>
    <r>
      <rPr>
        <sz val="11"/>
        <color rgb="FF000000"/>
        <rFont val="Calibri"/>
      </rPr>
      <t xml:space="preserve">, and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In the pop-up dialog window, complete the configuration as needed (do not select "Open all ports" for the template), and click </t>
    </r>
    <r>
      <rPr>
        <b/>
        <sz val="11"/>
        <color rgb="FF000000"/>
        <rFont val="Calibri"/>
      </rPr>
      <t>OK</t>
    </r>
    <r>
      <rPr>
        <sz val="11"/>
        <color rgb="FF000000"/>
        <rFont val="Calibri"/>
      </rPr>
      <t>.</t>
    </r>
    <r>
      <rPr>
        <sz val="11"/>
        <color rgb="FF000000"/>
        <rFont val="Calibri"/>
      </rPr>
      <t xml:space="preserve">
</t>
    </r>
    <r>
      <rPr>
        <sz val="11"/>
        <color rgb="FF000000"/>
        <rFont val="Calibri"/>
      </rPr>
      <t xml:space="preserve">- Find the newly created security group in the security group list and click </t>
    </r>
    <r>
      <rPr>
        <b/>
        <sz val="11"/>
        <color rgb="FF000000"/>
        <rFont val="Calibri"/>
      </rPr>
      <t>Modify Rule</t>
    </r>
    <r>
      <rPr>
        <sz val="11"/>
        <color rgb="FF000000"/>
        <rFont val="Calibri"/>
      </rPr>
      <t xml:space="preserve"> in its Operation column.</t>
    </r>
    <r>
      <rPr>
        <sz val="11"/>
        <color rgb="FF000000"/>
        <rFont val="Calibri"/>
      </rPr>
      <t xml:space="preserve">
</t>
    </r>
    <r>
      <rPr>
        <sz val="11"/>
        <color rgb="FF000000"/>
        <rFont val="Calibri"/>
      </rPr>
      <t xml:space="preserve">- Under </t>
    </r>
    <r>
      <rPr>
        <b/>
        <sz val="11"/>
        <color rgb="FF000000"/>
        <rFont val="Calibri"/>
      </rPr>
      <t>Security group rules</t>
    </r>
    <r>
      <rPr>
        <sz val="11"/>
        <color rgb="FF000000"/>
        <rFont val="Calibri"/>
      </rPr>
      <t xml:space="preserve"> &gt; </t>
    </r>
    <r>
      <rPr>
        <b/>
        <sz val="11"/>
        <color rgb="FF000000"/>
        <rFont val="Calibri"/>
      </rPr>
      <t>Inbound rules</t>
    </r>
    <r>
      <rPr>
        <sz val="11"/>
        <color rgb="FF000000"/>
        <rFont val="Calibri"/>
      </rPr>
      <t xml:space="preserve">, click </t>
    </r>
    <r>
      <rPr>
        <b/>
        <sz val="11"/>
        <color rgb="FF000000"/>
        <rFont val="Calibri"/>
      </rPr>
      <t>Add rule</t>
    </r>
    <r>
      <rPr>
        <sz val="11"/>
        <color rgb="FF000000"/>
        <rFont val="Calibri"/>
      </rPr>
      <t xml:space="preserve">, configure the </t>
    </r>
    <r>
      <rPr>
        <b/>
        <sz val="11"/>
        <color rgb="FF000000"/>
        <rFont val="Calibri"/>
      </rPr>
      <t>source</t>
    </r>
    <r>
      <rPr>
        <sz val="11"/>
        <color rgb="FF000000"/>
        <rFont val="Calibri"/>
      </rPr>
      <t xml:space="preserve">, </t>
    </r>
    <r>
      <rPr>
        <b/>
        <sz val="11"/>
        <color rgb="FF000000"/>
        <rFont val="Calibri"/>
      </rPr>
      <t>protocol:port</t>
    </r>
    <r>
      <rPr>
        <sz val="11"/>
        <color rgb="FF000000"/>
        <rFont val="Calibri"/>
      </rPr>
      <t xml:space="preserve">, and </t>
    </r>
    <r>
      <rPr>
        <b/>
        <sz val="11"/>
        <color rgb="FF000000"/>
        <rFont val="Calibri"/>
      </rPr>
      <t>policy</t>
    </r>
    <r>
      <rPr>
        <sz val="11"/>
        <color rgb="FF000000"/>
        <rFont val="Calibri"/>
      </rPr>
      <t xml:space="preserve"> as needed, and click </t>
    </r>
    <r>
      <rPr>
        <b/>
        <sz val="11"/>
        <color rgb="FF000000"/>
        <rFont val="Calibri"/>
      </rPr>
      <t>OK</t>
    </r>
    <r>
      <rPr>
        <sz val="11"/>
        <color rgb="FF000000"/>
        <rFont val="Calibri"/>
      </rPr>
      <t xml:space="preserve"> to complete the creation of the security group.</t>
    </r>
    <r>
      <rPr>
        <sz val="11"/>
        <color rgb="FF000000"/>
        <rFont val="Calibri"/>
      </rPr>
      <t xml:space="preserve">
</t>
    </r>
    <r>
      <rPr>
        <b/>
        <i/>
        <sz val="11"/>
        <color rgb="FF000000"/>
        <rFont val="Calibri"/>
      </rPr>
      <t>Using the TencentDB for MySQL Console:</t>
    </r>
    <r>
      <rPr>
        <sz val="11"/>
        <color rgb="FF000000"/>
        <rFont val="Calibri"/>
      </rPr>
      <t xml:space="preserve">
</t>
    </r>
    <r>
      <rPr>
        <sz val="11"/>
        <color rgb="FF000000"/>
        <rFont val="Calibri"/>
      </rPr>
      <t xml:space="preserve">- Log in to the TencentDB for MySQL console </t>
    </r>
    <r>
      <rPr>
        <sz val="11"/>
        <color rgb="FF0000FF"/>
        <rFont val="Calibri"/>
      </rPr>
      <t>(https://console.tencentcloud.com/cdb)</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Instance List</t>
    </r>
    <r>
      <rPr>
        <sz val="11"/>
        <color rgb="FF000000"/>
        <rFont val="Calibri"/>
      </rPr>
      <t xml:space="preserve">, click an </t>
    </r>
    <r>
      <rPr>
        <b/>
        <sz val="11"/>
        <color rgb="FF000000"/>
        <rFont val="Calibri"/>
      </rPr>
      <t>Instance ID</t>
    </r>
    <r>
      <rPr>
        <sz val="11"/>
        <color rgb="FF000000"/>
        <rFont val="Calibri"/>
      </rPr>
      <t xml:space="preserve"> or Manage in the </t>
    </r>
    <r>
      <rPr>
        <b/>
        <sz val="11"/>
        <color rgb="FF000000"/>
        <rFont val="Calibri"/>
      </rPr>
      <t>Operation</t>
    </r>
    <r>
      <rPr>
        <sz val="11"/>
        <color rgb="FF000000"/>
        <rFont val="Calibri"/>
      </rPr>
      <t xml:space="preserve"> column to enter the instance management page.</t>
    </r>
    <r>
      <rPr>
        <sz val="11"/>
        <color rgb="FF000000"/>
        <rFont val="Calibri"/>
      </rPr>
      <t xml:space="preserve">
</t>
    </r>
    <r>
      <rPr>
        <sz val="11"/>
        <color rgb="FF000000"/>
        <rFont val="Calibri"/>
      </rPr>
      <t xml:space="preserve">- On the Instance Management page, choose the </t>
    </r>
    <r>
      <rPr>
        <b/>
        <sz val="11"/>
        <color rgb="FF000000"/>
        <rFont val="Calibri"/>
      </rPr>
      <t>Security Group</t>
    </r>
    <r>
      <rPr>
        <sz val="11"/>
        <color rgb="FF000000"/>
        <rFont val="Calibri"/>
      </rPr>
      <t xml:space="preserve"> page.</t>
    </r>
    <r>
      <rPr>
        <sz val="11"/>
        <color rgb="FF000000"/>
        <rFont val="Calibri"/>
      </rPr>
      <t xml:space="preserve">
</t>
    </r>
    <r>
      <rPr>
        <sz val="11"/>
        <color rgb="FF000000"/>
        <rFont val="Calibri"/>
      </rPr>
      <t xml:space="preserve">- On the Security Groups page, click </t>
    </r>
    <r>
      <rPr>
        <b/>
        <sz val="11"/>
        <color rgb="FF000000"/>
        <rFont val="Calibri"/>
      </rPr>
      <t>Configure Security Group</t>
    </r>
    <r>
      <rPr>
        <sz val="11"/>
        <color rgb="FF000000"/>
        <rFont val="Calibri"/>
      </rPr>
      <t xml:space="preserve">, and then check the security group created above in the pop-up window. If the current instance has selected security groups that open all ports, you need to uncheck them accordingly, and finally click </t>
    </r>
    <r>
      <rPr>
        <b/>
        <sz val="11"/>
        <color rgb="FF000000"/>
        <rFont val="Calibri"/>
      </rPr>
      <t>OK</t>
    </r>
    <r>
      <rPr>
        <sz val="11"/>
        <color rgb="FF000000"/>
        <rFont val="Calibri"/>
      </rPr>
      <t>.</t>
    </r>
  </si>
  <si>
    <r>
      <rPr>
        <sz val="11"/>
        <color rgb="FF000000"/>
        <rFont val="Calibri"/>
      </rPr>
      <t>TencentDB instances use Security Groups to control inbound and outbound network access. It is recommended that TencentDB for MySQL instances are not configured to allow public access.</t>
    </r>
  </si>
  <si>
    <r>
      <rPr>
        <sz val="11"/>
        <color rgb="FF000000"/>
        <rFont val="Calibri"/>
      </rPr>
      <t>Perform the following to check:</t>
    </r>
    <r>
      <rPr>
        <sz val="11"/>
        <color rgb="FF000000"/>
        <rFont val="Calibri"/>
      </rPr>
      <t xml:space="preserve">
</t>
    </r>
    <r>
      <rPr>
        <b/>
        <sz val="11"/>
        <color rgb="FF000000"/>
        <rFont val="Calibri"/>
      </rPr>
      <t>Using the TencentDB for MySQL Console:</t>
    </r>
    <r>
      <rPr>
        <sz val="11"/>
        <color rgb="FF000000"/>
        <rFont val="Calibri"/>
      </rPr>
      <t xml:space="preserve">
</t>
    </r>
    <r>
      <rPr>
        <sz val="11"/>
        <color rgb="FF000000"/>
        <rFont val="Calibri"/>
      </rPr>
      <t xml:space="preserve">- Log in to the TencentDB for MySQL console </t>
    </r>
    <r>
      <rPr>
        <sz val="11"/>
        <color rgb="FF0000FF"/>
        <rFont val="Calibri"/>
      </rPr>
      <t>(https://console.tencentcloud.com/cdb)</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Instance List</t>
    </r>
    <r>
      <rPr>
        <sz val="11"/>
        <color rgb="FF000000"/>
        <rFont val="Calibri"/>
      </rPr>
      <t xml:space="preserve">, click an </t>
    </r>
    <r>
      <rPr>
        <b/>
        <sz val="11"/>
        <color rgb="FF000000"/>
        <rFont val="Calibri"/>
      </rPr>
      <t>Instance ID</t>
    </r>
    <r>
      <rPr>
        <sz val="11"/>
        <color rgb="FF000000"/>
        <rFont val="Calibri"/>
      </rPr>
      <t xml:space="preserve"> or Manage in the </t>
    </r>
    <r>
      <rPr>
        <b/>
        <sz val="11"/>
        <color rgb="FF000000"/>
        <rFont val="Calibri"/>
      </rPr>
      <t>Operation</t>
    </r>
    <r>
      <rPr>
        <sz val="11"/>
        <color rgb="FF000000"/>
        <rFont val="Calibri"/>
      </rPr>
      <t xml:space="preserve"> column to enter the instance management page.</t>
    </r>
    <r>
      <rPr>
        <sz val="11"/>
        <color rgb="FF000000"/>
        <rFont val="Calibri"/>
      </rPr>
      <t xml:space="preserve">
</t>
    </r>
    <r>
      <rPr>
        <sz val="11"/>
        <color rgb="FF000000"/>
        <rFont val="Calibri"/>
      </rPr>
      <t xml:space="preserve">- On the Instance Management page, choose the </t>
    </r>
    <r>
      <rPr>
        <b/>
        <sz val="11"/>
        <color rgb="FF000000"/>
        <rFont val="Calibri"/>
      </rPr>
      <t>Security Group</t>
    </r>
    <r>
      <rPr>
        <sz val="11"/>
        <color rgb="FF000000"/>
        <rFont val="Calibri"/>
      </rPr>
      <t xml:space="preserve"> page.</t>
    </r>
    <r>
      <rPr>
        <sz val="11"/>
        <color rgb="FF000000"/>
        <rFont val="Calibri"/>
      </rPr>
      <t xml:space="preserve">
</t>
    </r>
    <r>
      <rPr>
        <sz val="11"/>
        <color rgb="FF000000"/>
        <rFont val="Calibri"/>
      </rPr>
      <t xml:space="preserve">- On the Security Group page, check whether a security group is configured for the current instance, and that the inbound rules of the security group DO NOT open </t>
    </r>
    <r>
      <rPr>
        <b/>
        <sz val="11"/>
        <color rgb="FF000000"/>
        <rFont val="Calibri"/>
      </rPr>
      <t>all ports</t>
    </r>
    <r>
      <rPr>
        <sz val="11"/>
        <color rgb="FF000000"/>
        <rFont val="Calibri"/>
      </rPr>
      <t>.</t>
    </r>
  </si>
  <si>
    <r>
      <rPr>
        <sz val="11"/>
        <color rgb="FF000000"/>
        <rFont val="Calibri"/>
      </rPr>
      <t>By default, the whitelist is configured  as ’127.0.0.1’, disallowing any connections from external servers.</t>
    </r>
  </si>
  <si>
    <t>5.3</t>
  </si>
  <si>
    <r>
      <rPr>
        <sz val="11"/>
        <rFont val="Calibri"/>
      </rPr>
      <t>Ensure the ‘Audit Function’ for TencentDB for MySQL instance is set to ‘Enabled’</t>
    </r>
  </si>
  <si>
    <r>
      <rPr>
        <sz val="11"/>
        <color rgb="FF000000"/>
        <rFont val="Calibri"/>
      </rPr>
      <t>Do the following to enable database audit:</t>
    </r>
    <r>
      <rPr>
        <sz val="11"/>
        <color rgb="FF000000"/>
        <rFont val="Calibri"/>
      </rPr>
      <t xml:space="preserve">
</t>
    </r>
    <r>
      <rPr>
        <b/>
        <sz val="11"/>
        <color rgb="FF000000"/>
        <rFont val="Calibri"/>
      </rPr>
      <t>Using the TencentDB for MySQL Console:</t>
    </r>
    <r>
      <rPr>
        <sz val="11"/>
        <color rgb="FF000000"/>
        <rFont val="Calibri"/>
      </rPr>
      <t xml:space="preserve">
</t>
    </r>
    <r>
      <rPr>
        <sz val="11"/>
        <color rgb="FF000000"/>
        <rFont val="Calibri"/>
      </rPr>
      <t xml:space="preserve">- Log in to the TencentDB for MySQL console </t>
    </r>
    <r>
      <rPr>
        <sz val="11"/>
        <color rgb="FF0000FF"/>
        <rFont val="Calibri"/>
      </rPr>
      <t>(https://console.tencentcloud.com/cdb)</t>
    </r>
    <r>
      <rPr>
        <sz val="11"/>
        <color rgb="FF000000"/>
        <rFont val="Calibri"/>
      </rPr>
      <t>.</t>
    </r>
    <r>
      <rPr>
        <sz val="11"/>
        <color rgb="FF000000"/>
        <rFont val="Calibri"/>
      </rPr>
      <t xml:space="preserve">
</t>
    </r>
    <r>
      <rPr>
        <sz val="11"/>
        <color rgb="FF000000"/>
        <rFont val="Calibri"/>
      </rPr>
      <t xml:space="preserve">- On the left sidebar, click </t>
    </r>
    <r>
      <rPr>
        <b/>
        <sz val="11"/>
        <color rgb="FF000000"/>
        <rFont val="Calibri"/>
      </rPr>
      <t>Database Audit</t>
    </r>
    <r>
      <rPr>
        <sz val="11"/>
        <color rgb="FF000000"/>
        <rFont val="Calibri"/>
      </rPr>
      <t>.</t>
    </r>
    <r>
      <rPr>
        <sz val="11"/>
        <color rgb="FF000000"/>
        <rFont val="Calibri"/>
      </rPr>
      <t xml:space="preserve">
</t>
    </r>
    <r>
      <rPr>
        <sz val="11"/>
        <color rgb="FF000000"/>
        <rFont val="Calibri"/>
      </rPr>
      <t xml:space="preserve">- Under the list of audit instance, find the target instance and click </t>
    </r>
    <r>
      <rPr>
        <b/>
        <sz val="11"/>
        <color rgb="FF000000"/>
        <rFont val="Calibri"/>
      </rPr>
      <t>Enable Database Audit</t>
    </r>
    <r>
      <rPr>
        <sz val="11"/>
        <color rgb="FF000000"/>
        <rFont val="Calibri"/>
      </rPr>
      <t xml:space="preserve"> in its Operation column.</t>
    </r>
    <r>
      <rPr>
        <sz val="11"/>
        <color rgb="FF000000"/>
        <rFont val="Calibri"/>
      </rPr>
      <t xml:space="preserve">
</t>
    </r>
    <r>
      <rPr>
        <sz val="11"/>
        <color rgb="FF000000"/>
        <rFont val="Calibri"/>
      </rPr>
      <t xml:space="preserve">- On the page that jumps to the page, click </t>
    </r>
    <r>
      <rPr>
        <b/>
        <sz val="11"/>
        <color rgb="FF000000"/>
        <rFont val="Calibri"/>
      </rPr>
      <t>OK</t>
    </r>
    <r>
      <rPr>
        <sz val="11"/>
        <color rgb="FF000000"/>
        <rFont val="Calibri"/>
      </rPr>
      <t xml:space="preserve"> after completing the settings as needed.</t>
    </r>
  </si>
  <si>
    <r>
      <rPr>
        <sz val="11"/>
        <color rgb="FF000000"/>
        <rFont val="Calibri"/>
      </rPr>
      <t>Database Audit, developed by Tencent Cloud, is a comprehensive, real-time auditing solution for database security. It records database activities, provides fine-grained audit compliance management for database operations and can trigger alerts for risky or suspicious behavior.</t>
    </r>
  </si>
  <si>
    <r>
      <rPr>
        <sz val="11"/>
        <color rgb="FF000000"/>
        <rFont val="Calibri"/>
      </rPr>
      <t>Do the following to check that database audit is turned on:</t>
    </r>
    <r>
      <rPr>
        <sz val="11"/>
        <color rgb="FF000000"/>
        <rFont val="Calibri"/>
      </rPr>
      <t xml:space="preserve">
</t>
    </r>
    <r>
      <rPr>
        <b/>
        <sz val="11"/>
        <color rgb="FF000000"/>
        <rFont val="Calibri"/>
      </rPr>
      <t>Using the TencentDB for MySQL Console:</t>
    </r>
    <r>
      <rPr>
        <sz val="11"/>
        <color rgb="FF000000"/>
        <rFont val="Calibri"/>
      </rPr>
      <t xml:space="preserve">
</t>
    </r>
    <r>
      <rPr>
        <sz val="11"/>
        <color rgb="FF000000"/>
        <rFont val="Calibri"/>
      </rPr>
      <t xml:space="preserve">- Log in to the TencentDB for MySQL console </t>
    </r>
    <r>
      <rPr>
        <sz val="11"/>
        <color rgb="FF0000FF"/>
        <rFont val="Calibri"/>
      </rPr>
      <t>(https://console.tencentcloud.com/cdb)</t>
    </r>
    <r>
      <rPr>
        <sz val="11"/>
        <color rgb="FF000000"/>
        <rFont val="Calibri"/>
      </rPr>
      <t>.</t>
    </r>
    <r>
      <rPr>
        <sz val="11"/>
        <color rgb="FF000000"/>
        <rFont val="Calibri"/>
      </rPr>
      <t xml:space="preserve">
</t>
    </r>
    <r>
      <rPr>
        <sz val="11"/>
        <color rgb="FF000000"/>
        <rFont val="Calibri"/>
      </rPr>
      <t xml:space="preserve">- On the left sidebar, click </t>
    </r>
    <r>
      <rPr>
        <b/>
        <sz val="11"/>
        <color rgb="FF000000"/>
        <rFont val="Calibri"/>
      </rPr>
      <t>Database Audit</t>
    </r>
    <r>
      <rPr>
        <sz val="11"/>
        <color rgb="FF000000"/>
        <rFont val="Calibri"/>
      </rPr>
      <t>.</t>
    </r>
    <r>
      <rPr>
        <sz val="11"/>
        <color rgb="FF000000"/>
        <rFont val="Calibri"/>
      </rPr>
      <t xml:space="preserve">
</t>
    </r>
    <r>
      <rPr>
        <sz val="11"/>
        <color rgb="FF000000"/>
        <rFont val="Calibri"/>
      </rPr>
      <t xml:space="preserve">- Under the list of audit instance, find the target instance and check whether its audit log storage status is </t>
    </r>
    <r>
      <rPr>
        <b/>
        <sz val="11"/>
        <color rgb="FF000000"/>
        <rFont val="Calibri"/>
      </rPr>
      <t>Enabled</t>
    </r>
    <r>
      <rPr>
        <sz val="11"/>
        <color rgb="FF000000"/>
        <rFont val="Calibri"/>
      </rPr>
      <t>.</t>
    </r>
  </si>
  <si>
    <r>
      <rPr>
        <sz val="11"/>
        <color rgb="FF000000"/>
        <rFont val="Calibri"/>
      </rPr>
      <t>By default, Audit Logs are not enabled.</t>
    </r>
  </si>
  <si>
    <t>5.4</t>
  </si>
  <si>
    <r>
      <rPr>
        <sz val="11"/>
        <rFont val="Calibri"/>
      </rPr>
      <t xml:space="preserve">Ensure </t>
    </r>
    <r>
      <rPr>
        <sz val="11"/>
        <color rgb="FF000000"/>
        <rFont val="Calibri"/>
      </rPr>
      <t>'</t>
    </r>
    <r>
      <rPr>
        <sz val="11"/>
        <color rgb="FF000000"/>
        <rFont val="Calibri"/>
      </rPr>
      <t>Auditing Retention’ for TencentDB for MySQL instance is greater than 6 months</t>
    </r>
  </si>
  <si>
    <r>
      <rPr>
        <sz val="11"/>
        <color rgb="FF000000"/>
        <rFont val="Calibri"/>
      </rPr>
      <t>Perform the following to modify the database audit retention duration of an instance to be greater than 180 days:</t>
    </r>
    <r>
      <rPr>
        <sz val="11"/>
        <color rgb="FF000000"/>
        <rFont val="Calibri"/>
      </rPr>
      <t xml:space="preserve">
</t>
    </r>
    <r>
      <rPr>
        <b/>
        <sz val="11"/>
        <color rgb="FF000000"/>
        <rFont val="Calibri"/>
      </rPr>
      <t>Using the TencentDB for MySQL Console:</t>
    </r>
    <r>
      <rPr>
        <sz val="11"/>
        <color rgb="FF000000"/>
        <rFont val="Calibri"/>
      </rPr>
      <t xml:space="preserve">
</t>
    </r>
    <r>
      <rPr>
        <sz val="11"/>
        <color rgb="FF000000"/>
        <rFont val="Calibri"/>
      </rPr>
      <t xml:space="preserve">- Log in to the TencentDB for MySQL console </t>
    </r>
    <r>
      <rPr>
        <sz val="11"/>
        <color rgb="FF0000FF"/>
        <rFont val="Calibri"/>
      </rPr>
      <t>(https://console.tencentcloud.com/cdb)</t>
    </r>
    <r>
      <rPr>
        <sz val="11"/>
        <color rgb="FF000000"/>
        <rFont val="Calibri"/>
      </rPr>
      <t>.</t>
    </r>
    <r>
      <rPr>
        <sz val="11"/>
        <color rgb="FF000000"/>
        <rFont val="Calibri"/>
      </rPr>
      <t xml:space="preserve">
</t>
    </r>
    <r>
      <rPr>
        <sz val="11"/>
        <color rgb="FF000000"/>
        <rFont val="Calibri"/>
      </rPr>
      <t xml:space="preserve">- On the left sidebar, click </t>
    </r>
    <r>
      <rPr>
        <b/>
        <sz val="11"/>
        <color rgb="FF000000"/>
        <rFont val="Calibri"/>
      </rPr>
      <t>Database Audit</t>
    </r>
    <r>
      <rPr>
        <sz val="11"/>
        <color rgb="FF000000"/>
        <rFont val="Calibri"/>
      </rPr>
      <t>.</t>
    </r>
    <r>
      <rPr>
        <sz val="11"/>
        <color rgb="FF000000"/>
        <rFont val="Calibri"/>
      </rPr>
      <t xml:space="preserve">
</t>
    </r>
    <r>
      <rPr>
        <sz val="11"/>
        <color rgb="FF000000"/>
        <rFont val="Calibri"/>
      </rPr>
      <t xml:space="preserve">- Under the audit instance list, locate the target instance and click </t>
    </r>
    <r>
      <rPr>
        <b/>
        <sz val="11"/>
        <color rgb="FF000000"/>
        <rFont val="Calibri"/>
      </rPr>
      <t>​​More</t>
    </r>
    <r>
      <rPr>
        <sz val="11"/>
        <color rgb="FF000000"/>
        <rFont val="Calibri"/>
      </rPr>
      <t xml:space="preserve"> &gt; </t>
    </r>
    <r>
      <rPr>
        <b/>
        <sz val="11"/>
        <color rgb="FF000000"/>
        <rFont val="Calibri"/>
      </rPr>
      <t>Modify Audit Service</t>
    </r>
    <r>
      <rPr>
        <sz val="11"/>
        <color rgb="FF000000"/>
        <rFont val="Calibri"/>
      </rPr>
      <t>​​ in its operation column.</t>
    </r>
    <r>
      <rPr>
        <sz val="11"/>
        <color rgb="FF000000"/>
        <rFont val="Calibri"/>
      </rPr>
      <t xml:space="preserve">
</t>
    </r>
    <r>
      <rPr>
        <sz val="11"/>
        <color rgb="FF000000"/>
        <rFont val="Calibri"/>
      </rPr>
      <t>- In the pop-up window, set the ​​</t>
    </r>
    <r>
      <rPr>
        <b/>
        <sz val="11"/>
        <color rgb="FF000000"/>
        <rFont val="Calibri"/>
      </rPr>
      <t>log retention period</t>
    </r>
    <r>
      <rPr>
        <sz val="11"/>
        <color rgb="FF000000"/>
        <rFont val="Calibri"/>
      </rPr>
      <t>​​ to ​​180 days or longer​​.</t>
    </r>
  </si>
  <si>
    <r>
      <rPr>
        <sz val="11"/>
        <color rgb="FF000000"/>
        <rFont val="Calibri"/>
      </rPr>
      <t>TencentDB for MySQL provides auditing capabilities to record database access and SQL statement execution, helping enterprises manage risks and enhance data security. It is recommended to configure audit log retention to be greater than 6 months to meet operational and compliance requirements.</t>
    </r>
  </si>
  <si>
    <r>
      <rPr>
        <sz val="11"/>
        <color rgb="FF000000"/>
        <rFont val="Calibri"/>
      </rPr>
      <t>Perform the following to check whether the Log Retention Period of is greater than 180 days:</t>
    </r>
    <r>
      <rPr>
        <sz val="11"/>
        <color rgb="FF000000"/>
        <rFont val="Calibri"/>
      </rPr>
      <t xml:space="preserve">
</t>
    </r>
    <r>
      <rPr>
        <b/>
        <sz val="11"/>
        <color rgb="FF000000"/>
        <rFont val="Calibri"/>
      </rPr>
      <t>Using the TencentDB for MySQL Console:</t>
    </r>
    <r>
      <rPr>
        <sz val="11"/>
        <color rgb="FF000000"/>
        <rFont val="Calibri"/>
      </rPr>
      <t xml:space="preserve">
</t>
    </r>
    <r>
      <rPr>
        <sz val="11"/>
        <color rgb="FF000000"/>
        <rFont val="Calibri"/>
      </rPr>
      <t xml:space="preserve">- Log in to the TencentDB for MySQL console </t>
    </r>
    <r>
      <rPr>
        <sz val="11"/>
        <color rgb="FF0000FF"/>
        <rFont val="Calibri"/>
      </rPr>
      <t>(https://console.tencentcloud.com/cdb)</t>
    </r>
    <r>
      <rPr>
        <sz val="11"/>
        <color rgb="FF000000"/>
        <rFont val="Calibri"/>
      </rPr>
      <t>.</t>
    </r>
    <r>
      <rPr>
        <sz val="11"/>
        <color rgb="FF000000"/>
        <rFont val="Calibri"/>
      </rPr>
      <t xml:space="preserve">
</t>
    </r>
    <r>
      <rPr>
        <sz val="11"/>
        <color rgb="FF000000"/>
        <rFont val="Calibri"/>
      </rPr>
      <t xml:space="preserve">- On the left sidebar, click </t>
    </r>
    <r>
      <rPr>
        <b/>
        <sz val="11"/>
        <color rgb="FF000000"/>
        <rFont val="Calibri"/>
      </rPr>
      <t>Database Audit</t>
    </r>
    <r>
      <rPr>
        <sz val="11"/>
        <color rgb="FF000000"/>
        <rFont val="Calibri"/>
      </rPr>
      <t>.</t>
    </r>
    <r>
      <rPr>
        <sz val="11"/>
        <color rgb="FF000000"/>
        <rFont val="Calibri"/>
      </rPr>
      <t xml:space="preserve">
</t>
    </r>
    <r>
      <rPr>
        <sz val="11"/>
        <color rgb="FF000000"/>
        <rFont val="Calibri"/>
      </rPr>
      <t>- Under the list of audit instance, find the target instance and check whether its total storage period is greater than 180 days.</t>
    </r>
  </si>
  <si>
    <r>
      <rPr>
        <sz val="11"/>
        <color rgb="FF000000"/>
        <rFont val="Calibri"/>
      </rPr>
      <t>By default, the retention period is 30 days.</t>
    </r>
  </si>
  <si>
    <t>5.5</t>
  </si>
  <si>
    <r>
      <rPr>
        <sz val="11"/>
        <rFont val="Calibri"/>
      </rPr>
      <t>Ensure TencentDB for MySQL instance has TDE (Transparent Data Encryption) set to ‘Enabled’</t>
    </r>
  </si>
  <si>
    <r>
      <rPr>
        <sz val="11"/>
        <color rgb="FF000000"/>
        <rFont val="Calibri"/>
      </rPr>
      <t>Perform the following to enable TDE:</t>
    </r>
    <r>
      <rPr>
        <sz val="11"/>
        <color rgb="FF000000"/>
        <rFont val="Calibri"/>
      </rPr>
      <t xml:space="preserve">
</t>
    </r>
    <r>
      <rPr>
        <b/>
        <sz val="11"/>
        <color rgb="FF000000"/>
        <rFont val="Calibri"/>
      </rPr>
      <t>Using the TencentDB for MySQL Console:</t>
    </r>
    <r>
      <rPr>
        <sz val="11"/>
        <color rgb="FF000000"/>
        <rFont val="Calibri"/>
      </rPr>
      <t xml:space="preserve">
</t>
    </r>
    <r>
      <rPr>
        <sz val="11"/>
        <color rgb="FF000000"/>
        <rFont val="Calibri"/>
      </rPr>
      <t xml:space="preserve">- Log in to the TencentDB for MySQL console </t>
    </r>
    <r>
      <rPr>
        <sz val="11"/>
        <color rgb="FF0000FF"/>
        <rFont val="Calibri"/>
      </rPr>
      <t>(https://console.tencentcloud.com/cdb)</t>
    </r>
    <r>
      <rPr>
        <sz val="11"/>
        <color rgb="FF000000"/>
        <rFont val="Calibri"/>
      </rPr>
      <t>.</t>
    </r>
    <r>
      <rPr>
        <sz val="11"/>
        <color rgb="FF000000"/>
        <rFont val="Calibri"/>
      </rPr>
      <t xml:space="preserve">
</t>
    </r>
    <r>
      <rPr>
        <sz val="11"/>
        <color rgb="FF000000"/>
        <rFont val="Calibri"/>
      </rPr>
      <t>- In the instance list, click the ​​</t>
    </r>
    <r>
      <rPr>
        <b/>
        <sz val="11"/>
        <color rgb="FF000000"/>
        <rFont val="Calibri"/>
      </rPr>
      <t>Instance ID</t>
    </r>
    <r>
      <rPr>
        <sz val="11"/>
        <color rgb="FF000000"/>
        <rFont val="Calibri"/>
      </rPr>
      <t xml:space="preserve">​​ or the </t>
    </r>
    <r>
      <rPr>
        <b/>
        <sz val="11"/>
        <color rgb="FF000000"/>
        <rFont val="Calibri"/>
      </rPr>
      <t>​​Manage​​ option</t>
    </r>
    <r>
      <rPr>
        <sz val="11"/>
        <color rgb="FF000000"/>
        <rFont val="Calibri"/>
      </rPr>
      <t xml:space="preserve"> in the operation column to access the instance management page.</t>
    </r>
    <r>
      <rPr>
        <sz val="11"/>
        <color rgb="FF000000"/>
        <rFont val="Calibri"/>
      </rPr>
      <t xml:space="preserve">
</t>
    </r>
    <r>
      <rPr>
        <sz val="11"/>
        <color rgb="FF000000"/>
        <rFont val="Calibri"/>
      </rPr>
      <t xml:space="preserve">- Select </t>
    </r>
    <r>
      <rPr>
        <b/>
        <sz val="11"/>
        <color rgb="FF000000"/>
        <rFont val="Calibri"/>
      </rPr>
      <t>Data Security</t>
    </r>
    <r>
      <rPr>
        <sz val="11"/>
        <color rgb="FF000000"/>
        <rFont val="Calibri"/>
      </rPr>
      <t xml:space="preserve"> &gt; </t>
    </r>
    <r>
      <rPr>
        <b/>
        <sz val="11"/>
        <color rgb="FF000000"/>
        <rFont val="Calibri"/>
      </rPr>
      <t>Data Encryption</t>
    </r>
    <r>
      <rPr>
        <sz val="11"/>
        <color rgb="FF000000"/>
        <rFont val="Calibri"/>
      </rPr>
      <t xml:space="preserve"> and turn on the button after the </t>
    </r>
    <r>
      <rPr>
        <b/>
        <sz val="11"/>
        <color rgb="FF000000"/>
        <rFont val="Calibri"/>
      </rPr>
      <t>Encryption Status</t>
    </r>
    <r>
      <rPr>
        <sz val="11"/>
        <color rgb="FF000000"/>
        <rFont val="Calibri"/>
      </rPr>
      <t>.</t>
    </r>
    <r>
      <rPr>
        <sz val="11"/>
        <color rgb="FF000000"/>
        <rFont val="Calibri"/>
      </rPr>
      <t xml:space="preserve">
</t>
    </r>
    <r>
      <rPr>
        <sz val="11"/>
        <color rgb="FF000000"/>
        <rFont val="Calibri"/>
      </rPr>
      <t xml:space="preserve">- In the pop-up window, select the ​​encryption key​​ and click </t>
    </r>
    <r>
      <rPr>
        <b/>
        <sz val="11"/>
        <color rgb="FF000000"/>
        <rFont val="Calibri"/>
      </rPr>
      <t>​​Encrypt​​</t>
    </r>
    <r>
      <rPr>
        <sz val="11"/>
        <color rgb="FF000000"/>
        <rFont val="Calibri"/>
      </rPr>
      <t>.</t>
    </r>
  </si>
  <si>
    <r>
      <rPr>
        <sz val="11"/>
        <color rgb="FF000000"/>
        <rFont val="Calibri"/>
      </rPr>
      <t>TencentDB for MySQL supports Transparent Data Encryption (TDE), which encrypts and decrypts data files automatically, without user intervention. Data is encrypted before being written to disk and decrypted when read into memory. It is recommended to enable TDE to ensure data at rest is protected and compliance requirements are met.</t>
    </r>
  </si>
  <si>
    <r>
      <rPr>
        <sz val="11"/>
        <color rgb="FF000000"/>
        <rFont val="Calibri"/>
      </rPr>
      <t>Perform the following to determine if TDE is enabled:</t>
    </r>
    <r>
      <rPr>
        <sz val="11"/>
        <color rgb="FF000000"/>
        <rFont val="Calibri"/>
      </rPr>
      <t xml:space="preserve">
</t>
    </r>
    <r>
      <rPr>
        <b/>
        <sz val="11"/>
        <color rgb="FF000000"/>
        <rFont val="Calibri"/>
      </rPr>
      <t>Using the TencentDB for MySQL Console:</t>
    </r>
    <r>
      <rPr>
        <sz val="11"/>
        <color rgb="FF000000"/>
        <rFont val="Calibri"/>
      </rPr>
      <t xml:space="preserve">
</t>
    </r>
    <r>
      <rPr>
        <sz val="11"/>
        <color rgb="FF000000"/>
        <rFont val="Calibri"/>
      </rPr>
      <t xml:space="preserve">- Log in to the TencentDB for MySQL console </t>
    </r>
    <r>
      <rPr>
        <sz val="11"/>
        <color rgb="FF0000FF"/>
        <rFont val="Calibri"/>
      </rPr>
      <t>(https://console.tencentcloud.com/cdb)</t>
    </r>
    <r>
      <rPr>
        <sz val="11"/>
        <color rgb="FF000000"/>
        <rFont val="Calibri"/>
      </rPr>
      <t>.</t>
    </r>
    <r>
      <rPr>
        <sz val="11"/>
        <color rgb="FF000000"/>
        <rFont val="Calibri"/>
      </rPr>
      <t xml:space="preserve">
</t>
    </r>
    <r>
      <rPr>
        <sz val="11"/>
        <color rgb="FF000000"/>
        <rFont val="Calibri"/>
      </rPr>
      <t xml:space="preserve">- In the instance list, click the </t>
    </r>
    <r>
      <rPr>
        <b/>
        <sz val="11"/>
        <color rgb="FF000000"/>
        <rFont val="Calibri"/>
      </rPr>
      <t>​​Instance ID</t>
    </r>
    <r>
      <rPr>
        <sz val="11"/>
        <color rgb="FF000000"/>
        <rFont val="Calibri"/>
      </rPr>
      <t xml:space="preserve">​​ or the </t>
    </r>
    <r>
      <rPr>
        <b/>
        <sz val="11"/>
        <color rgb="FF000000"/>
        <rFont val="Calibri"/>
      </rPr>
      <t>​​Manage​​ option</t>
    </r>
    <r>
      <rPr>
        <sz val="11"/>
        <color rgb="FF000000"/>
        <rFont val="Calibri"/>
      </rPr>
      <t xml:space="preserve"> in the operation column to access the instance management page.</t>
    </r>
    <r>
      <rPr>
        <sz val="11"/>
        <color rgb="FF000000"/>
        <rFont val="Calibri"/>
      </rPr>
      <t xml:space="preserve">
</t>
    </r>
    <r>
      <rPr>
        <sz val="11"/>
        <color rgb="FF000000"/>
        <rFont val="Calibri"/>
      </rPr>
      <t>- Select ​​</t>
    </r>
    <r>
      <rPr>
        <b/>
        <sz val="11"/>
        <color rgb="FF000000"/>
        <rFont val="Calibri"/>
      </rPr>
      <t>Data Security</t>
    </r>
    <r>
      <rPr>
        <sz val="11"/>
        <color rgb="FF000000"/>
        <rFont val="Calibri"/>
      </rPr>
      <t xml:space="preserve"> &gt; </t>
    </r>
    <r>
      <rPr>
        <b/>
        <sz val="11"/>
        <color rgb="FF000000"/>
        <rFont val="Calibri"/>
      </rPr>
      <t>Data Encryption</t>
    </r>
    <r>
      <rPr>
        <sz val="11"/>
        <color rgb="FF000000"/>
        <rFont val="Calibri"/>
      </rPr>
      <t>​​, then verify whether the encryption status toggle button is ​​</t>
    </r>
    <r>
      <rPr>
        <b/>
        <sz val="11"/>
        <color rgb="FF000000"/>
        <rFont val="Calibri"/>
      </rPr>
      <t>Enabled​​</t>
    </r>
    <r>
      <rPr>
        <sz val="11"/>
        <color rgb="FF000000"/>
        <rFont val="Calibri"/>
      </rPr>
      <t xml:space="preserve"> .</t>
    </r>
  </si>
  <si>
    <r>
      <rPr>
        <sz val="11"/>
        <color rgb="FF000000"/>
        <rFont val="Calibri"/>
      </rPr>
      <t>By default, TDE (Transparent Data Encryption) is not enabled.</t>
    </r>
  </si>
  <si>
    <t>5.6</t>
  </si>
  <si>
    <r>
      <rPr>
        <sz val="11"/>
        <rFont val="Calibri"/>
      </rPr>
      <t>Ensure the TDE (Transparent Data Encryption) protector of theTencentDB for MySQL instance uses BYOK (Bring Your Own Key) encryption</t>
    </r>
  </si>
  <si>
    <r>
      <rPr>
        <sz val="11"/>
        <color rgb="FF000000"/>
        <rFont val="Calibri"/>
      </rPr>
      <t>Perform the following steps to enable TDE encryption for the instance using existing custom key:</t>
    </r>
    <r>
      <rPr>
        <sz val="11"/>
        <color rgb="FF000000"/>
        <rFont val="Calibri"/>
      </rPr>
      <t xml:space="preserve">
</t>
    </r>
    <r>
      <rPr>
        <b/>
        <sz val="11"/>
        <color rgb="FF000000"/>
        <rFont val="Calibri"/>
      </rPr>
      <t>Using the TencentDB for MySQL Console:</t>
    </r>
    <r>
      <rPr>
        <sz val="11"/>
        <color rgb="FF000000"/>
        <rFont val="Calibri"/>
      </rPr>
      <t xml:space="preserve">
</t>
    </r>
    <r>
      <rPr>
        <sz val="11"/>
        <color rgb="FF000000"/>
        <rFont val="Calibri"/>
      </rPr>
      <t xml:space="preserve">- Log in to the TencentDB for MySQL console </t>
    </r>
    <r>
      <rPr>
        <sz val="11"/>
        <color rgb="FF0000FF"/>
        <rFont val="Calibri"/>
      </rPr>
      <t>(https://console.tencentcloud.com/cdb)</t>
    </r>
    <r>
      <rPr>
        <sz val="11"/>
        <color rgb="FF000000"/>
        <rFont val="Calibri"/>
      </rPr>
      <t>.</t>
    </r>
    <r>
      <rPr>
        <sz val="11"/>
        <color rgb="FF000000"/>
        <rFont val="Calibri"/>
      </rPr>
      <t xml:space="preserve">
</t>
    </r>
    <r>
      <rPr>
        <sz val="11"/>
        <color rgb="FF000000"/>
        <rFont val="Calibri"/>
      </rPr>
      <t>- In the instance list, click the ​​</t>
    </r>
    <r>
      <rPr>
        <b/>
        <sz val="11"/>
        <color rgb="FF000000"/>
        <rFont val="Calibri"/>
      </rPr>
      <t>Instance ID</t>
    </r>
    <r>
      <rPr>
        <sz val="11"/>
        <color rgb="FF000000"/>
        <rFont val="Calibri"/>
      </rPr>
      <t xml:space="preserve">​​ or the </t>
    </r>
    <r>
      <rPr>
        <b/>
        <sz val="11"/>
        <color rgb="FF000000"/>
        <rFont val="Calibri"/>
      </rPr>
      <t>​​Manage​​ option</t>
    </r>
    <r>
      <rPr>
        <sz val="11"/>
        <color rgb="FF000000"/>
        <rFont val="Calibri"/>
      </rPr>
      <t xml:space="preserve"> in the operation column to access the instance management page.</t>
    </r>
    <r>
      <rPr>
        <sz val="11"/>
        <color rgb="FF000000"/>
        <rFont val="Calibri"/>
      </rPr>
      <t xml:space="preserve">
</t>
    </r>
    <r>
      <rPr>
        <sz val="11"/>
        <color rgb="FF000000"/>
        <rFont val="Calibri"/>
      </rPr>
      <t xml:space="preserve">- Select </t>
    </r>
    <r>
      <rPr>
        <b/>
        <sz val="11"/>
        <color rgb="FF000000"/>
        <rFont val="Calibri"/>
      </rPr>
      <t>Data Security</t>
    </r>
    <r>
      <rPr>
        <sz val="11"/>
        <color rgb="FF000000"/>
        <rFont val="Calibri"/>
      </rPr>
      <t xml:space="preserve"> &gt; </t>
    </r>
    <r>
      <rPr>
        <b/>
        <sz val="11"/>
        <color rgb="FF000000"/>
        <rFont val="Calibri"/>
      </rPr>
      <t>Data Encryption</t>
    </r>
    <r>
      <rPr>
        <sz val="11"/>
        <color rgb="FF000000"/>
        <rFont val="Calibri"/>
      </rPr>
      <t xml:space="preserve"> and turn on the button after the </t>
    </r>
    <r>
      <rPr>
        <b/>
        <sz val="11"/>
        <color rgb="FF000000"/>
        <rFont val="Calibri"/>
      </rPr>
      <t>Encryption Status</t>
    </r>
    <r>
      <rPr>
        <sz val="11"/>
        <color rgb="FF000000"/>
        <rFont val="Calibri"/>
      </rPr>
      <t>.</t>
    </r>
    <r>
      <rPr>
        <sz val="11"/>
        <color rgb="FF000000"/>
        <rFont val="Calibri"/>
      </rPr>
      <t xml:space="preserve">
</t>
    </r>
    <r>
      <rPr>
        <sz val="11"/>
        <color rgb="FF000000"/>
        <rFont val="Calibri"/>
      </rPr>
      <t xml:space="preserve">- In the pop-up window, select </t>
    </r>
    <r>
      <rPr>
        <b/>
        <sz val="11"/>
        <color rgb="FF000000"/>
        <rFont val="Calibri"/>
      </rPr>
      <t>​​"Use existing custom key"</t>
    </r>
    <r>
      <rPr>
        <sz val="11"/>
        <color rgb="FF000000"/>
        <rFont val="Calibri"/>
      </rPr>
      <t>​​ as the encryption method, then choose the ​​</t>
    </r>
    <r>
      <rPr>
        <b/>
        <sz val="11"/>
        <color rgb="FF000000"/>
        <rFont val="Calibri"/>
      </rPr>
      <t>region​​</t>
    </r>
    <r>
      <rPr>
        <sz val="11"/>
        <color rgb="FF000000"/>
        <rFont val="Calibri"/>
      </rPr>
      <t xml:space="preserve"> and corresponding </t>
    </r>
    <r>
      <rPr>
        <b/>
        <sz val="11"/>
        <color rgb="FF000000"/>
        <rFont val="Calibri"/>
      </rPr>
      <t>​​key​​</t>
    </r>
    <r>
      <rPr>
        <sz val="11"/>
        <color rgb="FF000000"/>
        <rFont val="Calibri"/>
      </rPr>
      <t xml:space="preserve">. Alternatively, click </t>
    </r>
    <r>
      <rPr>
        <b/>
        <sz val="11"/>
        <color rgb="FF000000"/>
        <rFont val="Calibri"/>
      </rPr>
      <t>​​"Go to Create"</t>
    </r>
    <r>
      <rPr>
        <sz val="11"/>
        <color rgb="FF000000"/>
        <rFont val="Calibri"/>
      </rPr>
      <t xml:space="preserve">​​ to generate a new custom key before selection. Finally, click </t>
    </r>
    <r>
      <rPr>
        <b/>
        <sz val="11"/>
        <color rgb="FF000000"/>
        <rFont val="Calibri"/>
      </rPr>
      <t>​​"Encrypt"</t>
    </r>
    <r>
      <rPr>
        <sz val="11"/>
        <color rgb="FF000000"/>
        <rFont val="Calibri"/>
      </rPr>
      <t>​​ to complete the process.</t>
    </r>
  </si>
  <si>
    <r>
      <rPr>
        <sz val="11"/>
        <color rgb="FF000000"/>
        <rFont val="Calibri"/>
      </rPr>
      <t>TencentDB for MySQL’s Transparent Data Encryption (TDE) relies on encryption keys managed by Tencent Cloud’s Key Management Service (KMS). It is recommended to enable BYOK (Bring Your Own Key), allowing users to provide or generate their own encryption keys for TDE, giving them full control over key management and encryption.</t>
    </r>
  </si>
  <si>
    <r>
      <rPr>
        <sz val="11"/>
        <color rgb="FF000000"/>
        <rFont val="Calibri"/>
      </rPr>
      <t>Perform the following steps to check whether a TDE-enabled instance is configured to "Use existing custom key":</t>
    </r>
    <r>
      <rPr>
        <sz val="11"/>
        <color rgb="FF000000"/>
        <rFont val="Calibri"/>
      </rPr>
      <t xml:space="preserve">
</t>
    </r>
    <r>
      <rPr>
        <b/>
        <sz val="11"/>
        <color rgb="FF000000"/>
        <rFont val="Calibri"/>
      </rPr>
      <t>Using the TencentDB for MySQL Console:</t>
    </r>
    <r>
      <rPr>
        <sz val="11"/>
        <color rgb="FF000000"/>
        <rFont val="Calibri"/>
      </rPr>
      <t xml:space="preserve">
</t>
    </r>
    <r>
      <rPr>
        <sz val="11"/>
        <color rgb="FF000000"/>
        <rFont val="Calibri"/>
      </rPr>
      <t xml:space="preserve">- Log in to the TencentDB for MySQL console </t>
    </r>
    <r>
      <rPr>
        <sz val="11"/>
        <color rgb="FF0000FF"/>
        <rFont val="Calibri"/>
      </rPr>
      <t>(https://console.tencentcloud.com/cdb)</t>
    </r>
    <r>
      <rPr>
        <sz val="11"/>
        <color rgb="FF000000"/>
        <rFont val="Calibri"/>
      </rPr>
      <t>.</t>
    </r>
    <r>
      <rPr>
        <sz val="11"/>
        <color rgb="FF000000"/>
        <rFont val="Calibri"/>
      </rPr>
      <t xml:space="preserve">
</t>
    </r>
    <r>
      <rPr>
        <sz val="11"/>
        <color rgb="FF000000"/>
        <rFont val="Calibri"/>
      </rPr>
      <t>- In the instance list, click the ​​</t>
    </r>
    <r>
      <rPr>
        <b/>
        <sz val="11"/>
        <color rgb="FF000000"/>
        <rFont val="Calibri"/>
      </rPr>
      <t>Instance ID</t>
    </r>
    <r>
      <rPr>
        <sz val="11"/>
        <color rgb="FF000000"/>
        <rFont val="Calibri"/>
      </rPr>
      <t xml:space="preserve">​​ or the </t>
    </r>
    <r>
      <rPr>
        <b/>
        <sz val="11"/>
        <color rgb="FF000000"/>
        <rFont val="Calibri"/>
      </rPr>
      <t>​​Manage​​ option</t>
    </r>
    <r>
      <rPr>
        <sz val="11"/>
        <color rgb="FF000000"/>
        <rFont val="Calibri"/>
      </rPr>
      <t xml:space="preserve"> in the operation column to access the instance management page.</t>
    </r>
    <r>
      <rPr>
        <sz val="11"/>
        <color rgb="FF000000"/>
        <rFont val="Calibri"/>
      </rPr>
      <t xml:space="preserve">
</t>
    </r>
    <r>
      <rPr>
        <sz val="11"/>
        <color rgb="FF000000"/>
        <rFont val="Calibri"/>
      </rPr>
      <t>- Navigate to ​​</t>
    </r>
    <r>
      <rPr>
        <b/>
        <sz val="11"/>
        <color rgb="FF000000"/>
        <rFont val="Calibri"/>
      </rPr>
      <t>Data Security</t>
    </r>
    <r>
      <rPr>
        <sz val="11"/>
        <color rgb="FF000000"/>
        <rFont val="Calibri"/>
      </rPr>
      <t xml:space="preserve"> &gt; </t>
    </r>
    <r>
      <rPr>
        <b/>
        <sz val="11"/>
        <color rgb="FF000000"/>
        <rFont val="Calibri"/>
      </rPr>
      <t>Data Encryption</t>
    </r>
    <r>
      <rPr>
        <sz val="11"/>
        <color rgb="FF000000"/>
        <rFont val="Calibri"/>
      </rPr>
      <t xml:space="preserve">​​, then check the </t>
    </r>
    <r>
      <rPr>
        <b/>
        <sz val="11"/>
        <color rgb="FF000000"/>
        <rFont val="Calibri"/>
      </rPr>
      <t>key list</t>
    </r>
    <r>
      <rPr>
        <sz val="11"/>
        <color rgb="FF000000"/>
        <rFont val="Calibri"/>
      </rPr>
      <t xml:space="preserve"> for any custom key. If a custom key exists, it indicates the instance is configured to ​​</t>
    </r>
    <r>
      <rPr>
        <b/>
        <sz val="11"/>
        <color rgb="FF000000"/>
        <rFont val="Calibri"/>
      </rPr>
      <t>"Use existing custom key"</t>
    </r>
    <r>
      <rPr>
        <sz val="11"/>
        <color rgb="FF000000"/>
        <rFont val="Calibri"/>
      </rPr>
      <t>​​; if no custom key is found, the instance uses ​​</t>
    </r>
    <r>
      <rPr>
        <b/>
        <sz val="11"/>
        <color rgb="FF000000"/>
        <rFont val="Calibri"/>
      </rPr>
      <t>"Use key auto-generated by Tencent Cloud"​​</t>
    </r>
    <r>
      <rPr>
        <sz val="11"/>
        <color rgb="FF000000"/>
        <rFont val="Calibri"/>
      </rPr>
      <t>.</t>
    </r>
  </si>
  <si>
    <t>Kubernetes Engine</t>
  </si>
  <si>
    <t>6.1</t>
  </si>
  <si>
    <r>
      <rPr>
        <sz val="11"/>
        <rFont val="Calibri"/>
      </rPr>
      <t>Ensure Cluster Audit is set to ‘Enabled’ on Kubernetes Engine Clusters</t>
    </r>
  </si>
  <si>
    <r>
      <rPr>
        <b/>
        <sz val="11"/>
        <color rgb="FF000000"/>
        <rFont val="Calibri"/>
      </rPr>
      <t>Using the management console:</t>
    </r>
    <r>
      <rPr>
        <sz val="11"/>
        <color rgb="FF000000"/>
        <rFont val="Calibri"/>
      </rPr>
      <t xml:space="preserve">
</t>
    </r>
    <r>
      <rPr>
        <sz val="11"/>
        <color rgb="FF000000"/>
        <rFont val="Calibri"/>
      </rPr>
      <t xml:space="preserve">- Log in to the  TKE console </t>
    </r>
    <r>
      <rPr>
        <sz val="11"/>
        <color rgb="FF0000FF"/>
        <rFont val="Calibri"/>
      </rPr>
      <t>(https://console.qcloud.com/tke2)</t>
    </r>
    <r>
      <rPr>
        <sz val="11"/>
        <color rgb="FF000000"/>
        <rFont val="Calibri"/>
      </rPr>
      <t xml:space="preserve"> and select the target cluster.2.Choose </t>
    </r>
    <r>
      <rPr>
        <b/>
        <sz val="11"/>
        <color rgb="FF000000"/>
        <rFont val="Calibri"/>
      </rPr>
      <t>​Cluster OPS &gt; Feature Management</t>
    </r>
    <r>
      <rPr>
        <sz val="11"/>
        <color rgb="FF000000"/>
        <rFont val="Calibri"/>
      </rPr>
      <t>​ in the left sidebar to go to the Feature Management page.</t>
    </r>
    <r>
      <rPr>
        <sz val="11"/>
        <color rgb="FF000000"/>
        <rFont val="Calibri"/>
      </rPr>
      <t xml:space="preserve">
</t>
    </r>
    <r>
      <rPr>
        <sz val="11"/>
        <color rgb="FF000000"/>
        <rFont val="Calibri"/>
      </rPr>
      <t xml:space="preserve">- At the top of the "Feature Management" page, select the </t>
    </r>
    <r>
      <rPr>
        <b/>
        <sz val="11"/>
        <color rgb="FF000000"/>
        <rFont val="Calibri"/>
      </rPr>
      <t>​region</t>
    </r>
    <r>
      <rPr>
        <sz val="11"/>
        <color rgb="FF000000"/>
        <rFont val="Calibri"/>
      </rPr>
      <t xml:space="preserve">​. Click </t>
    </r>
    <r>
      <rPr>
        <b/>
        <sz val="11"/>
        <color rgb="FF000000"/>
        <rFont val="Calibri"/>
      </rPr>
      <t>​Set for the cluster</t>
    </r>
    <r>
      <rPr>
        <sz val="11"/>
        <color rgb="FF000000"/>
        <rFont val="Calibri"/>
      </rPr>
      <t>​ that you want to enable cluster audit.</t>
    </r>
    <r>
      <rPr>
        <sz val="11"/>
        <color rgb="FF000000"/>
        <rFont val="Calibri"/>
      </rPr>
      <t xml:space="preserve">
</t>
    </r>
    <r>
      <rPr>
        <sz val="11"/>
        <color rgb="FF000000"/>
        <rFont val="Calibri"/>
      </rPr>
      <t xml:space="preserve">- In the "Configure a Feature" window that appears, click </t>
    </r>
    <r>
      <rPr>
        <b/>
        <sz val="11"/>
        <color rgb="FF000000"/>
        <rFont val="Calibri"/>
      </rPr>
      <t>​Edit</t>
    </r>
    <r>
      <rPr>
        <sz val="11"/>
        <color rgb="FF000000"/>
        <rFont val="Calibri"/>
      </rPr>
      <t>​ for the "Cluster Audit" feature.</t>
    </r>
    <r>
      <rPr>
        <sz val="11"/>
        <color rgb="FF000000"/>
        <rFont val="Calibri"/>
      </rPr>
      <t xml:space="preserve">
</t>
    </r>
    <r>
      <rPr>
        <sz val="11"/>
        <color rgb="FF000000"/>
        <rFont val="Calibri"/>
      </rPr>
      <t xml:space="preserve">- Select </t>
    </r>
    <r>
      <rPr>
        <b/>
        <sz val="11"/>
        <color rgb="FF000000"/>
        <rFont val="Calibri"/>
      </rPr>
      <t>​Enable Cluster Audit</t>
    </r>
    <r>
      <rPr>
        <sz val="11"/>
        <color rgb="FF000000"/>
        <rFont val="Calibri"/>
      </rPr>
      <t xml:space="preserve">​ and select </t>
    </r>
    <r>
      <rPr>
        <b/>
        <sz val="11"/>
        <color rgb="FF000000"/>
        <rFont val="Calibri"/>
      </rPr>
      <t>​the logset</t>
    </r>
    <r>
      <rPr>
        <sz val="11"/>
        <color rgb="FF000000"/>
        <rFont val="Calibri"/>
      </rPr>
      <t xml:space="preserve">​ and </t>
    </r>
    <r>
      <rPr>
        <b/>
        <sz val="11"/>
        <color rgb="FF000000"/>
        <rFont val="Calibri"/>
      </rPr>
      <t>​log topic</t>
    </r>
    <r>
      <rPr>
        <sz val="11"/>
        <color rgb="FF000000"/>
        <rFont val="Calibri"/>
      </rPr>
      <t xml:space="preserve">​ for storing audit logs. We recommend that you select </t>
    </r>
    <r>
      <rPr>
        <b/>
        <sz val="11"/>
        <color rgb="FF000000"/>
        <rFont val="Calibri"/>
      </rPr>
      <t>​Automatically Create a Log Topic</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to enable the cluster audit feature.</t>
    </r>
  </si>
  <si>
    <r>
      <rPr>
        <sz val="11"/>
        <color rgb="FF000000"/>
        <rFont val="Calibri"/>
      </rPr>
      <t>Cluster audit is a feature based on Kubernetes Audit that records all access events to the kube-apiserver. These logs are stored in JSON format and can be searched or used to generate configurable policies. These logs capture activities performed by users, administrators, and system components that impact the cluster, including metadata (such as the request initiator, source, and accessed URI) and, depending on audit level, request and response objects.</t>
    </r>
  </si>
  <si>
    <r>
      <rPr>
        <b/>
        <sz val="11"/>
        <color rgb="FF000000"/>
        <rFont val="Calibri"/>
      </rPr>
      <t>Using the management console:</t>
    </r>
    <r>
      <rPr>
        <sz val="11"/>
        <color rgb="FF000000"/>
        <rFont val="Calibri"/>
      </rPr>
      <t xml:space="preserve">
</t>
    </r>
    <r>
      <rPr>
        <sz val="11"/>
        <color rgb="FF000000"/>
        <rFont val="Calibri"/>
      </rPr>
      <t xml:space="preserve">- Log in to the TKE console </t>
    </r>
    <r>
      <rPr>
        <sz val="11"/>
        <color rgb="FF0000FF"/>
        <rFont val="Calibri"/>
      </rPr>
      <t>(https://console.qcloud.com/tke2)</t>
    </r>
    <r>
      <rPr>
        <sz val="11"/>
        <color rgb="FF000000"/>
        <rFont val="Calibri"/>
      </rPr>
      <t xml:space="preserve">  and select the target cluster.</t>
    </r>
    <r>
      <rPr>
        <sz val="11"/>
        <color rgb="FF000000"/>
        <rFont val="Calibri"/>
      </rPr>
      <t xml:space="preserve">
</t>
    </r>
    <r>
      <rPr>
        <sz val="11"/>
        <color rgb="FF000000"/>
        <rFont val="Calibri"/>
      </rPr>
      <t xml:space="preserve">- Choose </t>
    </r>
    <r>
      <rPr>
        <b/>
        <sz val="11"/>
        <color rgb="FF000000"/>
        <rFont val="Calibri"/>
      </rPr>
      <t>​Cluster OPS &gt; Feature Management</t>
    </r>
    <r>
      <rPr>
        <sz val="11"/>
        <color rgb="FF000000"/>
        <rFont val="Calibri"/>
      </rPr>
      <t>​ in the left sidebar to go to the Feature Management page.</t>
    </r>
    <r>
      <rPr>
        <sz val="11"/>
        <color rgb="FF000000"/>
        <rFont val="Calibri"/>
      </rPr>
      <t xml:space="preserve">
</t>
    </r>
    <r>
      <rPr>
        <sz val="11"/>
        <color rgb="FF000000"/>
        <rFont val="Calibri"/>
      </rPr>
      <t xml:space="preserve">- At the top of the "Feature Management" page, select the </t>
    </r>
    <r>
      <rPr>
        <b/>
        <sz val="11"/>
        <color rgb="FF000000"/>
        <rFont val="Calibri"/>
      </rPr>
      <t>​region</t>
    </r>
    <r>
      <rPr>
        <sz val="11"/>
        <color rgb="FF000000"/>
        <rFont val="Calibri"/>
      </rPr>
      <t>​. Check the cluster audit status.</t>
    </r>
  </si>
  <si>
    <r>
      <rPr>
        <sz val="11"/>
        <color rgb="FF000000"/>
        <rFont val="Calibri"/>
      </rPr>
      <t>By default, cluster audit is disabled when you create a new cluster using console.</t>
    </r>
  </si>
  <si>
    <t>6.2</t>
  </si>
  <si>
    <r>
      <rPr>
        <sz val="11"/>
        <rFont val="Calibri"/>
      </rPr>
      <t>Ensure Cloud Monitoring is set to Enabled on Kubernetes Engine Clusters</t>
    </r>
  </si>
  <si>
    <r>
      <rPr>
        <sz val="11"/>
        <color rgb="FF000000"/>
        <rFont val="Calibri"/>
      </rPr>
      <t>Cloud Monitoring is always enabled when you create a new cluster using console.</t>
    </r>
  </si>
  <si>
    <r>
      <rPr>
        <sz val="11"/>
        <color rgb="FF000000"/>
        <rFont val="Calibri"/>
      </rPr>
      <t>A healthy monitoring environment helps ensure the reliability, availability, and performance of Tencent Cloud’s Tencent Kubernetes Engine (TKE). Cloud Monitoring collects metrics across multiple dimensions and resources, making it easier to understand resource usage and identify problems.</t>
    </r>
  </si>
  <si>
    <r>
      <rPr>
        <b/>
        <sz val="11"/>
        <color rgb="FF000000"/>
        <rFont val="Calibri"/>
      </rPr>
      <t>Using the management console:</t>
    </r>
    <r>
      <rPr>
        <sz val="11"/>
        <color rgb="FF000000"/>
        <rFont val="Calibri"/>
      </rPr>
      <t xml:space="preserve">
</t>
    </r>
    <r>
      <rPr>
        <sz val="11"/>
        <color rgb="FF000000"/>
        <rFont val="Calibri"/>
      </rPr>
      <t xml:space="preserve">- Log in to the  TKE console </t>
    </r>
    <r>
      <rPr>
        <sz val="11"/>
        <color rgb="FF0000FF"/>
        <rFont val="Calibri"/>
      </rPr>
      <t>(https://console.qcloud.com/tke2)</t>
    </r>
    <r>
      <rPr>
        <sz val="11"/>
        <color rgb="FF000000"/>
        <rFont val="Calibri"/>
      </rPr>
      <t xml:space="preserve">  and select the target cluster.</t>
    </r>
    <r>
      <rPr>
        <sz val="11"/>
        <color rgb="FF000000"/>
        <rFont val="Calibri"/>
      </rPr>
      <t xml:space="preserve">
</t>
    </r>
    <r>
      <rPr>
        <sz val="11"/>
        <color rgb="FF000000"/>
        <rFont val="Calibri"/>
      </rPr>
      <t xml:space="preserve">- Click </t>
    </r>
    <r>
      <rPr>
        <b/>
        <sz val="11"/>
        <color rgb="FF000000"/>
        <rFont val="Calibri"/>
      </rPr>
      <t>Monitoring</t>
    </r>
    <r>
      <rPr>
        <sz val="11"/>
        <color rgb="FF000000"/>
        <rFont val="Calibri"/>
      </rPr>
      <t xml:space="preserve"> in the row of the cluster for which you want to view the monitoring data.</t>
    </r>
  </si>
  <si>
    <t>6.3</t>
  </si>
  <si>
    <r>
      <rPr>
        <sz val="11"/>
        <rFont val="Calibri"/>
      </rPr>
      <t>Ensure role-based access control (RBAC) authorization is Enabled on Kubernetes Engine Clusters</t>
    </r>
  </si>
  <si>
    <r>
      <rPr>
        <b/>
        <sz val="11"/>
        <color rgb="FF000000"/>
        <rFont val="Calibri"/>
      </rPr>
      <t>Using the management console:</t>
    </r>
    <r>
      <rPr>
        <sz val="11"/>
        <color rgb="FF000000"/>
        <rFont val="Calibri"/>
      </rPr>
      <t xml:space="preserve">
</t>
    </r>
    <r>
      <rPr>
        <sz val="11"/>
        <color rgb="FF000000"/>
        <rFont val="Calibri"/>
      </rPr>
      <t xml:space="preserve">- Log in to the TKE console </t>
    </r>
    <r>
      <rPr>
        <sz val="11"/>
        <color rgb="FF0000FF"/>
        <rFont val="Calibri"/>
      </rPr>
      <t>(https://console.qcloud.com/tke2)</t>
    </r>
    <r>
      <rPr>
        <sz val="11"/>
        <color rgb="FF000000"/>
        <rFont val="Calibri"/>
      </rPr>
      <t>.</t>
    </r>
    <r>
      <rPr>
        <sz val="11"/>
        <color rgb="FF000000"/>
        <rFont val="Calibri"/>
      </rPr>
      <t xml:space="preserve">
</t>
    </r>
    <r>
      <rPr>
        <sz val="11"/>
        <color rgb="FF000000"/>
        <rFont val="Calibri"/>
      </rPr>
      <t xml:space="preserve">- On the Cluster Management page, click the </t>
    </r>
    <r>
      <rPr>
        <b/>
        <sz val="11"/>
        <color rgb="FF000000"/>
        <rFont val="Calibri"/>
      </rPr>
      <t>ID of the target cluster</t>
    </r>
    <r>
      <rPr>
        <sz val="11"/>
        <color rgb="FF000000"/>
        <rFont val="Calibri"/>
      </rPr>
      <t>.</t>
    </r>
    <r>
      <rPr>
        <sz val="11"/>
        <color rgb="FF000000"/>
        <rFont val="Calibri"/>
      </rPr>
      <t xml:space="preserve">
</t>
    </r>
    <r>
      <rPr>
        <sz val="11"/>
        <color rgb="FF000000"/>
        <rFont val="Calibri"/>
      </rPr>
      <t xml:space="preserve">- Select an item under the cluster’s Authorization Management page, and click </t>
    </r>
    <r>
      <rPr>
        <b/>
        <sz val="11"/>
        <color rgb="FF000000"/>
        <rFont val="Calibri"/>
      </rPr>
      <t>RBAC Policy Generator</t>
    </r>
    <r>
      <rPr>
        <sz val="11"/>
        <color rgb="FF000000"/>
        <rFont val="Calibri"/>
      </rPr>
      <t xml:space="preserve"> on the corresponding management page.</t>
    </r>
    <r>
      <rPr>
        <sz val="11"/>
        <color rgb="FF000000"/>
        <rFont val="Calibri"/>
      </rPr>
      <t xml:space="preserve">
</t>
    </r>
    <r>
      <rPr>
        <sz val="11"/>
        <color rgb="FF000000"/>
        <rFont val="Calibri"/>
      </rPr>
      <t xml:space="preserve">- When you select a </t>
    </r>
    <r>
      <rPr>
        <b/>
        <sz val="11"/>
        <color rgb="FF000000"/>
        <rFont val="Calibri"/>
      </rPr>
      <t>sub-account</t>
    </r>
    <r>
      <rPr>
        <sz val="11"/>
        <color rgb="FF000000"/>
        <rFont val="Calibri"/>
      </rPr>
      <t xml:space="preserve"> on the Administration Permissions page, select the sub-account whose permissions you want to repossess and then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When you set the </t>
    </r>
    <r>
      <rPr>
        <b/>
        <sz val="11"/>
        <color rgb="FF000000"/>
        <rFont val="Calibri"/>
      </rPr>
      <t>cluster RBAC</t>
    </r>
    <r>
      <rPr>
        <sz val="11"/>
        <color rgb="FF000000"/>
        <rFont val="Calibri"/>
      </rPr>
      <t>, you can also set permissions. For example, select Read-only Users as the Permission Setting for the default namespace.</t>
    </r>
    <r>
      <rPr>
        <sz val="11"/>
        <color rgb="FF000000"/>
        <rFont val="Calibri"/>
      </rPr>
      <t xml:space="preserve">
</t>
    </r>
    <r>
      <rPr>
        <sz val="11"/>
        <color rgb="FF000000"/>
        <rFont val="Calibri"/>
      </rPr>
      <t xml:space="preserve">- Click </t>
    </r>
    <r>
      <rPr>
        <b/>
        <sz val="11"/>
        <color rgb="FF000000"/>
        <rFont val="Calibri"/>
      </rPr>
      <t>Done</t>
    </r>
    <r>
      <rPr>
        <sz val="11"/>
        <color rgb="FF000000"/>
        <rFont val="Calibri"/>
      </rPr>
      <t xml:space="preserve"> to complete the repossession.</t>
    </r>
  </si>
  <si>
    <r>
      <rPr>
        <sz val="11"/>
        <color rgb="FF000000"/>
        <rFont val="Calibri"/>
      </rPr>
      <t>TKE supports the Kubernetes RBAC authorization, enabling fine-grained access control for sub-accounts. With RBAC, users can access resources through the TKE console and kubectl.</t>
    </r>
  </si>
  <si>
    <r>
      <rPr>
        <b/>
        <sz val="11"/>
        <color rgb="FF000000"/>
        <rFont val="Calibri"/>
      </rPr>
      <t>Using the management console:</t>
    </r>
    <r>
      <rPr>
        <sz val="11"/>
        <color rgb="FF000000"/>
        <rFont val="Calibri"/>
      </rPr>
      <t xml:space="preserve">
</t>
    </r>
    <r>
      <rPr>
        <sz val="11"/>
        <color rgb="FF000000"/>
        <rFont val="Calibri"/>
      </rPr>
      <t xml:space="preserve">- Log in to the TKE console </t>
    </r>
    <r>
      <rPr>
        <sz val="11"/>
        <color rgb="FF0000FF"/>
        <rFont val="Calibri"/>
      </rPr>
      <t>(https://console.qcloud.com/tke2)</t>
    </r>
    <r>
      <rPr>
        <sz val="11"/>
        <color rgb="FF000000"/>
        <rFont val="Calibri"/>
      </rPr>
      <t>.</t>
    </r>
    <r>
      <rPr>
        <sz val="11"/>
        <color rgb="FF000000"/>
        <rFont val="Calibri"/>
      </rPr>
      <t xml:space="preserve">
</t>
    </r>
    <r>
      <rPr>
        <sz val="11"/>
        <color rgb="FF000000"/>
        <rFont val="Calibri"/>
      </rPr>
      <t xml:space="preserve">- On the Cluster Management page, click the </t>
    </r>
    <r>
      <rPr>
        <b/>
        <sz val="11"/>
        <color rgb="FF000000"/>
        <rFont val="Calibri"/>
      </rPr>
      <t>ID of the target cluster</t>
    </r>
    <r>
      <rPr>
        <sz val="11"/>
        <color rgb="FF000000"/>
        <rFont val="Calibri"/>
      </rPr>
      <t>.</t>
    </r>
    <r>
      <rPr>
        <sz val="11"/>
        <color rgb="FF000000"/>
        <rFont val="Calibri"/>
      </rPr>
      <t xml:space="preserve">
</t>
    </r>
    <r>
      <rPr>
        <sz val="11"/>
        <color rgb="FF000000"/>
        <rFont val="Calibri"/>
      </rPr>
      <t xml:space="preserve">- On the cluster details page, select </t>
    </r>
    <r>
      <rPr>
        <b/>
        <sz val="11"/>
        <color rgb="FF000000"/>
        <rFont val="Calibri"/>
      </rPr>
      <t>Authorization Management</t>
    </r>
    <r>
      <rPr>
        <sz val="11"/>
        <color rgb="FF000000"/>
        <rFont val="Calibri"/>
      </rPr>
      <t xml:space="preserve"> -&gt; </t>
    </r>
    <r>
      <rPr>
        <b/>
        <sz val="11"/>
        <color rgb="FF000000"/>
        <rFont val="Calibri"/>
      </rPr>
      <t>ClusterRole</t>
    </r>
    <r>
      <rPr>
        <sz val="11"/>
        <color rgb="FF000000"/>
        <rFont val="Calibri"/>
      </rPr>
      <t xml:space="preserve"> on the left sidebar.</t>
    </r>
    <r>
      <rPr>
        <sz val="11"/>
        <color rgb="FF000000"/>
        <rFont val="Calibri"/>
      </rPr>
      <t xml:space="preserve">
</t>
    </r>
    <r>
      <rPr>
        <sz val="11"/>
        <color rgb="FF000000"/>
        <rFont val="Calibri"/>
      </rPr>
      <t xml:space="preserve">- On the ClusterRole page, click </t>
    </r>
    <r>
      <rPr>
        <b/>
        <sz val="11"/>
        <color rgb="FF000000"/>
        <rFont val="Calibri"/>
      </rPr>
      <t>RBAC Policy Generator</t>
    </r>
    <r>
      <rPr>
        <sz val="11"/>
        <color rgb="FF000000"/>
        <rFont val="Calibri"/>
      </rPr>
      <t xml:space="preserve"> to configure the RBAC roles.</t>
    </r>
  </si>
  <si>
    <r>
      <rPr>
        <sz val="11"/>
        <color rgb="FF000000"/>
        <rFont val="Calibri"/>
      </rPr>
      <t>By default, RBAC authorization is enabled.</t>
    </r>
  </si>
  <si>
    <t>6.4</t>
  </si>
  <si>
    <r>
      <rPr>
        <sz val="11"/>
        <rFont val="Calibri"/>
      </rPr>
      <t>Ensure Cluster Health Check triggered at least once per week for Kubernetes Clusters</t>
    </r>
  </si>
  <si>
    <r>
      <rPr>
        <b/>
        <sz val="11"/>
        <color rgb="FF000000"/>
        <rFont val="Calibri"/>
      </rPr>
      <t>Using the management console:</t>
    </r>
    <r>
      <rPr>
        <sz val="11"/>
        <color rgb="FF000000"/>
        <rFont val="Calibri"/>
      </rPr>
      <t xml:space="preserve">
</t>
    </r>
    <r>
      <rPr>
        <sz val="11"/>
        <color rgb="FF000000"/>
        <rFont val="Calibri"/>
      </rPr>
      <t xml:space="preserve">- Log in to the TKE console </t>
    </r>
    <r>
      <rPr>
        <sz val="11"/>
        <color rgb="FF0000FF"/>
        <rFont val="Calibri"/>
      </rPr>
      <t>(https://console.qcloud.com/tke2)</t>
    </r>
    <r>
      <rPr>
        <sz val="11"/>
        <color rgb="FF000000"/>
        <rFont val="Calibri"/>
      </rPr>
      <t xml:space="preserve">  console and select the target cluster.</t>
    </r>
    <r>
      <rPr>
        <sz val="11"/>
        <color rgb="FF000000"/>
        <rFont val="Calibri"/>
      </rPr>
      <t xml:space="preserve">
</t>
    </r>
    <r>
      <rPr>
        <sz val="11"/>
        <color rgb="FF000000"/>
        <rFont val="Calibri"/>
      </rPr>
      <t xml:space="preserve">- On the Cluster Management page, choose </t>
    </r>
    <r>
      <rPr>
        <b/>
        <sz val="11"/>
        <color rgb="FF000000"/>
        <rFont val="Calibri"/>
      </rPr>
      <t>Cluster OPS</t>
    </r>
    <r>
      <rPr>
        <sz val="11"/>
        <color rgb="FF000000"/>
        <rFont val="Calibri"/>
      </rPr>
      <t xml:space="preserve"> &gt; </t>
    </r>
    <r>
      <rPr>
        <b/>
        <sz val="11"/>
        <color rgb="FF000000"/>
        <rFont val="Calibri"/>
      </rPr>
      <t>Health Check</t>
    </r>
    <r>
      <rPr>
        <sz val="11"/>
        <color rgb="FF000000"/>
        <rFont val="Calibri"/>
      </rPr>
      <t xml:space="preserve"> in the left sidebar.</t>
    </r>
    <r>
      <rPr>
        <sz val="11"/>
        <color rgb="FF000000"/>
        <rFont val="Calibri"/>
      </rPr>
      <t xml:space="preserve">
</t>
    </r>
    <r>
      <rPr>
        <sz val="11"/>
        <color rgb="FF000000"/>
        <rFont val="Calibri"/>
      </rPr>
      <t xml:space="preserve">- On the Health Check page that appears, select the health check mode for the cluster. In the Health Check page, click </t>
    </r>
    <r>
      <rPr>
        <b/>
        <sz val="11"/>
        <color rgb="FF000000"/>
        <rFont val="Calibri"/>
      </rPr>
      <t>Auto Check</t>
    </r>
    <r>
      <rPr>
        <sz val="11"/>
        <color rgb="FF000000"/>
        <rFont val="Calibri"/>
      </rPr>
      <t>.</t>
    </r>
    <r>
      <rPr>
        <sz val="11"/>
        <color rgb="FF000000"/>
        <rFont val="Calibri"/>
      </rPr>
      <t xml:space="preserve">
</t>
    </r>
    <r>
      <rPr>
        <sz val="11"/>
        <color rgb="FF000000"/>
        <rFont val="Calibri"/>
      </rPr>
      <t xml:space="preserve">- In the Auto-Checking Settings window that appears, you can </t>
    </r>
    <r>
      <rPr>
        <b/>
        <sz val="11"/>
        <color rgb="FF000000"/>
        <rFont val="Calibri"/>
      </rPr>
      <t>enable/disable</t>
    </r>
    <r>
      <rPr>
        <sz val="11"/>
        <color rgb="FF000000"/>
        <rFont val="Calibri"/>
      </rPr>
      <t xml:space="preserve"> auto-check, and set the check period and time based on your needs.</t>
    </r>
  </si>
  <si>
    <r>
      <rPr>
        <sz val="11"/>
        <color rgb="FF000000"/>
        <rFont val="Calibri"/>
      </rPr>
      <t>Tencent Kubernetes Engine (TKE) provides a cluster health check feature to evaluate the status and health of cluster resources. The resulting report displays the detailed information on the components, nodes, workloads, and other items. If an exception is detected, this feature will provide insights on the issue, automatically analyze its severity, cause, and impact, and propose rectification suggestions.</t>
    </r>
  </si>
  <si>
    <r>
      <rPr>
        <b/>
        <sz val="11"/>
        <color rgb="FF000000"/>
        <rFont val="Calibri"/>
      </rPr>
      <t>Using the management console:</t>
    </r>
    <r>
      <rPr>
        <sz val="11"/>
        <color rgb="FF000000"/>
        <rFont val="Calibri"/>
      </rPr>
      <t xml:space="preserve">
</t>
    </r>
    <r>
      <rPr>
        <sz val="11"/>
        <color rgb="FF000000"/>
        <rFont val="Calibri"/>
      </rPr>
      <t xml:space="preserve">- Log in to the TKE console </t>
    </r>
    <r>
      <rPr>
        <sz val="11"/>
        <color rgb="FF0000FF"/>
        <rFont val="Calibri"/>
      </rPr>
      <t>(https://console.qcloud.com/tke2)</t>
    </r>
    <r>
      <rPr>
        <sz val="11"/>
        <color rgb="FF000000"/>
        <rFont val="Calibri"/>
      </rPr>
      <t xml:space="preserve"> and select the target cluster.</t>
    </r>
    <r>
      <rPr>
        <sz val="11"/>
        <color rgb="FF000000"/>
        <rFont val="Calibri"/>
      </rPr>
      <t xml:space="preserve">
</t>
    </r>
    <r>
      <rPr>
        <sz val="11"/>
        <color rgb="FF000000"/>
        <rFont val="Calibri"/>
      </rPr>
      <t xml:space="preserve">- On the Cluster Management page, choose </t>
    </r>
    <r>
      <rPr>
        <b/>
        <sz val="11"/>
        <color rgb="FF000000"/>
        <rFont val="Calibri"/>
      </rPr>
      <t>Cluster OPS</t>
    </r>
    <r>
      <rPr>
        <sz val="11"/>
        <color rgb="FF000000"/>
        <rFont val="Calibri"/>
      </rPr>
      <t xml:space="preserve"> &gt; </t>
    </r>
    <r>
      <rPr>
        <b/>
        <sz val="11"/>
        <color rgb="FF000000"/>
        <rFont val="Calibri"/>
      </rPr>
      <t>Health Check</t>
    </r>
    <r>
      <rPr>
        <sz val="11"/>
        <color rgb="FF000000"/>
        <rFont val="Calibri"/>
      </rPr>
      <t xml:space="preserve"> in the left sidebar.</t>
    </r>
    <r>
      <rPr>
        <sz val="11"/>
        <color rgb="FF000000"/>
        <rFont val="Calibri"/>
      </rPr>
      <t xml:space="preserve">
</t>
    </r>
    <r>
      <rPr>
        <sz val="11"/>
        <color rgb="FF000000"/>
        <rFont val="Calibri"/>
      </rPr>
      <t>- On the Health Check page check the Auto Check status.</t>
    </r>
  </si>
  <si>
    <r>
      <rPr>
        <sz val="11"/>
        <color rgb="FF000000"/>
        <rFont val="Calibri"/>
      </rPr>
      <t>By default, the auto check is disabled.</t>
    </r>
  </si>
  <si>
    <t>6.5</t>
  </si>
  <si>
    <r>
      <rPr>
        <sz val="11"/>
        <rFont val="Calibri"/>
      </rPr>
      <t>Ensure Kubernetes web UI / Dashboard is not enabled</t>
    </r>
  </si>
  <si>
    <r>
      <rPr>
        <b/>
        <sz val="11"/>
        <color rgb="FF000000"/>
        <rFont val="Calibri"/>
      </rPr>
      <t>Using the management console:</t>
    </r>
    <r>
      <rPr>
        <sz val="11"/>
        <color rgb="FF000000"/>
        <rFont val="Calibri"/>
      </rPr>
      <t xml:space="preserve">
</t>
    </r>
    <r>
      <rPr>
        <sz val="11"/>
        <color rgb="FF000000"/>
        <rFont val="Calibri"/>
      </rPr>
      <t xml:space="preserve">- Log in to the TKE console </t>
    </r>
    <r>
      <rPr>
        <sz val="11"/>
        <color rgb="FF0000FF"/>
        <rFont val="Calibri"/>
      </rPr>
      <t>(https://console.qcloud.com/tke2)</t>
    </r>
    <r>
      <rPr>
        <sz val="11"/>
        <color rgb="FF000000"/>
        <rFont val="Calibri"/>
      </rPr>
      <t xml:space="preserve">  and select the target cluster.</t>
    </r>
    <r>
      <rPr>
        <sz val="11"/>
        <color rgb="FF000000"/>
        <rFont val="Calibri"/>
      </rPr>
      <t xml:space="preserve">
</t>
    </r>
    <r>
      <rPr>
        <sz val="11"/>
        <color rgb="FF000000"/>
        <rFont val="Calibri"/>
      </rPr>
      <t xml:space="preserve">- Select the target cluster and select the kube-system namespace in the </t>
    </r>
    <r>
      <rPr>
        <b/>
        <sz val="11"/>
        <color rgb="FF000000"/>
        <rFont val="Calibri"/>
      </rPr>
      <t>Namespace</t>
    </r>
    <r>
      <rPr>
        <sz val="11"/>
        <color rgb="FF000000"/>
        <rFont val="Calibri"/>
      </rPr>
      <t xml:space="preserve"> pop-menu.</t>
    </r>
    <r>
      <rPr>
        <sz val="11"/>
        <color rgb="FF000000"/>
        <rFont val="Calibri"/>
      </rPr>
      <t xml:space="preserve">
</t>
    </r>
    <r>
      <rPr>
        <sz val="11"/>
        <color rgb="FF000000"/>
        <rFont val="Calibri"/>
      </rPr>
      <t xml:space="preserve">- Input </t>
    </r>
    <r>
      <rPr>
        <b/>
        <sz val="11"/>
        <color rgb="FF000000"/>
        <rFont val="Calibri"/>
      </rPr>
      <t>dashboard</t>
    </r>
    <r>
      <rPr>
        <sz val="11"/>
        <color rgb="FF000000"/>
        <rFont val="Calibri"/>
      </rPr>
      <t xml:space="preserve"> in the deploy filter bar, make sure there is no result exist after the filter, delete the dashboard deployment by selecting the </t>
    </r>
    <r>
      <rPr>
        <b/>
        <sz val="11"/>
        <color rgb="FF000000"/>
        <rFont val="Calibri"/>
      </rPr>
      <t>Delete</t>
    </r>
    <r>
      <rPr>
        <sz val="11"/>
        <color rgb="FF000000"/>
        <rFont val="Calibri"/>
      </rPr>
      <t xml:space="preserve"> in </t>
    </r>
    <r>
      <rPr>
        <b/>
        <sz val="11"/>
        <color rgb="FF000000"/>
        <rFont val="Calibri"/>
      </rPr>
      <t>More</t>
    </r>
    <r>
      <rPr>
        <sz val="11"/>
        <color rgb="FF000000"/>
        <rFont val="Calibri"/>
      </rPr>
      <t xml:space="preserve"> pop-menu.</t>
    </r>
  </si>
  <si>
    <r>
      <rPr>
        <sz val="11"/>
        <color rgb="FF000000"/>
        <rFont val="Calibri"/>
      </rPr>
      <t>Kubernetes Dashboard is a web-based Kubernetes user interface that can be used to deploy containerized applications to a Kubernetes cluster, troubleshoot containerized application, and manage cluster resources. It provides an overview of applications running on your cluster, and allows users to create or modify Kubernetes resources (e.g. Deployments, Jobs, DaemonSets, etc). For example, you can scale a Deployment, initiate a rolling update, restart a pod or deploy new applications using the deploy wizard.</t>
    </r>
  </si>
  <si>
    <r>
      <rPr>
        <b/>
        <sz val="11"/>
        <color rgb="FF000000"/>
        <rFont val="Calibri"/>
      </rPr>
      <t>Using the management console:</t>
    </r>
    <r>
      <rPr>
        <sz val="11"/>
        <color rgb="FF000000"/>
        <rFont val="Calibri"/>
      </rPr>
      <t xml:space="preserve">
</t>
    </r>
    <r>
      <rPr>
        <sz val="11"/>
        <color rgb="FF000000"/>
        <rFont val="Calibri"/>
      </rPr>
      <t xml:space="preserve">- Log in to the TKE console </t>
    </r>
    <r>
      <rPr>
        <sz val="11"/>
        <color rgb="FF0000FF"/>
        <rFont val="Calibri"/>
      </rPr>
      <t>(https://console.qcloud.com/tke2)</t>
    </r>
    <r>
      <rPr>
        <sz val="11"/>
        <color rgb="FF000000"/>
        <rFont val="Calibri"/>
      </rPr>
      <t xml:space="preserve"> and select the target cluster.</t>
    </r>
    <r>
      <rPr>
        <sz val="11"/>
        <color rgb="FF000000"/>
        <rFont val="Calibri"/>
      </rPr>
      <t xml:space="preserve">
</t>
    </r>
    <r>
      <rPr>
        <sz val="11"/>
        <color rgb="FF000000"/>
        <rFont val="Calibri"/>
      </rPr>
      <t xml:space="preserve">- Select the target cluster and select the kube-system namespace in the </t>
    </r>
    <r>
      <rPr>
        <b/>
        <sz val="11"/>
        <color rgb="FF000000"/>
        <rFont val="Calibri"/>
      </rPr>
      <t>Namespace</t>
    </r>
    <r>
      <rPr>
        <sz val="11"/>
        <color rgb="FF000000"/>
        <rFont val="Calibri"/>
      </rPr>
      <t xml:space="preserve"> pop-menu</t>
    </r>
    <r>
      <rPr>
        <sz val="11"/>
        <color rgb="FF000000"/>
        <rFont val="Calibri"/>
      </rPr>
      <t xml:space="preserve">
</t>
    </r>
    <r>
      <rPr>
        <sz val="11"/>
        <color rgb="FF000000"/>
        <rFont val="Calibri"/>
      </rPr>
      <t xml:space="preserve">- Input </t>
    </r>
    <r>
      <rPr>
        <b/>
        <sz val="11"/>
        <color rgb="FF000000"/>
        <rFont val="Calibri"/>
      </rPr>
      <t>dashboard</t>
    </r>
    <r>
      <rPr>
        <sz val="11"/>
        <color rgb="FF000000"/>
        <rFont val="Calibri"/>
      </rPr>
      <t xml:space="preserve"> in the deploy filter bar, and make sure there is no result exist after the filter.</t>
    </r>
  </si>
  <si>
    <r>
      <rPr>
        <sz val="11"/>
        <color rgb="FF000000"/>
        <rFont val="Calibri"/>
      </rPr>
      <t>By default, the kube-dashboard is not installed/enabled.</t>
    </r>
  </si>
  <si>
    <t>6.6</t>
  </si>
  <si>
    <r>
      <rPr>
        <sz val="11"/>
        <rFont val="Calibri"/>
      </rPr>
      <t>Ensure Basic Authentication is not ‘Enabled’ on Kubernetes Engine Clusters</t>
    </r>
  </si>
  <si>
    <r>
      <rPr>
        <sz val="11"/>
        <color rgb="FF000000"/>
        <rFont val="Calibri"/>
      </rPr>
      <t>- ssh into any master node in cluster.</t>
    </r>
    <r>
      <rPr>
        <sz val="11"/>
        <color rgb="FF000000"/>
        <rFont val="Calibri"/>
      </rPr>
      <t xml:space="preserve">
</t>
    </r>
    <r>
      <rPr>
        <sz val="11"/>
        <color rgb="FF000000"/>
        <rFont val="Calibri"/>
      </rPr>
      <t>- Make sure the basic-auth-file not exist in apiserver manifest with below command:</t>
    </r>
    <r>
      <rPr>
        <sz val="11"/>
        <color rgb="FF000000"/>
        <rFont val="Calibri"/>
      </rPr>
      <t xml:space="preserve">
</t>
    </r>
    <r>
      <rPr>
        <sz val="11"/>
        <color rgb="FF006096"/>
        <rFont val="Roboto Condensed"/>
      </rPr>
      <t>cat /etc/kubernetes/manifests/kube-apiserver.yaml | grep basic-auth-file</t>
    </r>
    <r>
      <rPr>
        <sz val="11"/>
        <color rgb="FF006096"/>
        <rFont val="Roboto Condensed"/>
      </rPr>
      <t xml:space="preserve">
</t>
    </r>
    <r>
      <rPr>
        <sz val="11"/>
        <color rgb="FF000000"/>
        <rFont val="Calibri"/>
      </rPr>
      <t xml:space="preserve">
</t>
    </r>
    <r>
      <rPr>
        <sz val="11"/>
        <color rgb="FF000000"/>
        <rFont val="Calibri"/>
      </rPr>
      <t>- If you found basic-auth-file existing in apiserver manitfest, please override the manifest file with new manifest content to not include the basic-auth-file and then restart the apiserver, you need repeat the action on all of the master nodes</t>
    </r>
  </si>
  <si>
    <r>
      <rPr>
        <sz val="11"/>
        <color rgb="FF000000"/>
        <rFont val="Calibri"/>
      </rPr>
      <t>Basic authentication allows users access the Kubernetes cluster with a username and password, which are stored in plain text without any encryption. This creates security risks, such as intercepted credentials and brute-force attacks. Disabling Basic authentication reduces these risks.</t>
    </r>
  </si>
  <si>
    <r>
      <rPr>
        <sz val="11"/>
        <color rgb="FF000000"/>
        <rFont val="Calibri"/>
      </rPr>
      <t>- ssh into any master node in cluster</t>
    </r>
    <r>
      <rPr>
        <sz val="11"/>
        <color rgb="FF000000"/>
        <rFont val="Calibri"/>
      </rPr>
      <t xml:space="preserve">
</t>
    </r>
    <r>
      <rPr>
        <sz val="11"/>
        <color rgb="FF000000"/>
        <rFont val="Calibri"/>
      </rPr>
      <t>- Make sure the basic-auth-file not exist in apiserver manifest with below command:</t>
    </r>
    <r>
      <rPr>
        <sz val="11"/>
        <color rgb="FF000000"/>
        <rFont val="Calibri"/>
      </rPr>
      <t xml:space="preserve">
</t>
    </r>
    <r>
      <rPr>
        <sz val="11"/>
        <color rgb="FF006096"/>
        <rFont val="Roboto Condensed"/>
      </rPr>
      <t>cat /etc/kubernetes/manifests/kube-apiserver.yaml | grep basic-auth-file</t>
    </r>
    <r>
      <rPr>
        <sz val="11"/>
        <color rgb="FF006096"/>
        <rFont val="Roboto Condensed"/>
      </rPr>
      <t xml:space="preserve">
</t>
    </r>
  </si>
  <si>
    <r>
      <rPr>
        <sz val="11"/>
        <color rgb="FF000000"/>
        <rFont val="Calibri"/>
      </rPr>
      <t>By default, Basic Authentication is not enabled when you create a new cluster.</t>
    </r>
  </si>
  <si>
    <t>6.7</t>
  </si>
  <si>
    <r>
      <rPr>
        <sz val="11"/>
        <rFont val="Calibri"/>
      </rPr>
      <t>Ensure Network policy is ‘Enabled’ on Kubernetes Engine Clusters</t>
    </r>
  </si>
  <si>
    <r>
      <rPr>
        <b/>
        <sz val="11"/>
        <color rgb="FF000000"/>
        <rFont val="Calibri"/>
      </rPr>
      <t>Using the management console:</t>
    </r>
    <r>
      <rPr>
        <sz val="11"/>
        <color rgb="FF000000"/>
        <rFont val="Calibri"/>
      </rPr>
      <t xml:space="preserve">
</t>
    </r>
    <r>
      <rPr>
        <sz val="11"/>
        <color rgb="FF000000"/>
        <rFont val="Calibri"/>
      </rPr>
      <t xml:space="preserve">- Log in to the  TKE console </t>
    </r>
    <r>
      <rPr>
        <sz val="11"/>
        <color rgb="FF0000FF"/>
        <rFont val="Calibri"/>
      </rPr>
      <t>(https://console.qcloud.com/tke2)</t>
    </r>
    <r>
      <rPr>
        <sz val="11"/>
        <color rgb="FF000000"/>
        <rFont val="Calibri"/>
      </rPr>
      <t xml:space="preserve">  .</t>
    </r>
    <r>
      <rPr>
        <sz val="11"/>
        <color rgb="FF000000"/>
        <rFont val="Calibri"/>
      </rPr>
      <t xml:space="preserve">
</t>
    </r>
    <r>
      <rPr>
        <sz val="11"/>
        <color rgb="FF000000"/>
        <rFont val="Calibri"/>
      </rPr>
      <t xml:space="preserve">- On the </t>
    </r>
    <r>
      <rPr>
        <b/>
        <sz val="11"/>
        <color rgb="FF000000"/>
        <rFont val="Calibri"/>
      </rPr>
      <t>Cluster Management</t>
    </r>
    <r>
      <rPr>
        <sz val="11"/>
        <color rgb="FF000000"/>
        <rFont val="Calibri"/>
      </rPr>
      <t xml:space="preserve"> page, click the </t>
    </r>
    <r>
      <rPr>
        <b/>
        <sz val="11"/>
        <color rgb="FF000000"/>
        <rFont val="Calibri"/>
      </rPr>
      <t>ID</t>
    </r>
    <r>
      <rPr>
        <sz val="11"/>
        <color rgb="FF000000"/>
        <rFont val="Calibri"/>
      </rPr>
      <t xml:space="preserve"> of the target cluster to go to the cluster details page.</t>
    </r>
    <r>
      <rPr>
        <sz val="11"/>
        <color rgb="FF000000"/>
        <rFont val="Calibri"/>
      </rPr>
      <t xml:space="preserve">
</t>
    </r>
    <r>
      <rPr>
        <sz val="11"/>
        <color rgb="FF000000"/>
        <rFont val="Calibri"/>
      </rPr>
      <t xml:space="preserve">- In the left sidebar, click </t>
    </r>
    <r>
      <rPr>
        <b/>
        <sz val="11"/>
        <color rgb="FF000000"/>
        <rFont val="Calibri"/>
      </rPr>
      <t>Add-on Management</t>
    </r>
    <r>
      <rPr>
        <sz val="11"/>
        <color rgb="FF000000"/>
        <rFont val="Calibri"/>
      </rPr>
      <t xml:space="preserve"> to go to the Add-on List page.</t>
    </r>
    <r>
      <rPr>
        <sz val="11"/>
        <color rgb="FF000000"/>
        <rFont val="Calibri"/>
      </rPr>
      <t xml:space="preserve">
</t>
    </r>
    <r>
      <rPr>
        <sz val="11"/>
        <color rgb="FF000000"/>
        <rFont val="Calibri"/>
      </rPr>
      <t xml:space="preserve">- On the Add-on List page, click </t>
    </r>
    <r>
      <rPr>
        <b/>
        <sz val="11"/>
        <color rgb="FF000000"/>
        <rFont val="Calibri"/>
      </rPr>
      <t>Create and select NetworkPolicy</t>
    </r>
    <r>
      <rPr>
        <sz val="11"/>
        <color rgb="FF000000"/>
        <rFont val="Calibri"/>
      </rPr>
      <t xml:space="preserve"> in the pop-up </t>
    </r>
    <r>
      <rPr>
        <b/>
        <sz val="11"/>
        <color rgb="FF000000"/>
        <rFont val="Calibri"/>
      </rPr>
      <t>Create Add-on</t>
    </r>
    <r>
      <rPr>
        <sz val="11"/>
        <color rgb="FF000000"/>
        <rFont val="Calibri"/>
      </rPr>
      <t xml:space="preserve"> window. For details of NetworkPolicy configuration.</t>
    </r>
    <r>
      <rPr>
        <sz val="11"/>
        <color rgb="FF000000"/>
        <rFont val="Calibri"/>
      </rPr>
      <t xml:space="preserve">
</t>
    </r>
    <r>
      <rPr>
        <sz val="11"/>
        <color rgb="FF000000"/>
        <rFont val="Calibri"/>
      </rPr>
      <t xml:space="preserve">- Click </t>
    </r>
    <r>
      <rPr>
        <b/>
        <sz val="11"/>
        <color rgb="FF000000"/>
        <rFont val="Calibri"/>
      </rPr>
      <t>Done</t>
    </r>
    <r>
      <rPr>
        <sz val="11"/>
        <color rgb="FF000000"/>
        <rFont val="Calibri"/>
      </rPr>
      <t>.</t>
    </r>
  </si>
  <si>
    <r>
      <rPr>
        <sz val="11"/>
        <color rgb="FF000000"/>
        <rFont val="Calibri"/>
      </rPr>
      <t>Network Policy is a Kubernetes resource used to define pod-level network isolation rules. It controls whether a group of pods can communicate with other groups or external network entities, providing fine-grained control over traffic flow within the cluster.</t>
    </r>
  </si>
  <si>
    <r>
      <rPr>
        <b/>
        <sz val="11"/>
        <color rgb="FF000000"/>
        <rFont val="Calibri"/>
      </rPr>
      <t>Using the management console:</t>
    </r>
    <r>
      <rPr>
        <sz val="11"/>
        <color rgb="FF000000"/>
        <rFont val="Calibri"/>
      </rPr>
      <t xml:space="preserve">
</t>
    </r>
    <r>
      <rPr>
        <sz val="11"/>
        <color rgb="FF000000"/>
        <rFont val="Calibri"/>
      </rPr>
      <t xml:space="preserve">- Log in to the  TKE console </t>
    </r>
    <r>
      <rPr>
        <sz val="11"/>
        <color rgb="FF0000FF"/>
        <rFont val="Calibri"/>
      </rPr>
      <t>(https://console.qcloud.com/tke2)</t>
    </r>
    <r>
      <rPr>
        <sz val="11"/>
        <color rgb="FF000000"/>
        <rFont val="Calibri"/>
      </rPr>
      <t xml:space="preserve"> .</t>
    </r>
    <r>
      <rPr>
        <sz val="11"/>
        <color rgb="FF000000"/>
        <rFont val="Calibri"/>
      </rPr>
      <t xml:space="preserve">
</t>
    </r>
    <r>
      <rPr>
        <sz val="11"/>
        <color rgb="FF000000"/>
        <rFont val="Calibri"/>
      </rPr>
      <t xml:space="preserve">- On the </t>
    </r>
    <r>
      <rPr>
        <b/>
        <sz val="11"/>
        <color rgb="FF000000"/>
        <rFont val="Calibri"/>
      </rPr>
      <t>Cluster Management</t>
    </r>
    <r>
      <rPr>
        <sz val="11"/>
        <color rgb="FF000000"/>
        <rFont val="Calibri"/>
      </rPr>
      <t xml:space="preserve"> page, click the </t>
    </r>
    <r>
      <rPr>
        <b/>
        <sz val="11"/>
        <color rgb="FF000000"/>
        <rFont val="Calibri"/>
      </rPr>
      <t>ID</t>
    </r>
    <r>
      <rPr>
        <sz val="11"/>
        <color rgb="FF000000"/>
        <rFont val="Calibri"/>
      </rPr>
      <t xml:space="preserve"> of the target cluster to go to the cluster details page.</t>
    </r>
    <r>
      <rPr>
        <sz val="11"/>
        <color rgb="FF000000"/>
        <rFont val="Calibri"/>
      </rPr>
      <t xml:space="preserve">
</t>
    </r>
    <r>
      <rPr>
        <sz val="11"/>
        <color rgb="FF000000"/>
        <rFont val="Calibri"/>
      </rPr>
      <t xml:space="preserve">- In the left sidebar, click </t>
    </r>
    <r>
      <rPr>
        <b/>
        <sz val="11"/>
        <color rgb="FF000000"/>
        <rFont val="Calibri"/>
      </rPr>
      <t>Add-on Management</t>
    </r>
    <r>
      <rPr>
        <sz val="11"/>
        <color rgb="FF000000"/>
        <rFont val="Calibri"/>
      </rPr>
      <t xml:space="preserve"> to go to the Add-on List page.</t>
    </r>
    <r>
      <rPr>
        <sz val="11"/>
        <color rgb="FF000000"/>
        <rFont val="Calibri"/>
      </rPr>
      <t xml:space="preserve">
</t>
    </r>
    <r>
      <rPr>
        <sz val="11"/>
        <color rgb="FF000000"/>
        <rFont val="Calibri"/>
      </rPr>
      <t xml:space="preserve">- On the Add-on List page, check </t>
    </r>
    <r>
      <rPr>
        <b/>
        <sz val="11"/>
        <color rgb="FF000000"/>
        <rFont val="Calibri"/>
      </rPr>
      <t>NetworkPolicy</t>
    </r>
    <r>
      <rPr>
        <sz val="11"/>
        <color rgb="FF000000"/>
        <rFont val="Calibri"/>
      </rPr>
      <t xml:space="preserve"> is installed or not.</t>
    </r>
  </si>
  <si>
    <r>
      <rPr>
        <sz val="11"/>
        <color rgb="FF000000"/>
        <rFont val="Calibri"/>
      </rPr>
      <t>By default, Network Policy is disabled when you create a new cluster.</t>
    </r>
  </si>
  <si>
    <t>6.8</t>
  </si>
  <si>
    <r>
      <rPr>
        <sz val="11"/>
        <rFont val="Calibri"/>
      </rPr>
      <t>Ensure VPC-CNI Mode support for Kubernetes Cluster</t>
    </r>
  </si>
  <si>
    <r>
      <rPr>
        <b/>
        <sz val="11"/>
        <color rgb="FF000000"/>
        <rFont val="Calibri"/>
      </rPr>
      <t>Using the management console:</t>
    </r>
    <r>
      <rPr>
        <sz val="11"/>
        <color rgb="FF000000"/>
        <rFont val="Calibri"/>
      </rPr>
      <t xml:space="preserve">
</t>
    </r>
    <r>
      <rPr>
        <sz val="11"/>
        <color rgb="FF000000"/>
        <rFont val="Calibri"/>
      </rPr>
      <t xml:space="preserve">- Log in to the TKE console </t>
    </r>
    <r>
      <rPr>
        <sz val="11"/>
        <color rgb="FF0000FF"/>
        <rFont val="Calibri"/>
      </rPr>
      <t>(https://console.qcloud.com/tke2)</t>
    </r>
    <r>
      <rPr>
        <sz val="11"/>
        <color rgb="FF000000"/>
        <rFont val="Calibri"/>
      </rPr>
      <t xml:space="preserve">  and select the target cluster.</t>
    </r>
    <r>
      <rPr>
        <sz val="11"/>
        <color rgb="FF000000"/>
        <rFont val="Calibri"/>
      </rPr>
      <t xml:space="preserve">
</t>
    </r>
    <r>
      <rPr>
        <sz val="11"/>
        <color rgb="FF000000"/>
        <rFont val="Calibri"/>
      </rPr>
      <t xml:space="preserve">- On the </t>
    </r>
    <r>
      <rPr>
        <b/>
        <sz val="11"/>
        <color rgb="FF000000"/>
        <rFont val="Calibri"/>
      </rPr>
      <t>Cluster Management</t>
    </r>
    <r>
      <rPr>
        <sz val="11"/>
        <color rgb="FF000000"/>
        <rFont val="Calibri"/>
      </rPr>
      <t xml:space="preserve"> page, click the </t>
    </r>
    <r>
      <rPr>
        <b/>
        <sz val="11"/>
        <color rgb="FF000000"/>
        <rFont val="Calibri"/>
      </rPr>
      <t>ID</t>
    </r>
    <r>
      <rPr>
        <sz val="11"/>
        <color rgb="FF000000"/>
        <rFont val="Calibri"/>
      </rPr>
      <t xml:space="preserve"> of the target cluster to go to the cluster details page.</t>
    </r>
    <r>
      <rPr>
        <sz val="11"/>
        <color rgb="FF000000"/>
        <rFont val="Calibri"/>
      </rPr>
      <t xml:space="preserve">
</t>
    </r>
    <r>
      <rPr>
        <sz val="11"/>
        <color rgb="FF000000"/>
        <rFont val="Calibri"/>
      </rPr>
      <t xml:space="preserve">- In the left sidebar, click </t>
    </r>
    <r>
      <rPr>
        <b/>
        <sz val="11"/>
        <color rgb="FF000000"/>
        <rFont val="Calibri"/>
      </rPr>
      <t>Add-on Management</t>
    </r>
    <r>
      <rPr>
        <sz val="11"/>
        <color rgb="FF000000"/>
        <rFont val="Calibri"/>
      </rPr>
      <t xml:space="preserve"> to go to the </t>
    </r>
    <r>
      <rPr>
        <b/>
        <sz val="11"/>
        <color rgb="FF000000"/>
        <rFont val="Calibri"/>
      </rPr>
      <t>Add-on List</t>
    </r>
    <r>
      <rPr>
        <sz val="11"/>
        <color rgb="FF000000"/>
        <rFont val="Calibri"/>
      </rPr>
      <t xml:space="preserve"> page.</t>
    </r>
    <r>
      <rPr>
        <sz val="11"/>
        <color rgb="FF000000"/>
        <rFont val="Calibri"/>
      </rPr>
      <t xml:space="preserve">
</t>
    </r>
    <r>
      <rPr>
        <sz val="11"/>
        <color rgb="FF000000"/>
        <rFont val="Calibri"/>
      </rPr>
      <t xml:space="preserve">- On the </t>
    </r>
    <r>
      <rPr>
        <b/>
        <sz val="11"/>
        <color rgb="FF000000"/>
        <rFont val="Calibri"/>
      </rPr>
      <t>Add-on List</t>
    </r>
    <r>
      <rPr>
        <sz val="11"/>
        <color rgb="FF000000"/>
        <rFont val="Calibri"/>
      </rPr>
      <t xml:space="preserve"> page, click </t>
    </r>
    <r>
      <rPr>
        <b/>
        <sz val="11"/>
        <color rgb="FF000000"/>
        <rFont val="Calibri"/>
      </rPr>
      <t>Create and select NetworkPolicy</t>
    </r>
    <r>
      <rPr>
        <sz val="11"/>
        <color rgb="FF000000"/>
        <rFont val="Calibri"/>
      </rPr>
      <t xml:space="preserve"> in the pop-up </t>
    </r>
    <r>
      <rPr>
        <b/>
        <sz val="11"/>
        <color rgb="FF000000"/>
        <rFont val="Calibri"/>
      </rPr>
      <t>Create Add-on</t>
    </r>
    <r>
      <rPr>
        <sz val="11"/>
        <color rgb="FF000000"/>
        <rFont val="Calibri"/>
      </rPr>
      <t xml:space="preserve"> window. For details of NetworkPolicy configuration.</t>
    </r>
    <r>
      <rPr>
        <sz val="11"/>
        <color rgb="FF000000"/>
        <rFont val="Calibri"/>
      </rPr>
      <t xml:space="preserve">
</t>
    </r>
    <r>
      <rPr>
        <sz val="11"/>
        <color rgb="FF000000"/>
        <rFont val="Calibri"/>
      </rPr>
      <t xml:space="preserve">- Click </t>
    </r>
    <r>
      <rPr>
        <b/>
        <sz val="11"/>
        <color rgb="FF000000"/>
        <rFont val="Calibri"/>
      </rPr>
      <t>Done</t>
    </r>
    <r>
      <rPr>
        <sz val="11"/>
        <color rgb="FF000000"/>
        <rFont val="Calibri"/>
      </rPr>
      <t>.</t>
    </r>
  </si>
  <si>
    <r>
      <rPr>
        <sz val="11"/>
        <color rgb="FF000000"/>
        <rFont val="Calibri"/>
      </rPr>
      <t>VPC-CNI is a container network capability provided by TKE based on CNIs and VPC ENIs. It is designed for scenarios with high performance and low latency requirements. In this mode, containers and nodes share the same network plane, and container IP addresses are ENI IP addresses allocated by the IPAMD component.</t>
    </r>
  </si>
  <si>
    <r>
      <rPr>
        <b/>
        <sz val="11"/>
        <color rgb="FF000000"/>
        <rFont val="Calibri"/>
      </rPr>
      <t>Using the management console:</t>
    </r>
    <r>
      <rPr>
        <sz val="11"/>
        <color rgb="FF000000"/>
        <rFont val="Calibri"/>
      </rPr>
      <t xml:space="preserve">
</t>
    </r>
    <r>
      <rPr>
        <sz val="11"/>
        <color rgb="FF000000"/>
        <rFont val="Calibri"/>
      </rPr>
      <t xml:space="preserve">- Log in to the TKE console </t>
    </r>
    <r>
      <rPr>
        <sz val="11"/>
        <color rgb="FF0000FF"/>
        <rFont val="Calibri"/>
      </rPr>
      <t>(https://console.qcloud.com/tke2)</t>
    </r>
    <r>
      <rPr>
        <sz val="11"/>
        <color rgb="FF000000"/>
        <rFont val="Calibri"/>
      </rPr>
      <t xml:space="preserve"> .</t>
    </r>
    <r>
      <rPr>
        <sz val="11"/>
        <color rgb="FF000000"/>
        <rFont val="Calibri"/>
      </rPr>
      <t xml:space="preserve">
</t>
    </r>
    <r>
      <rPr>
        <sz val="11"/>
        <color rgb="FF000000"/>
        <rFont val="Calibri"/>
      </rPr>
      <t xml:space="preserve">- On the </t>
    </r>
    <r>
      <rPr>
        <b/>
        <sz val="11"/>
        <color rgb="FF000000"/>
        <rFont val="Calibri"/>
      </rPr>
      <t>Cluster Management</t>
    </r>
    <r>
      <rPr>
        <sz val="11"/>
        <color rgb="FF000000"/>
        <rFont val="Calibri"/>
      </rPr>
      <t xml:space="preserve"> page, click the </t>
    </r>
    <r>
      <rPr>
        <b/>
        <sz val="11"/>
        <color rgb="FF000000"/>
        <rFont val="Calibri"/>
      </rPr>
      <t>ID</t>
    </r>
    <r>
      <rPr>
        <sz val="11"/>
        <color rgb="FF000000"/>
        <rFont val="Calibri"/>
      </rPr>
      <t xml:space="preserve"> of the target cluster to go to the cluster details page.</t>
    </r>
    <r>
      <rPr>
        <sz val="11"/>
        <color rgb="FF000000"/>
        <rFont val="Calibri"/>
      </rPr>
      <t xml:space="preserve">
</t>
    </r>
    <r>
      <rPr>
        <sz val="11"/>
        <color rgb="FF000000"/>
        <rFont val="Calibri"/>
      </rPr>
      <t xml:space="preserve">- In the left sidebar, click </t>
    </r>
    <r>
      <rPr>
        <b/>
        <sz val="11"/>
        <color rgb="FF000000"/>
        <rFont val="Calibri"/>
      </rPr>
      <t>Add-on Management</t>
    </r>
    <r>
      <rPr>
        <sz val="11"/>
        <color rgb="FF000000"/>
        <rFont val="Calibri"/>
      </rPr>
      <t xml:space="preserve"> to go to the </t>
    </r>
    <r>
      <rPr>
        <b/>
        <sz val="11"/>
        <color rgb="FF000000"/>
        <rFont val="Calibri"/>
      </rPr>
      <t>Add-on List</t>
    </r>
    <r>
      <rPr>
        <sz val="11"/>
        <color rgb="FF000000"/>
        <rFont val="Calibri"/>
      </rPr>
      <t xml:space="preserve"> page.</t>
    </r>
    <r>
      <rPr>
        <sz val="11"/>
        <color rgb="FF000000"/>
        <rFont val="Calibri"/>
      </rPr>
      <t xml:space="preserve">
</t>
    </r>
    <r>
      <rPr>
        <sz val="11"/>
        <color rgb="FF000000"/>
        <rFont val="Calibri"/>
      </rPr>
      <t xml:space="preserve">- On the </t>
    </r>
    <r>
      <rPr>
        <b/>
        <sz val="11"/>
        <color rgb="FF000000"/>
        <rFont val="Calibri"/>
      </rPr>
      <t>Add-on List</t>
    </r>
    <r>
      <rPr>
        <sz val="11"/>
        <color rgb="FF000000"/>
        <rFont val="Calibri"/>
      </rPr>
      <t xml:space="preserve"> page, check </t>
    </r>
    <r>
      <rPr>
        <b/>
        <sz val="11"/>
        <color rgb="FF000000"/>
        <rFont val="Calibri"/>
      </rPr>
      <t>NetworkPolicy</t>
    </r>
    <r>
      <rPr>
        <sz val="11"/>
        <color rgb="FF000000"/>
        <rFont val="Calibri"/>
      </rPr>
      <t xml:space="preserve"> is installed or not.</t>
    </r>
  </si>
  <si>
    <t>6.9</t>
  </si>
  <si>
    <r>
      <rPr>
        <sz val="11"/>
        <rFont val="Calibri"/>
      </rPr>
      <t>Ensure Kubernetes Cluster Internet Access is not ‘Enabled’</t>
    </r>
  </si>
  <si>
    <r>
      <rPr>
        <b/>
        <sz val="11"/>
        <color rgb="FF000000"/>
        <rFont val="Calibri"/>
      </rPr>
      <t>Using the management console:</t>
    </r>
    <r>
      <rPr>
        <sz val="11"/>
        <color rgb="FF000000"/>
        <rFont val="Calibri"/>
      </rPr>
      <t xml:space="preserve">
</t>
    </r>
    <r>
      <rPr>
        <sz val="11"/>
        <color rgb="FF000000"/>
        <rFont val="Calibri"/>
      </rPr>
      <t xml:space="preserve">- Log in to the TKE console </t>
    </r>
    <r>
      <rPr>
        <sz val="11"/>
        <color rgb="FF0000FF"/>
        <rFont val="Calibri"/>
      </rPr>
      <t>(https://console.qcloud.com/tke2)</t>
    </r>
    <r>
      <rPr>
        <sz val="11"/>
        <color rgb="FF000000"/>
        <rFont val="Calibri"/>
      </rPr>
      <t xml:space="preserve">  and select the target cluster.</t>
    </r>
    <r>
      <rPr>
        <sz val="11"/>
        <color rgb="FF000000"/>
        <rFont val="Calibri"/>
      </rPr>
      <t xml:space="preserve">
</t>
    </r>
    <r>
      <rPr>
        <sz val="11"/>
        <color rgb="FF000000"/>
        <rFont val="Calibri"/>
      </rPr>
      <t xml:space="preserve">- On the </t>
    </r>
    <r>
      <rPr>
        <b/>
        <sz val="11"/>
        <color rgb="FF000000"/>
        <rFont val="Calibri"/>
      </rPr>
      <t>Cluster Management</t>
    </r>
    <r>
      <rPr>
        <sz val="11"/>
        <color rgb="FF000000"/>
        <rFont val="Calibri"/>
      </rPr>
      <t xml:space="preserve"> page, click the </t>
    </r>
    <r>
      <rPr>
        <b/>
        <sz val="11"/>
        <color rgb="FF000000"/>
        <rFont val="Calibri"/>
      </rPr>
      <t>ID</t>
    </r>
    <r>
      <rPr>
        <sz val="11"/>
        <color rgb="FF000000"/>
        <rFont val="Calibri"/>
      </rPr>
      <t xml:space="preserve"> of the target cluster to go to the cluster details page.</t>
    </r>
    <r>
      <rPr>
        <sz val="11"/>
        <color rgb="FF000000"/>
        <rFont val="Calibri"/>
      </rPr>
      <t xml:space="preserve">
</t>
    </r>
    <r>
      <rPr>
        <sz val="11"/>
        <color rgb="FF000000"/>
        <rFont val="Calibri"/>
      </rPr>
      <t xml:space="preserve">- On the cluster basic information page, set the </t>
    </r>
    <r>
      <rPr>
        <b/>
        <sz val="11"/>
        <color rgb="FF000000"/>
        <rFont val="Calibri"/>
      </rPr>
      <t>internet access</t>
    </r>
    <r>
      <rPr>
        <sz val="11"/>
        <color rgb="FF000000"/>
        <rFont val="Calibri"/>
      </rPr>
      <t xml:space="preserve"> feature to disabled.</t>
    </r>
  </si>
  <si>
    <r>
      <rPr>
        <sz val="11"/>
        <color rgb="FF000000"/>
        <rFont val="Calibri"/>
      </rPr>
      <t>TKE supports accessing Kubernetes cluster through the public internet or private network.</t>
    </r>
  </si>
  <si>
    <r>
      <rPr>
        <b/>
        <sz val="11"/>
        <color rgb="FF000000"/>
        <rFont val="Calibri"/>
      </rPr>
      <t>Using the management console:</t>
    </r>
    <r>
      <rPr>
        <sz val="11"/>
        <color rgb="FF000000"/>
        <rFont val="Calibri"/>
      </rPr>
      <t xml:space="preserve">
</t>
    </r>
    <r>
      <rPr>
        <sz val="11"/>
        <color rgb="FF000000"/>
        <rFont val="Calibri"/>
      </rPr>
      <t xml:space="preserve">- Log in to the TKE console </t>
    </r>
    <r>
      <rPr>
        <sz val="11"/>
        <color rgb="FF0000FF"/>
        <rFont val="Calibri"/>
      </rPr>
      <t>(https://console.qcloud.com/tke2)</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Cluster Management</t>
    </r>
    <r>
      <rPr>
        <sz val="11"/>
        <color rgb="FF000000"/>
        <rFont val="Calibri"/>
      </rPr>
      <t xml:space="preserve"> page, click the </t>
    </r>
    <r>
      <rPr>
        <b/>
        <sz val="11"/>
        <color rgb="FF000000"/>
        <rFont val="Calibri"/>
      </rPr>
      <t>ID</t>
    </r>
    <r>
      <rPr>
        <sz val="11"/>
        <color rgb="FF000000"/>
        <rFont val="Calibri"/>
      </rPr>
      <t xml:space="preserve"> of the target cluster to go to the cluster details page.</t>
    </r>
    <r>
      <rPr>
        <sz val="11"/>
        <color rgb="FF000000"/>
        <rFont val="Calibri"/>
      </rPr>
      <t xml:space="preserve">
</t>
    </r>
    <r>
      <rPr>
        <sz val="11"/>
        <color rgb="FF000000"/>
        <rFont val="Calibri"/>
      </rPr>
      <t>- On the cluster basic information page, check whether internet access is disabled.</t>
    </r>
  </si>
  <si>
    <r>
      <rPr>
        <sz val="11"/>
        <color rgb="FF000000"/>
        <rFont val="Calibri"/>
      </rPr>
      <t>By default, internet access is not enabled when creating a new cluster.</t>
    </r>
  </si>
  <si>
    <t>Cloud Security Center</t>
  </si>
  <si>
    <t>7.1</t>
  </si>
  <si>
    <r>
      <rPr>
        <sz val="11"/>
        <rFont val="Calibri"/>
      </rPr>
      <t>Ensure Cloud Security Center is Premium, Enterprise or Ultimate Edition</t>
    </r>
  </si>
  <si>
    <r>
      <rPr>
        <b/>
        <sz val="11"/>
        <color rgb="FF000000"/>
        <rFont val="Calibri"/>
      </rPr>
      <t>Using the management console:</t>
    </r>
    <r>
      <rPr>
        <sz val="11"/>
        <color rgb="FF000000"/>
        <rFont val="Calibri"/>
      </rPr>
      <t xml:space="preserve">
</t>
    </r>
    <r>
      <rPr>
        <sz val="11"/>
        <color rgb="FF000000"/>
        <rFont val="Calibri"/>
      </rPr>
      <t xml:space="preserve">- Log in to the  Cloud Security Center console </t>
    </r>
    <r>
      <rPr>
        <sz val="11"/>
        <color rgb="FF0000FF"/>
        <rFont val="Calibri"/>
      </rPr>
      <t>(https://console.intl.cloud.tencent.com/csip)</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Security Overview</t>
    </r>
    <r>
      <rPr>
        <sz val="11"/>
        <color rgb="FF000000"/>
        <rFont val="Calibri"/>
      </rPr>
      <t xml:space="preserve">
</t>
    </r>
    <r>
      <rPr>
        <sz val="11"/>
        <color rgb="FF000000"/>
        <rFont val="Calibri"/>
      </rPr>
      <t xml:space="preserve">- Click </t>
    </r>
    <r>
      <rPr>
        <b/>
        <sz val="11"/>
        <color rgb="FF000000"/>
        <rFont val="Calibri"/>
      </rPr>
      <t>Upgrade now</t>
    </r>
    <r>
      <rPr>
        <sz val="11"/>
        <color rgb="FF000000"/>
        <rFont val="Calibri"/>
      </rPr>
      <t>.</t>
    </r>
    <r>
      <rPr>
        <sz val="11"/>
        <color rgb="FF000000"/>
        <rFont val="Calibri"/>
      </rPr>
      <t xml:space="preserve">
</t>
    </r>
    <r>
      <rPr>
        <sz val="11"/>
        <color rgb="FF000000"/>
        <rFont val="Calibri"/>
      </rPr>
      <t xml:space="preserve">- Select Premium Edition/Enterprise </t>
    </r>
    <r>
      <rPr>
        <b/>
        <sz val="11"/>
        <color rgb="FF000000"/>
        <rFont val="Calibri"/>
      </rPr>
      <t>Free/Edition/Ultimate Edition</t>
    </r>
    <r>
      <rPr>
        <sz val="11"/>
        <color rgb="FF000000"/>
        <rFont val="Calibri"/>
      </rPr>
      <t>.</t>
    </r>
    <r>
      <rPr>
        <sz val="11"/>
        <color rgb="FF000000"/>
        <rFont val="Calibri"/>
      </rPr>
      <t xml:space="preserve">
</t>
    </r>
    <r>
      <rPr>
        <sz val="11"/>
        <color rgb="FF000000"/>
        <rFont val="Calibri"/>
      </rPr>
      <t>- Finish your order and payment.</t>
    </r>
  </si>
  <si>
    <r>
      <rPr>
        <sz val="11"/>
        <color rgb="FF000000"/>
        <rFont val="Calibri"/>
      </rPr>
      <t>Tencent Cloud Security Center Premium, Enterprise or Ultimate Edition strengthens security protection and management in cloud-native environments, providing asset management, security health checks, port/vulnerability/weak password/cloud resource configuration/website content scanning, attack and alert handling, security reports, and other features. It is recommended to use one of these editions to leverage comprehensive security capabilities.</t>
    </r>
  </si>
  <si>
    <r>
      <rPr>
        <sz val="11"/>
        <color rgb="FF000000"/>
        <rFont val="Calibri"/>
      </rPr>
      <t>Enabling Premium, Enterprise or Ultimate Editions may incur additional costs.</t>
    </r>
  </si>
  <si>
    <r>
      <rPr>
        <b/>
        <sz val="11"/>
        <color rgb="FF000000"/>
        <rFont val="Calibri"/>
      </rPr>
      <t>Using the management console:</t>
    </r>
    <r>
      <rPr>
        <sz val="11"/>
        <color rgb="FF000000"/>
        <rFont val="Calibri"/>
      </rPr>
      <t xml:space="preserve">
</t>
    </r>
    <r>
      <rPr>
        <sz val="11"/>
        <color rgb="FF000000"/>
        <rFont val="Calibri"/>
      </rPr>
      <t xml:space="preserve">- Log in to the  Cloud Security Center console </t>
    </r>
    <r>
      <rPr>
        <sz val="11"/>
        <color rgb="FF0000FF"/>
        <rFont val="Calibri"/>
      </rPr>
      <t>(https://console.intl.cloud.tencent.com/csip)</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Security Overview</t>
    </r>
    <r>
      <rPr>
        <sz val="11"/>
        <color rgb="FF000000"/>
        <rFont val="Calibri"/>
      </rPr>
      <t xml:space="preserve">
</t>
    </r>
    <r>
      <rPr>
        <sz val="11"/>
        <color rgb="FF000000"/>
        <rFont val="Calibri"/>
      </rPr>
      <t xml:space="preserve">- Ensure the current edition: </t>
    </r>
    <r>
      <rPr>
        <b/>
        <sz val="11"/>
        <color rgb="FF000000"/>
        <rFont val="Calibri"/>
      </rPr>
      <t>Free/Premium/Enterprise/Ultimate</t>
    </r>
  </si>
  <si>
    <r>
      <rPr>
        <sz val="11"/>
        <color rgb="FF000000"/>
        <rFont val="Calibri"/>
      </rPr>
      <t>By default, it's Free Edition.</t>
    </r>
  </si>
  <si>
    <t>7.2</t>
  </si>
  <si>
    <r>
      <rPr>
        <sz val="11"/>
        <rFont val="Calibri"/>
      </rPr>
      <t>Ensure cloud API exception monitoring is enabled</t>
    </r>
  </si>
  <si>
    <r>
      <rPr>
        <b/>
        <sz val="11"/>
        <color rgb="FF000000"/>
        <rFont val="Calibri"/>
      </rPr>
      <t>Using the management console:</t>
    </r>
    <r>
      <rPr>
        <sz val="11"/>
        <color rgb="FF000000"/>
        <rFont val="Calibri"/>
      </rPr>
      <t xml:space="preserve">
</t>
    </r>
    <r>
      <rPr>
        <sz val="11"/>
        <color rgb="FF000000"/>
        <rFont val="Calibri"/>
      </rPr>
      <t xml:space="preserve">- Log in to the  Cloud Security Center console </t>
    </r>
    <r>
      <rPr>
        <sz val="11"/>
        <color rgb="FF0000FF"/>
        <rFont val="Calibri"/>
      </rPr>
      <t>(https://console.intl.cloud.tencent.com/csip)</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Cloud API Anomaly Monitoring</t>
    </r>
    <r>
      <rPr>
        <sz val="11"/>
        <color rgb="FF000000"/>
        <rFont val="Calibri"/>
      </rPr>
      <t xml:space="preserve"> &gt; </t>
    </r>
    <r>
      <rPr>
        <b/>
        <sz val="11"/>
        <color rgb="FF000000"/>
        <rFont val="Calibri"/>
      </rPr>
      <t>Policy Management</t>
    </r>
    <r>
      <rPr>
        <sz val="11"/>
        <color rgb="FF000000"/>
        <rFont val="Calibri"/>
      </rPr>
      <t>.</t>
    </r>
    <r>
      <rPr>
        <sz val="11"/>
        <color rgb="FF000000"/>
        <rFont val="Calibri"/>
      </rPr>
      <t xml:space="preserve">
</t>
    </r>
    <r>
      <rPr>
        <sz val="11"/>
        <color rgb="FF000000"/>
        <rFont val="Calibri"/>
      </rPr>
      <t xml:space="preserve">- </t>
    </r>
    <r>
      <rPr>
        <b/>
        <sz val="11"/>
        <color rgb="FF000000"/>
        <rFont val="Calibri"/>
      </rPr>
      <t>Turn on</t>
    </r>
    <r>
      <rPr>
        <sz val="11"/>
        <color rgb="FF000000"/>
        <rFont val="Calibri"/>
      </rPr>
      <t xml:space="preserve"> the alert switch for system policies.</t>
    </r>
  </si>
  <si>
    <r>
      <rPr>
        <sz val="11"/>
        <color rgb="FF000000"/>
        <rFont val="Calibri"/>
      </rPr>
      <t>Enable real-time monitoring of Cloud API access keys (AKs) to track usage, review permission configurations, and monitor call paths. This helps identify potential key leakage, abnormal API calls, and misconfigured permissions. It is recommended to enable cloud API exception monitoring to enhance security oversight.</t>
    </r>
  </si>
  <si>
    <r>
      <rPr>
        <sz val="11"/>
        <color rgb="FF000000"/>
        <rFont val="Calibri"/>
      </rPr>
      <t>Enabling this functionality may incur additional costs due to the use of Tencent Cloud Security Center and the installation of monitoring agents.</t>
    </r>
  </si>
  <si>
    <r>
      <rPr>
        <b/>
        <sz val="11"/>
        <color rgb="FF000000"/>
        <rFont val="Calibri"/>
      </rPr>
      <t>Using the management console:</t>
    </r>
    <r>
      <rPr>
        <sz val="11"/>
        <color rgb="FF000000"/>
        <rFont val="Calibri"/>
      </rPr>
      <t xml:space="preserve">
</t>
    </r>
    <r>
      <rPr>
        <sz val="11"/>
        <color rgb="FF000000"/>
        <rFont val="Calibri"/>
      </rPr>
      <t xml:space="preserve">- Log in to the  Cloud Security Center console </t>
    </r>
    <r>
      <rPr>
        <sz val="11"/>
        <color rgb="FF0000FF"/>
        <rFont val="Calibri"/>
      </rPr>
      <t>(https://console.intl.cloud.tencent.com/csip)</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Cloud API Anomaly Monitoring</t>
    </r>
    <r>
      <rPr>
        <sz val="11"/>
        <color rgb="FF000000"/>
        <rFont val="Calibri"/>
      </rPr>
      <t xml:space="preserve"> &gt; </t>
    </r>
    <r>
      <rPr>
        <b/>
        <sz val="11"/>
        <color rgb="FF000000"/>
        <rFont val="Calibri"/>
      </rPr>
      <t>Policy Management</t>
    </r>
    <r>
      <rPr>
        <sz val="11"/>
        <color rgb="FF000000"/>
        <rFont val="Calibri"/>
      </rPr>
      <t>.</t>
    </r>
    <r>
      <rPr>
        <sz val="11"/>
        <color rgb="FF000000"/>
        <rFont val="Calibri"/>
      </rPr>
      <t xml:space="preserve">
</t>
    </r>
    <r>
      <rPr>
        <sz val="11"/>
        <color rgb="FF000000"/>
        <rFont val="Calibri"/>
      </rPr>
      <t xml:space="preserve">- Ensure that the alert switch for system policies is </t>
    </r>
    <r>
      <rPr>
        <b/>
        <sz val="11"/>
        <color rgb="FF000000"/>
        <rFont val="Calibri"/>
      </rPr>
      <t>turned on</t>
    </r>
    <r>
      <rPr>
        <sz val="11"/>
        <color rgb="FF000000"/>
        <rFont val="Calibri"/>
      </rPr>
      <t>.</t>
    </r>
  </si>
  <si>
    <t>7.3</t>
  </si>
  <si>
    <r>
      <rPr>
        <sz val="11"/>
        <rFont val="Calibri"/>
      </rPr>
      <t>Ensure member accounts are linked to a group account</t>
    </r>
  </si>
  <si>
    <r>
      <rPr>
        <b/>
        <sz val="11"/>
        <color rgb="FF000000"/>
        <rFont val="Calibri"/>
      </rPr>
      <t>Using the management console:</t>
    </r>
    <r>
      <rPr>
        <sz val="11"/>
        <color rgb="FF000000"/>
        <rFont val="Calibri"/>
      </rPr>
      <t xml:space="preserve">
</t>
    </r>
    <r>
      <rPr>
        <sz val="11"/>
        <color rgb="FF000000"/>
        <rFont val="Calibri"/>
      </rPr>
      <t xml:space="preserve">- Log in to the  Cloud Security Center console </t>
    </r>
    <r>
      <rPr>
        <sz val="11"/>
        <color rgb="FF0000FF"/>
        <rFont val="Calibri"/>
      </rPr>
      <t>(https://console.intl.cloud.tencent.com/csip)</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Multi-cloud Multi-account Management</t>
    </r>
    <r>
      <rPr>
        <sz val="11"/>
        <color rgb="FF000000"/>
        <rFont val="Calibri"/>
      </rPr>
      <t xml:space="preserve"> &gt; </t>
    </r>
    <r>
      <rPr>
        <b/>
        <sz val="11"/>
        <color rgb="FF000000"/>
        <rFont val="Calibri"/>
      </rPr>
      <t>Connect Multi-cloud Accounts</t>
    </r>
    <r>
      <rPr>
        <sz val="11"/>
        <color rgb="FF000000"/>
        <rFont val="Calibri"/>
      </rPr>
      <t xml:space="preserve">
</t>
    </r>
    <r>
      <rPr>
        <sz val="11"/>
        <color rgb="FF000000"/>
        <rFont val="Calibri"/>
      </rPr>
      <t xml:space="preserve">- Click </t>
    </r>
    <r>
      <rPr>
        <b/>
        <sz val="11"/>
        <color rgb="FF000000"/>
        <rFont val="Calibri"/>
      </rPr>
      <t>Tencent Cloud Account</t>
    </r>
    <r>
      <rPr>
        <sz val="11"/>
        <color rgb="FF000000"/>
        <rFont val="Calibri"/>
      </rPr>
      <t xml:space="preserve">, Go to </t>
    </r>
    <r>
      <rPr>
        <b/>
        <sz val="11"/>
        <color rgb="FF000000"/>
        <rFont val="Calibri"/>
      </rPr>
      <t>Group Account Configuration</t>
    </r>
    <r>
      <rPr>
        <sz val="11"/>
        <color rgb="FF000000"/>
        <rFont val="Calibri"/>
      </rPr>
      <t xml:space="preserve"> and add member accounts.</t>
    </r>
  </si>
  <si>
    <r>
      <rPr>
        <sz val="11"/>
        <color rgb="FF000000"/>
        <rFont val="Calibri"/>
      </rPr>
      <t>Ensure member accounts are linked to a group account. This enables administrators to switch between the group account and member accounts seamlessly, facilitating centralized management and streamlined security operations.</t>
    </r>
  </si>
  <si>
    <r>
      <rPr>
        <sz val="11"/>
        <color rgb="FF000000"/>
        <rFont val="Calibri"/>
      </rPr>
      <t>Enabling features such as Automatic Quarantine in Cloud Security Center may incur additional costs.</t>
    </r>
  </si>
  <si>
    <r>
      <rPr>
        <b/>
        <sz val="11"/>
        <color rgb="FF000000"/>
        <rFont val="Calibri"/>
      </rPr>
      <t>Using the management console:</t>
    </r>
    <r>
      <rPr>
        <sz val="11"/>
        <color rgb="FF000000"/>
        <rFont val="Calibri"/>
      </rPr>
      <t xml:space="preserve">
</t>
    </r>
    <r>
      <rPr>
        <sz val="11"/>
        <color rgb="FF000000"/>
        <rFont val="Calibri"/>
      </rPr>
      <t xml:space="preserve">- Log in to the  Cloud Security Center console </t>
    </r>
    <r>
      <rPr>
        <sz val="11"/>
        <color rgb="FF0000FF"/>
        <rFont val="Calibri"/>
      </rPr>
      <t>(https://console.intl.cloud.tencent.com/csip)</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Multi-cloud Multi-account Management</t>
    </r>
    <r>
      <rPr>
        <sz val="11"/>
        <color rgb="FF000000"/>
        <rFont val="Calibri"/>
      </rPr>
      <t>.</t>
    </r>
    <r>
      <rPr>
        <sz val="11"/>
        <color rgb="FF000000"/>
        <rFont val="Calibri"/>
      </rPr>
      <t xml:space="preserve">
</t>
    </r>
    <r>
      <rPr>
        <sz val="11"/>
        <color rgb="FF000000"/>
        <rFont val="Calibri"/>
      </rPr>
      <t>- Ensure that the group account is linked to the member accounts of all departments.</t>
    </r>
  </si>
  <si>
    <t>7.4</t>
  </si>
  <si>
    <r>
      <rPr>
        <sz val="11"/>
        <rFont val="Calibri"/>
      </rPr>
      <t>Ensure periodic security check tasks are configured</t>
    </r>
  </si>
  <si>
    <r>
      <rPr>
        <b/>
        <sz val="11"/>
        <color rgb="FF000000"/>
        <rFont val="Calibri"/>
      </rPr>
      <t>Using the management console:</t>
    </r>
    <r>
      <rPr>
        <sz val="11"/>
        <color rgb="FF000000"/>
        <rFont val="Calibri"/>
      </rPr>
      <t xml:space="preserve">
</t>
    </r>
    <r>
      <rPr>
        <sz val="11"/>
        <color rgb="FF000000"/>
        <rFont val="Calibri"/>
      </rPr>
      <t xml:space="preserve">- Log in to the  Cloud Security Center console </t>
    </r>
    <r>
      <rPr>
        <sz val="11"/>
        <color rgb="FF0000FF"/>
        <rFont val="Calibri"/>
      </rPr>
      <t>(https://console.intl.cloud.tencent.com/csip)</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Health check tasks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Task</t>
    </r>
    <r>
      <rPr>
        <sz val="11"/>
        <color rgb="FF000000"/>
        <rFont val="Calibri"/>
      </rPr>
      <t>.</t>
    </r>
    <r>
      <rPr>
        <sz val="11"/>
        <color rgb="FF000000"/>
        <rFont val="Calibri"/>
      </rPr>
      <t xml:space="preserve">
</t>
    </r>
    <r>
      <rPr>
        <sz val="11"/>
        <color rgb="FF000000"/>
        <rFont val="Calibri"/>
      </rPr>
      <t xml:space="preserve">- Edit the </t>
    </r>
    <r>
      <rPr>
        <b/>
        <sz val="11"/>
        <color rgb="FF000000"/>
        <rFont val="Calibri"/>
      </rPr>
      <t>task name</t>
    </r>
    <r>
      <rPr>
        <sz val="11"/>
        <color rgb="FF000000"/>
        <rFont val="Calibri"/>
      </rPr>
      <t xml:space="preserve">, </t>
    </r>
    <r>
      <rPr>
        <b/>
        <sz val="11"/>
        <color rgb="FF000000"/>
        <rFont val="Calibri"/>
      </rPr>
      <t>mode</t>
    </r>
    <r>
      <rPr>
        <sz val="11"/>
        <color rgb="FF000000"/>
        <rFont val="Calibri"/>
      </rPr>
      <t xml:space="preserve">, set the </t>
    </r>
    <r>
      <rPr>
        <b/>
        <sz val="11"/>
        <color rgb="FF000000"/>
        <rFont val="Calibri"/>
      </rPr>
      <t>Plan</t>
    </r>
    <r>
      <rPr>
        <sz val="11"/>
        <color rgb="FF000000"/>
        <rFont val="Calibri"/>
      </rPr>
      <t xml:space="preserve"> ,</t>
    </r>
    <r>
      <rPr>
        <b/>
        <sz val="11"/>
        <color rgb="FF000000"/>
        <rFont val="Calibri"/>
      </rPr>
      <t>Check items</t>
    </r>
    <r>
      <rPr>
        <sz val="11"/>
        <color rgb="FF000000"/>
        <rFont val="Calibri"/>
      </rPr>
      <t xml:space="preserve"> and </t>
    </r>
    <r>
      <rPr>
        <b/>
        <sz val="11"/>
        <color rgb="FF000000"/>
        <rFont val="Calibri"/>
      </rPr>
      <t>Include assets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</si>
  <si>
    <r>
      <rPr>
        <sz val="11"/>
        <color rgb="FF000000"/>
        <rFont val="Calibri"/>
      </rPr>
      <t>Configure regular security check tasks for cloud assets, covering open ports, cloud resource configurations, service exposures, vulnerabilities, weak passwords, and content risks. Scheduled checks help maintain continuous security oversight and ensure timely detection of potential issues.</t>
    </r>
  </si>
  <si>
    <r>
      <rPr>
        <b/>
        <sz val="11"/>
        <color rgb="FF000000"/>
        <rFont val="Calibri"/>
      </rPr>
      <t>Using the management console:</t>
    </r>
    <r>
      <rPr>
        <sz val="11"/>
        <color rgb="FF000000"/>
        <rFont val="Calibri"/>
      </rPr>
      <t xml:space="preserve">
</t>
    </r>
    <r>
      <rPr>
        <sz val="11"/>
        <color rgb="FF000000"/>
        <rFont val="Calibri"/>
      </rPr>
      <t xml:space="preserve">- Log in to the  Cloud Security Center console </t>
    </r>
    <r>
      <rPr>
        <sz val="11"/>
        <color rgb="FF0000FF"/>
        <rFont val="Calibri"/>
      </rPr>
      <t>(https://console.intl.cloud.tencent.com/csip)</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Health check tasks</t>
    </r>
    <r>
      <rPr>
        <sz val="11"/>
        <color rgb="FF000000"/>
        <rFont val="Calibri"/>
      </rPr>
      <t>.</t>
    </r>
    <r>
      <rPr>
        <sz val="11"/>
        <color rgb="FF000000"/>
        <rFont val="Calibri"/>
      </rPr>
      <t xml:space="preserve">
</t>
    </r>
    <r>
      <rPr>
        <sz val="11"/>
        <color rgb="FF000000"/>
        <rFont val="Calibri"/>
      </rPr>
      <t>- Ensure that a security check task (periodic task) has been created.</t>
    </r>
  </si>
  <si>
    <t>7.5</t>
  </si>
  <si>
    <r>
      <rPr>
        <sz val="11"/>
        <rFont val="Calibri"/>
      </rPr>
      <t>Ensure notification is enabled for high-risk security activities</t>
    </r>
  </si>
  <si>
    <r>
      <rPr>
        <b/>
        <sz val="11"/>
        <color rgb="FF000000"/>
        <rFont val="Calibri"/>
      </rPr>
      <t>Using the management console:</t>
    </r>
    <r>
      <rPr>
        <sz val="11"/>
        <color rgb="FF000000"/>
        <rFont val="Calibri"/>
      </rPr>
      <t xml:space="preserve">
</t>
    </r>
    <r>
      <rPr>
        <sz val="11"/>
        <color rgb="FF000000"/>
        <rFont val="Calibri"/>
      </rPr>
      <t xml:space="preserve">- Log in to the  Cloud Security Center console </t>
    </r>
    <r>
      <rPr>
        <sz val="11"/>
        <color rgb="FF0000FF"/>
        <rFont val="Calibri"/>
      </rPr>
      <t>(https://console.intl.cloud.tencent.com/csip)</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Notification Settings</t>
    </r>
    <r>
      <rPr>
        <sz val="11"/>
        <color rgb="FF000000"/>
        <rFont val="Calibri"/>
      </rPr>
      <t>.</t>
    </r>
    <r>
      <rPr>
        <sz val="11"/>
        <color rgb="FF000000"/>
        <rFont val="Calibri"/>
      </rPr>
      <t xml:space="preserve">
</t>
    </r>
    <r>
      <rPr>
        <sz val="11"/>
        <color rgb="FF000000"/>
        <rFont val="Calibri"/>
      </rPr>
      <t xml:space="preserve">- Turn on the </t>
    </r>
    <r>
      <rPr>
        <b/>
        <sz val="11"/>
        <color rgb="FF000000"/>
        <rFont val="Calibri"/>
      </rPr>
      <t>Asset Center</t>
    </r>
    <r>
      <rPr>
        <sz val="11"/>
        <color rgb="FF000000"/>
        <rFont val="Calibri"/>
      </rPr>
      <t xml:space="preserve">, </t>
    </r>
    <r>
      <rPr>
        <b/>
        <sz val="11"/>
        <color rgb="FF000000"/>
        <rFont val="Calibri"/>
      </rPr>
      <t>Alert Center</t>
    </r>
    <r>
      <rPr>
        <sz val="11"/>
        <color rgb="FF000000"/>
        <rFont val="Calibri"/>
      </rPr>
      <t xml:space="preserve">, </t>
    </r>
    <r>
      <rPr>
        <b/>
        <sz val="11"/>
        <color rgb="FF000000"/>
        <rFont val="Calibri"/>
      </rPr>
      <t>Cloud API Anomaly Monitoring</t>
    </r>
    <r>
      <rPr>
        <sz val="11"/>
        <color rgb="FF000000"/>
        <rFont val="Calibri"/>
      </rPr>
      <t xml:space="preserve">, and </t>
    </r>
    <r>
      <rPr>
        <b/>
        <sz val="11"/>
        <color rgb="FF000000"/>
        <rFont val="Calibri"/>
      </rPr>
      <t>DNS Threat Monitoring</t>
    </r>
    <r>
      <rPr>
        <sz val="11"/>
        <color rgb="FF000000"/>
        <rFont val="Calibri"/>
      </rPr>
      <t xml:space="preserve"> switches.</t>
    </r>
    <r>
      <rPr>
        <sz val="11"/>
        <color rgb="FF000000"/>
        <rFont val="Calibri"/>
      </rPr>
      <t xml:space="preserve">
</t>
    </r>
    <r>
      <rPr>
        <sz val="11"/>
        <color rgb="FF000000"/>
        <rFont val="Calibri"/>
      </rPr>
      <t xml:space="preserve">- Click </t>
    </r>
    <r>
      <rPr>
        <b/>
        <sz val="11"/>
        <color rgb="FF000000"/>
        <rFont val="Calibri"/>
      </rPr>
      <t>Subscription Management</t>
    </r>
    <r>
      <rPr>
        <sz val="11"/>
        <color rgb="FF000000"/>
        <rFont val="Calibri"/>
      </rPr>
      <t xml:space="preserve"> to configure notification methods such as internal messages, emails, and text messages.</t>
    </r>
  </si>
  <si>
    <r>
      <rPr>
        <sz val="11"/>
        <color rgb="FF000000"/>
        <rFont val="Calibri"/>
      </rPr>
      <t>For high-risk security events, ensure that multiple notification channels such as internal messages, text messages, and emails are enabled and configured to alert relevant security personnel promptly.</t>
    </r>
  </si>
  <si>
    <r>
      <rPr>
        <b/>
        <sz val="11"/>
        <color rgb="FF000000"/>
        <rFont val="Calibri"/>
      </rPr>
      <t>Using the management console:</t>
    </r>
    <r>
      <rPr>
        <sz val="11"/>
        <color rgb="FF000000"/>
        <rFont val="Calibri"/>
      </rPr>
      <t xml:space="preserve">
</t>
    </r>
    <r>
      <rPr>
        <sz val="11"/>
        <color rgb="FF000000"/>
        <rFont val="Calibri"/>
      </rPr>
      <t xml:space="preserve">- Log in to the  Cloud Security Center console </t>
    </r>
    <r>
      <rPr>
        <sz val="11"/>
        <color rgb="FF0000FF"/>
        <rFont val="Calibri"/>
      </rPr>
      <t>(https://console.intl.cloud.tencent.com/csip)</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Notification Settings</t>
    </r>
    <r>
      <rPr>
        <sz val="11"/>
        <color rgb="FF000000"/>
        <rFont val="Calibri"/>
      </rPr>
      <t>.</t>
    </r>
    <r>
      <rPr>
        <sz val="11"/>
        <color rgb="FF000000"/>
        <rFont val="Calibri"/>
      </rPr>
      <t xml:space="preserve">
</t>
    </r>
    <r>
      <rPr>
        <sz val="11"/>
        <color rgb="FF000000"/>
        <rFont val="Calibri"/>
      </rPr>
      <t xml:space="preserve">- Ensure that the notification switch is </t>
    </r>
    <r>
      <rPr>
        <b/>
        <sz val="11"/>
        <color rgb="FF000000"/>
        <rFont val="Calibri"/>
      </rPr>
      <t>turned on</t>
    </r>
    <r>
      <rPr>
        <sz val="11"/>
        <color rgb="FF000000"/>
        <rFont val="Calibri"/>
      </rPr>
      <t xml:space="preserve"> and the notification method is set.</t>
    </r>
  </si>
  <si>
    <r>
      <rPr>
        <sz val="11"/>
        <color rgb="FF000000"/>
        <rFont val="Calibri"/>
      </rPr>
      <t>Only some alert types have notifications enabled by default.</t>
    </r>
  </si>
  <si>
    <t>7.6</t>
  </si>
  <si>
    <r>
      <rPr>
        <sz val="11"/>
        <rFont val="Calibri"/>
      </rPr>
      <t>Ensure log storage analysis is enabled</t>
    </r>
  </si>
  <si>
    <r>
      <rPr>
        <b/>
        <sz val="11"/>
        <color rgb="FF000000"/>
        <rFont val="Calibri"/>
      </rPr>
      <t>Using the management console:</t>
    </r>
    <r>
      <rPr>
        <sz val="11"/>
        <color rgb="FF000000"/>
        <rFont val="Calibri"/>
      </rPr>
      <t xml:space="preserve">
</t>
    </r>
    <r>
      <rPr>
        <sz val="11"/>
        <color rgb="FF000000"/>
        <rFont val="Calibri"/>
      </rPr>
      <t xml:space="preserve">- Log in to the  Cloud Security Center console </t>
    </r>
    <r>
      <rPr>
        <sz val="11"/>
        <color rgb="FF0000FF"/>
        <rFont val="Calibri"/>
      </rPr>
      <t>(https://console.intl.cloud.tencent.com/csip)</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Log Analysis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Configure log sources</t>
    </r>
    <r>
      <rPr>
        <sz val="11"/>
        <color rgb="FF000000"/>
        <rFont val="Calibri"/>
      </rPr>
      <t xml:space="preserve"> &gt; </t>
    </r>
    <r>
      <rPr>
        <b/>
        <sz val="11"/>
        <color rgb="FF000000"/>
        <rFont val="Calibri"/>
      </rPr>
      <t>Access Log Source</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log source</t>
    </r>
    <r>
      <rPr>
        <sz val="11"/>
        <color rgb="FF000000"/>
        <rFont val="Calibri"/>
      </rPr>
      <t xml:space="preserve"> and </t>
    </r>
    <r>
      <rPr>
        <b/>
        <sz val="11"/>
        <color rgb="FF000000"/>
        <rFont val="Calibri"/>
      </rPr>
      <t>storage duration</t>
    </r>
    <r>
      <rPr>
        <sz val="11"/>
        <color rgb="FF000000"/>
        <rFont val="Calibri"/>
      </rPr>
      <t xml:space="preserve">, and </t>
    </r>
    <r>
      <rPr>
        <b/>
        <sz val="11"/>
        <color rgb="FF000000"/>
        <rFont val="Calibri"/>
      </rPr>
      <t>enable</t>
    </r>
    <r>
      <rPr>
        <sz val="11"/>
        <color rgb="FF000000"/>
        <rFont val="Calibri"/>
      </rPr>
      <t xml:space="preserve"> the storage switch for each log type.</t>
    </r>
  </si>
  <si>
    <r>
      <rPr>
        <sz val="11"/>
        <color rgb="FF000000"/>
        <rFont val="Calibri"/>
      </rPr>
      <t>Centralize logs from multiple Tencent Cloud products through Cloud Security Center to enable streamlined security log operations and maintenance. It is recommended to configure log retention to be greater than 6 months to meet operational and compliance requirements.</t>
    </r>
  </si>
  <si>
    <r>
      <rPr>
        <sz val="11"/>
        <color rgb="FF000000"/>
        <rFont val="Calibri"/>
      </rPr>
      <t>Enabling log storage and analysis may incur additional charges for the service.</t>
    </r>
  </si>
  <si>
    <r>
      <rPr>
        <b/>
        <sz val="11"/>
        <color rgb="FF000000"/>
        <rFont val="Calibri"/>
      </rPr>
      <t>Using the management console:</t>
    </r>
    <r>
      <rPr>
        <sz val="11"/>
        <color rgb="FF000000"/>
        <rFont val="Calibri"/>
      </rPr>
      <t xml:space="preserve">
</t>
    </r>
    <r>
      <rPr>
        <sz val="11"/>
        <color rgb="FF000000"/>
        <rFont val="Calibri"/>
      </rPr>
      <t xml:space="preserve">- Log in to the  Cloud Security Center console </t>
    </r>
    <r>
      <rPr>
        <sz val="11"/>
        <color rgb="FF0000FF"/>
        <rFont val="Calibri"/>
      </rPr>
      <t>(https://console.intl.cloud.tencent.com/csip)</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Log Analysis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Configure log sources</t>
    </r>
    <r>
      <rPr>
        <sz val="11"/>
        <color rgb="FF000000"/>
        <rFont val="Calibri"/>
      </rPr>
      <t>.</t>
    </r>
    <r>
      <rPr>
        <sz val="11"/>
        <color rgb="FF000000"/>
        <rFont val="Calibri"/>
      </rPr>
      <t xml:space="preserve">
</t>
    </r>
    <r>
      <rPr>
        <sz val="11"/>
        <color rgb="FF000000"/>
        <rFont val="Calibri"/>
      </rPr>
      <t xml:space="preserve">- Ensure that the log source is connected and that the storage switch for each log type is </t>
    </r>
    <r>
      <rPr>
        <b/>
        <sz val="11"/>
        <color rgb="FF000000"/>
        <rFont val="Calibri"/>
      </rPr>
      <t>turned on</t>
    </r>
    <r>
      <rPr>
        <sz val="11"/>
        <color rgb="FF000000"/>
        <rFont val="Calibri"/>
      </rPr>
      <t>.</t>
    </r>
  </si>
  <si>
    <t>Cloud Workload Protection Platform</t>
  </si>
  <si>
    <t>8.1</t>
  </si>
  <si>
    <r>
      <rPr>
        <sz val="11"/>
        <rFont val="Calibri"/>
      </rPr>
      <t>Ensure CVM server has installed Cloud Workload Protection Platform(CWPP) Agent</t>
    </r>
  </si>
  <si>
    <r>
      <rPr>
        <b/>
        <sz val="11"/>
        <color rgb="FF000000"/>
        <rFont val="Calibri"/>
      </rPr>
      <t>Using the Management Console:</t>
    </r>
    <r>
      <rPr>
        <sz val="11"/>
        <color rgb="FF000000"/>
        <rFont val="Calibri"/>
      </rPr>
      <t xml:space="preserve">
</t>
    </r>
    <r>
      <rPr>
        <sz val="11"/>
        <color rgb="FF000000"/>
        <rFont val="Calibri"/>
      </rPr>
      <t xml:space="preserve">- Log in to the  Cloud Workload Protection Platform </t>
    </r>
    <r>
      <rPr>
        <sz val="11"/>
        <color rgb="FF0000FF"/>
        <rFont val="Calibri"/>
      </rPr>
      <t>(https://console.intl.cloud.tencent.com/cwp)</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Server List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Agent not installed</t>
    </r>
    <r>
      <rPr>
        <sz val="11"/>
        <color rgb="FF000000"/>
        <rFont val="Calibri"/>
      </rPr>
      <t xml:space="preserve"> to filter out hosts that do not have the agent installed.</t>
    </r>
    <r>
      <rPr>
        <sz val="11"/>
        <color rgb="FF000000"/>
        <rFont val="Calibri"/>
      </rPr>
      <t xml:space="preserve">
</t>
    </r>
    <r>
      <rPr>
        <sz val="11"/>
        <color rgb="FF000000"/>
        <rFont val="Calibri"/>
      </rPr>
      <t xml:space="preserve">- In the </t>
    </r>
    <r>
      <rPr>
        <b/>
        <sz val="11"/>
        <color rgb="FF000000"/>
        <rFont val="Calibri"/>
      </rPr>
      <t>Operation</t>
    </r>
    <r>
      <rPr>
        <sz val="11"/>
        <color rgb="FF000000"/>
        <rFont val="Calibri"/>
      </rPr>
      <t xml:space="preserve"> column of the host that does not have the client installed, click </t>
    </r>
    <r>
      <rPr>
        <b/>
        <sz val="11"/>
        <color rgb="FF000000"/>
        <rFont val="Calibri"/>
      </rPr>
      <t>Install CWPP Agent</t>
    </r>
    <r>
      <rPr>
        <sz val="11"/>
        <color rgb="FF000000"/>
        <rFont val="Calibri"/>
      </rPr>
      <t xml:space="preserve">  to open the client installation guide. Select the appropriate installation method based on the server situation.</t>
    </r>
  </si>
  <si>
    <r>
      <rPr>
        <sz val="11"/>
        <color rgb="FF000000"/>
        <rFont val="Calibri"/>
      </rPr>
      <t>The CWPP agent collects host risk information and synchronizes it with the management console. It also execute detection and processing tasks issued by the management console. Ensure that agent is installed on all deployed CVM servers.</t>
    </r>
  </si>
  <si>
    <r>
      <rPr>
        <sz val="11"/>
        <color rgb="FF000000"/>
        <rFont val="Calibri"/>
      </rPr>
      <t>The basic edition is free but may not provide full host security protection capabilities.</t>
    </r>
  </si>
  <si>
    <r>
      <rPr>
        <b/>
        <sz val="11"/>
        <color rgb="FF000000"/>
        <rFont val="Calibri"/>
      </rPr>
      <t>Using the Management Console:</t>
    </r>
    <r>
      <rPr>
        <sz val="11"/>
        <color rgb="FF000000"/>
        <rFont val="Calibri"/>
      </rPr>
      <t xml:space="preserve">
</t>
    </r>
    <r>
      <rPr>
        <sz val="11"/>
        <color rgb="FF000000"/>
        <rFont val="Calibri"/>
      </rPr>
      <t xml:space="preserve">- Log in to the  Cloud Workload Protection Platform </t>
    </r>
    <r>
      <rPr>
        <sz val="11"/>
        <color rgb="FF0000FF"/>
        <rFont val="Calibri"/>
      </rPr>
      <t>(https://console.intl.cloud.tencent.com/cwp)</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Server List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Agent not installed</t>
    </r>
    <r>
      <rPr>
        <sz val="11"/>
        <color rgb="FF000000"/>
        <rFont val="Calibri"/>
      </rPr>
      <t xml:space="preserve"> to filter out hosts that do not have the agent installed.</t>
    </r>
  </si>
  <si>
    <r>
      <rPr>
        <sz val="11"/>
        <color rgb="FF000000"/>
        <rFont val="Calibri"/>
      </rPr>
      <t>By default, CWPP agent is installed.</t>
    </r>
  </si>
  <si>
    <t>8.2</t>
  </si>
  <si>
    <r>
      <rPr>
        <sz val="11"/>
        <rFont val="Calibri"/>
      </rPr>
      <t>Ensure CVM server has installed the Cloud Workload Protection Platform(CWPP) Professional or Ultimate edition agent</t>
    </r>
  </si>
  <si>
    <r>
      <rPr>
        <b/>
        <sz val="11"/>
        <color rgb="FF000000"/>
        <rFont val="Calibri"/>
      </rPr>
      <t>Using the Management Console:</t>
    </r>
    <r>
      <rPr>
        <sz val="11"/>
        <color rgb="FF000000"/>
        <rFont val="Calibri"/>
      </rPr>
      <t xml:space="preserve">
</t>
    </r>
    <r>
      <rPr>
        <sz val="11"/>
        <color rgb="FF000000"/>
        <rFont val="Calibri"/>
      </rPr>
      <t>- Log in to the  Cloud Workload Protection Platform.</t>
    </r>
    <r>
      <rPr>
        <sz val="11"/>
        <color rgb="FF000000"/>
        <rFont val="Calibri"/>
      </rPr>
      <t xml:space="preserve">
</t>
    </r>
    <r>
      <rPr>
        <sz val="11"/>
        <color rgb="FF000000"/>
        <rFont val="Calibri"/>
      </rPr>
      <t xml:space="preserve">- Select </t>
    </r>
    <r>
      <rPr>
        <b/>
        <sz val="11"/>
        <color rgb="FF000000"/>
        <rFont val="Calibri"/>
      </rPr>
      <t>License management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Purchase CWPP License</t>
    </r>
    <r>
      <rPr>
        <sz val="11"/>
        <color rgb="FF000000"/>
        <rFont val="Calibri"/>
      </rPr>
      <t xml:space="preserve"> to go to the cwpp purchase page.</t>
    </r>
    <r>
      <rPr>
        <sz val="11"/>
        <color rgb="FF000000"/>
        <rFont val="Calibri"/>
      </rPr>
      <t xml:space="preserve">
</t>
    </r>
    <r>
      <rPr>
        <sz val="11"/>
        <color rgb="FF000000"/>
        <rFont val="Calibri"/>
      </rPr>
      <t xml:space="preserve">- Select the </t>
    </r>
    <r>
      <rPr>
        <b/>
        <sz val="11"/>
        <color rgb="FF000000"/>
        <rFont val="Calibri"/>
      </rPr>
      <t>Professional</t>
    </r>
    <r>
      <rPr>
        <sz val="11"/>
        <color rgb="FF000000"/>
        <rFont val="Calibri"/>
      </rPr>
      <t xml:space="preserve"> or </t>
    </r>
    <r>
      <rPr>
        <b/>
        <sz val="11"/>
        <color rgb="FF000000"/>
        <rFont val="Calibri"/>
      </rPr>
      <t>Ultimate</t>
    </r>
    <r>
      <rPr>
        <sz val="11"/>
        <color rgb="FF000000"/>
        <rFont val="Calibri"/>
      </rPr>
      <t xml:space="preserve"> edition, enter the number of protection licenses, and bind the base edition host that needs to be upgraded.</t>
    </r>
    <r>
      <rPr>
        <sz val="11"/>
        <color rgb="FF000000"/>
        <rFont val="Calibri"/>
      </rPr>
      <t xml:space="preserve">
</t>
    </r>
    <r>
      <rPr>
        <sz val="11"/>
        <color rgb="FF000000"/>
        <rFont val="Calibri"/>
      </rPr>
      <t>- Complete your order and payment.</t>
    </r>
  </si>
  <si>
    <r>
      <rPr>
        <sz val="11"/>
        <color rgb="FF000000"/>
        <rFont val="Calibri"/>
      </rPr>
      <t>The CWPP Professional Edition or Ultimate Edition provides advanced security features such as asset management, malware detection and removal, hacker intrusion prevention, vulnerability risk alerts, and security baseline compliance.</t>
    </r>
  </si>
  <si>
    <r>
      <rPr>
        <sz val="11"/>
        <color rgb="FF000000"/>
        <rFont val="Calibri"/>
      </rPr>
      <t>Professional or Ultimate editions require additional purchase.</t>
    </r>
  </si>
  <si>
    <r>
      <rPr>
        <b/>
        <sz val="11"/>
        <color rgb="FF000000"/>
        <rFont val="Calibri"/>
      </rPr>
      <t>Using the Management Console:</t>
    </r>
    <r>
      <rPr>
        <sz val="11"/>
        <color rgb="FF000000"/>
        <rFont val="Calibri"/>
      </rPr>
      <t xml:space="preserve">
</t>
    </r>
    <r>
      <rPr>
        <sz val="11"/>
        <color rgb="FF000000"/>
        <rFont val="Calibri"/>
      </rPr>
      <t xml:space="preserve">- Log in to the  Cloud Workload Protection Platform </t>
    </r>
    <r>
      <rPr>
        <sz val="11"/>
        <color rgb="FF0000FF"/>
        <rFont val="Calibri"/>
      </rPr>
      <t>(https://console.intl.cloud.tencent.com/cwp)</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Server List</t>
    </r>
    <r>
      <rPr>
        <sz val="11"/>
        <color rgb="FF000000"/>
        <rFont val="Calibri"/>
      </rPr>
      <t>.</t>
    </r>
    <r>
      <rPr>
        <sz val="11"/>
        <color rgb="FF000000"/>
        <rFont val="Calibri"/>
      </rPr>
      <t xml:space="preserve">
</t>
    </r>
    <r>
      <rPr>
        <sz val="11"/>
        <color rgb="FF000000"/>
        <rFont val="Calibri"/>
      </rPr>
      <t>- Click "CWP Basic Servers" to filter out basic servers.</t>
    </r>
  </si>
  <si>
    <t>8.3</t>
  </si>
  <si>
    <r>
      <rPr>
        <sz val="11"/>
        <rFont val="Calibri"/>
      </rPr>
      <t>Ensure that the Cloud Workload Protection Platform(CWPP) application protection switch is ‘Turn on’</t>
    </r>
  </si>
  <si>
    <r>
      <rPr>
        <b/>
        <sz val="11"/>
        <color rgb="FF000000"/>
        <rFont val="Calibri"/>
      </rPr>
      <t>Using the Management Console:</t>
    </r>
    <r>
      <rPr>
        <sz val="11"/>
        <color rgb="FF000000"/>
        <rFont val="Calibri"/>
      </rPr>
      <t xml:space="preserve">
</t>
    </r>
    <r>
      <rPr>
        <sz val="11"/>
        <color rgb="FF000000"/>
        <rFont val="Calibri"/>
      </rPr>
      <t xml:space="preserve">- Log in to the  Cloud Workload Protection Platform </t>
    </r>
    <r>
      <rPr>
        <sz val="11"/>
        <color rgb="FF0000FF"/>
        <rFont val="Calibri"/>
      </rPr>
      <t>(https://console.intl.cloud.tencent.com/cwp)</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Cyber Defense</t>
    </r>
    <r>
      <rPr>
        <sz val="11"/>
        <color rgb="FF000000"/>
        <rFont val="Calibri"/>
      </rPr>
      <t xml:space="preserve"> &gt; </t>
    </r>
    <r>
      <rPr>
        <b/>
        <sz val="11"/>
        <color rgb="FF000000"/>
        <rFont val="Calibri"/>
      </rPr>
      <t>Application protection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Protection Switch Configuration</t>
    </r>
    <r>
      <rPr>
        <sz val="11"/>
        <color rgb="FF000000"/>
        <rFont val="Calibri"/>
      </rPr>
      <t>.</t>
    </r>
    <r>
      <rPr>
        <sz val="11"/>
        <color rgb="FF000000"/>
        <rFont val="Calibri"/>
      </rPr>
      <t xml:space="preserve">
</t>
    </r>
    <r>
      <rPr>
        <sz val="11"/>
        <color rgb="FF000000"/>
        <rFont val="Calibri"/>
      </rPr>
      <t xml:space="preserve">- </t>
    </r>
    <r>
      <rPr>
        <b/>
        <sz val="11"/>
        <color rgb="FF000000"/>
        <rFont val="Calibri"/>
      </rPr>
      <t>Turn on</t>
    </r>
    <r>
      <rPr>
        <sz val="11"/>
        <color rgb="FF000000"/>
        <rFont val="Calibri"/>
      </rPr>
      <t xml:space="preserve"> the protection switch for host assets and container assets.</t>
    </r>
  </si>
  <si>
    <r>
      <rPr>
        <sz val="11"/>
        <color rgb="FF000000"/>
        <rFont val="Calibri"/>
      </rPr>
      <t>Enable the application protection switch in CWPP to activate vulnerability defense and Java Webshell defense. This setup helps defend against vulnerability exploitation attacks and Java Webshell attacks by generating virtual patches and monitoring Java Web Service processes for unauthorized code injections. These features are only available in Professional and Ultimate Editions of CWPP.</t>
    </r>
  </si>
  <si>
    <r>
      <rPr>
        <sz val="11"/>
        <color rgb="FF000000"/>
        <rFont val="Calibri"/>
      </rPr>
      <t>Enabling application protection may incur additional charges, depending on the CWPP edition and licensing.</t>
    </r>
  </si>
  <si>
    <r>
      <rPr>
        <b/>
        <sz val="11"/>
        <color rgb="FF000000"/>
        <rFont val="Calibri"/>
      </rPr>
      <t>Using the Management Console:</t>
    </r>
    <r>
      <rPr>
        <sz val="11"/>
        <color rgb="FF000000"/>
        <rFont val="Calibri"/>
      </rPr>
      <t xml:space="preserve">
</t>
    </r>
    <r>
      <rPr>
        <sz val="11"/>
        <color rgb="FF000000"/>
        <rFont val="Calibri"/>
      </rPr>
      <t xml:space="preserve">- Log in to the  Cloud Workload Protection Platform </t>
    </r>
    <r>
      <rPr>
        <sz val="11"/>
        <color rgb="FF0000FF"/>
        <rFont val="Calibri"/>
      </rPr>
      <t>(https://console.intl.cloud.tencent.com/cwp)</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Cyber Defense</t>
    </r>
    <r>
      <rPr>
        <sz val="11"/>
        <color rgb="FF000000"/>
        <rFont val="Calibri"/>
      </rPr>
      <t xml:space="preserve"> &gt; </t>
    </r>
    <r>
      <rPr>
        <b/>
        <sz val="11"/>
        <color rgb="FF000000"/>
        <rFont val="Calibri"/>
      </rPr>
      <t>Application protection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Protection Switch Configuration</t>
    </r>
    <r>
      <rPr>
        <sz val="11"/>
        <color rgb="FF000000"/>
        <rFont val="Calibri"/>
      </rPr>
      <t>.</t>
    </r>
    <r>
      <rPr>
        <sz val="11"/>
        <color rgb="FF000000"/>
        <rFont val="Calibri"/>
      </rPr>
      <t xml:space="preserve">
</t>
    </r>
    <r>
      <rPr>
        <sz val="11"/>
        <color rgb="FF000000"/>
        <rFont val="Calibri"/>
      </rPr>
      <t>- Ensure that the protection switches for host assets and container assets are turned on.</t>
    </r>
  </si>
  <si>
    <t>8.4</t>
  </si>
  <si>
    <r>
      <rPr>
        <sz val="11"/>
        <rFont val="Calibri"/>
      </rPr>
      <t>Ensure CWPP agent ‘self-protection’, ‘scheduled scanning’, and ‘automatic defense’ are ‘Enabled’</t>
    </r>
  </si>
  <si>
    <r>
      <rPr>
        <b/>
        <sz val="11"/>
        <color rgb="FF000000"/>
        <rFont val="Calibri"/>
      </rPr>
      <t>Using the Management Console:</t>
    </r>
    <r>
      <rPr>
        <sz val="11"/>
        <color rgb="FF000000"/>
        <rFont val="Calibri"/>
      </rPr>
      <t xml:space="preserve">
</t>
    </r>
    <r>
      <rPr>
        <sz val="11"/>
        <color rgb="FF000000"/>
        <rFont val="Calibri"/>
      </rPr>
      <t xml:space="preserve">- Log in to the  Cloud Workload Protection Platform </t>
    </r>
    <r>
      <rPr>
        <sz val="11"/>
        <color rgb="FF0000FF"/>
        <rFont val="Calibri"/>
      </rPr>
      <t>(https://console.intl.cloud.tencent.com/cwp)</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Security Overview</t>
    </r>
    <r>
      <rPr>
        <sz val="11"/>
        <color rgb="FF000000"/>
        <rFont val="Calibri"/>
      </rPr>
      <t>.</t>
    </r>
    <r>
      <rPr>
        <sz val="11"/>
        <color rgb="FF000000"/>
        <rFont val="Calibri"/>
      </rPr>
      <t xml:space="preserve">
</t>
    </r>
    <r>
      <rPr>
        <sz val="11"/>
        <color rgb="FF000000"/>
        <rFont val="Calibri"/>
      </rPr>
      <t xml:space="preserve">- Configure and enable the </t>
    </r>
    <r>
      <rPr>
        <b/>
        <sz val="11"/>
        <color rgb="FF000000"/>
        <rFont val="Calibri"/>
      </rPr>
      <t>Client &amp; Authorization Settings</t>
    </r>
    <r>
      <rPr>
        <sz val="11"/>
        <color rgb="FF000000"/>
        <rFont val="Calibri"/>
      </rPr>
      <t xml:space="preserve">, </t>
    </r>
    <r>
      <rPr>
        <b/>
        <sz val="11"/>
        <color rgb="FF000000"/>
        <rFont val="Calibri"/>
      </rPr>
      <t>Scheduled Scan Settings</t>
    </r>
    <r>
      <rPr>
        <sz val="11"/>
        <color rgb="FF000000"/>
        <rFont val="Calibri"/>
      </rPr>
      <t xml:space="preserve"> and </t>
    </r>
    <r>
      <rPr>
        <b/>
        <sz val="11"/>
        <color rgb="FF000000"/>
        <rFont val="Calibri"/>
      </rPr>
      <t>Automatic Defense Settings</t>
    </r>
    <r>
      <rPr>
        <sz val="11"/>
        <color rgb="FF000000"/>
        <rFont val="Calibri"/>
      </rPr>
      <t xml:space="preserve"> under the </t>
    </r>
    <r>
      <rPr>
        <b/>
        <sz val="11"/>
        <color rgb="FF000000"/>
        <rFont val="Calibri"/>
      </rPr>
      <t>Security Switch</t>
    </r>
    <r>
      <rPr>
        <sz val="11"/>
        <color rgb="FF000000"/>
        <rFont val="Calibri"/>
      </rPr>
      <t xml:space="preserve"> module.</t>
    </r>
  </si>
  <si>
    <r>
      <rPr>
        <sz val="11"/>
        <color rgb="FF000000"/>
        <rFont val="Calibri"/>
      </rPr>
      <t>Configure the agent self-protection, scheduled scanning, and automatic defense security switches in CWPP.</t>
    </r>
  </si>
  <si>
    <r>
      <rPr>
        <sz val="11"/>
        <color rgb="FF000000"/>
        <rFont val="Calibri"/>
      </rPr>
      <t>If these switches are not enabled, the integrity of the CWPP protection service cannot be guaranteed.</t>
    </r>
  </si>
  <si>
    <r>
      <rPr>
        <b/>
        <sz val="11"/>
        <color rgb="FF000000"/>
        <rFont val="Calibri"/>
      </rPr>
      <t>Using the Management Console:</t>
    </r>
    <r>
      <rPr>
        <sz val="11"/>
        <color rgb="FF000000"/>
        <rFont val="Calibri"/>
      </rPr>
      <t xml:space="preserve">
</t>
    </r>
    <r>
      <rPr>
        <sz val="11"/>
        <color rgb="FF000000"/>
        <rFont val="Calibri"/>
      </rPr>
      <t xml:space="preserve">- Log in to the  Cloud Workload Protection Platform </t>
    </r>
    <r>
      <rPr>
        <sz val="11"/>
        <color rgb="FF0000FF"/>
        <rFont val="Calibri"/>
      </rPr>
      <t>(https://console.intl.cloud.tencent.com/cwp)</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Security Overview</t>
    </r>
    <r>
      <rPr>
        <sz val="11"/>
        <color rgb="FF000000"/>
        <rFont val="Calibri"/>
      </rPr>
      <t>.</t>
    </r>
    <r>
      <rPr>
        <sz val="11"/>
        <color rgb="FF000000"/>
        <rFont val="Calibri"/>
      </rPr>
      <t xml:space="preserve">
</t>
    </r>
    <r>
      <rPr>
        <sz val="11"/>
        <color rgb="FF000000"/>
        <rFont val="Calibri"/>
      </rPr>
      <t xml:space="preserve">- Ensure that </t>
    </r>
    <r>
      <rPr>
        <b/>
        <sz val="11"/>
        <color rgb="FF000000"/>
        <rFont val="Calibri"/>
      </rPr>
      <t>Client &amp; Authorization Settings</t>
    </r>
    <r>
      <rPr>
        <sz val="11"/>
        <color rgb="FF000000"/>
        <rFont val="Calibri"/>
      </rPr>
      <t xml:space="preserve">, </t>
    </r>
    <r>
      <rPr>
        <b/>
        <sz val="11"/>
        <color rgb="FF000000"/>
        <rFont val="Calibri"/>
      </rPr>
      <t>Scheduled Scan Settings</t>
    </r>
    <r>
      <rPr>
        <sz val="11"/>
        <color rgb="FF000000"/>
        <rFont val="Calibri"/>
      </rPr>
      <t xml:space="preserve">, and </t>
    </r>
    <r>
      <rPr>
        <b/>
        <sz val="11"/>
        <color rgb="FF000000"/>
        <rFont val="Calibri"/>
      </rPr>
      <t>Automatic Defense Settings</t>
    </r>
    <r>
      <rPr>
        <sz val="11"/>
        <color rgb="FF000000"/>
        <rFont val="Calibri"/>
      </rPr>
      <t xml:space="preserve"> under the </t>
    </r>
    <r>
      <rPr>
        <b/>
        <sz val="11"/>
        <color rgb="FF000000"/>
        <rFont val="Calibri"/>
      </rPr>
      <t>Security Switch</t>
    </r>
    <r>
      <rPr>
        <sz val="11"/>
        <color rgb="FF000000"/>
        <rFont val="Calibri"/>
      </rPr>
      <t xml:space="preserve"> module are all enabled.</t>
    </r>
  </si>
  <si>
    <t>8.5</t>
  </si>
  <si>
    <r>
      <rPr>
        <sz val="11"/>
        <rFont val="Calibri"/>
      </rPr>
      <t>Ensure notification is enabled for all high-risk security activities</t>
    </r>
  </si>
  <si>
    <r>
      <rPr>
        <b/>
        <sz val="11"/>
        <color rgb="FF000000"/>
        <rFont val="Calibri"/>
      </rPr>
      <t>Using the Management Console:</t>
    </r>
    <r>
      <rPr>
        <sz val="11"/>
        <color rgb="FF000000"/>
        <rFont val="Calibri"/>
      </rPr>
      <t xml:space="preserve">
</t>
    </r>
    <r>
      <rPr>
        <sz val="11"/>
        <color rgb="FF000000"/>
        <rFont val="Calibri"/>
      </rPr>
      <t xml:space="preserve">- Log in to the  Cloud Workload Protection Platform </t>
    </r>
    <r>
      <rPr>
        <sz val="11"/>
        <color rgb="FF0000FF"/>
        <rFont val="Calibri"/>
      </rPr>
      <t>(https://console.intl.cloud.tencent.com/cwp)</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Notification Settings</t>
    </r>
    <r>
      <rPr>
        <sz val="11"/>
        <color rgb="FF000000"/>
        <rFont val="Calibri"/>
      </rPr>
      <t>.</t>
    </r>
    <r>
      <rPr>
        <sz val="11"/>
        <color rgb="FF000000"/>
        <rFont val="Calibri"/>
      </rPr>
      <t xml:space="preserve">
</t>
    </r>
    <r>
      <rPr>
        <sz val="11"/>
        <color rgb="FF000000"/>
        <rFont val="Calibri"/>
      </rPr>
      <t xml:space="preserve">- Ensure that the </t>
    </r>
    <r>
      <rPr>
        <b/>
        <sz val="11"/>
        <color rgb="FF000000"/>
        <rFont val="Calibri"/>
      </rPr>
      <t>alarm statues</t>
    </r>
    <r>
      <rPr>
        <sz val="11"/>
        <color rgb="FF000000"/>
        <rFont val="Calibri"/>
      </rPr>
      <t xml:space="preserve"> for each </t>
    </r>
    <r>
      <rPr>
        <b/>
        <sz val="11"/>
        <color rgb="FF000000"/>
        <rFont val="Calibri"/>
      </rPr>
      <t>alarm type</t>
    </r>
    <r>
      <rPr>
        <sz val="11"/>
        <color rgb="FF000000"/>
        <rFont val="Calibri"/>
      </rPr>
      <t xml:space="preserve"> are turned on and that the </t>
    </r>
    <r>
      <rPr>
        <b/>
        <sz val="11"/>
        <color rgb="FF000000"/>
        <rFont val="Calibri"/>
      </rPr>
      <t>alarm time</t>
    </r>
    <r>
      <rPr>
        <sz val="11"/>
        <color rgb="FF000000"/>
        <rFont val="Calibri"/>
      </rPr>
      <t xml:space="preserve">, </t>
    </r>
    <r>
      <rPr>
        <b/>
        <sz val="11"/>
        <color rgb="FF000000"/>
        <rFont val="Calibri"/>
      </rPr>
      <t>alarm host range</t>
    </r>
    <r>
      <rPr>
        <sz val="11"/>
        <color rgb="FF000000"/>
        <rFont val="Calibri"/>
      </rPr>
      <t xml:space="preserve"> and </t>
    </r>
    <r>
      <rPr>
        <b/>
        <sz val="11"/>
        <color rgb="FF000000"/>
        <rFont val="Calibri"/>
      </rPr>
      <t>alarm items</t>
    </r>
    <r>
      <rPr>
        <sz val="11"/>
        <color rgb="FF000000"/>
        <rFont val="Calibri"/>
      </rPr>
      <t xml:space="preserve"> are configured.</t>
    </r>
    <r>
      <rPr>
        <sz val="11"/>
        <color rgb="FF000000"/>
        <rFont val="Calibri"/>
      </rPr>
      <t xml:space="preserve">
</t>
    </r>
    <r>
      <rPr>
        <sz val="11"/>
        <color rgb="FF000000"/>
        <rFont val="Calibri"/>
      </rPr>
      <t xml:space="preserve">- Click </t>
    </r>
    <r>
      <rPr>
        <b/>
        <sz val="11"/>
        <color rgb="FF000000"/>
        <rFont val="Calibri"/>
      </rPr>
      <t>Go to Settings</t>
    </r>
    <r>
      <rPr>
        <sz val="11"/>
        <color rgb="FF000000"/>
        <rFont val="Calibri"/>
      </rPr>
      <t xml:space="preserve"> to go to </t>
    </r>
    <r>
      <rPr>
        <b/>
        <sz val="11"/>
        <color rgb="FF000000"/>
        <rFont val="Calibri"/>
      </rPr>
      <t>Message Center</t>
    </r>
    <r>
      <rPr>
        <sz val="11"/>
        <color rgb="FF000000"/>
        <rFont val="Calibri"/>
      </rPr>
      <t xml:space="preserve"> &gt; </t>
    </r>
    <r>
      <rPr>
        <b/>
        <sz val="11"/>
        <color rgb="FF000000"/>
        <rFont val="Calibri"/>
      </rPr>
      <t>Subscription Management</t>
    </r>
    <r>
      <rPr>
        <sz val="11"/>
        <color rgb="FF000000"/>
        <rFont val="Calibri"/>
      </rPr>
      <t xml:space="preserve"> and ensure that the CWPP message reception channel has been set up.</t>
    </r>
  </si>
  <si>
    <r>
      <rPr>
        <sz val="11"/>
        <color rgb="FF000000"/>
        <rFont val="Calibri"/>
      </rPr>
      <t>For serious or high-risk security risks, ensure that multiple notification channels such as internal messages, text messages, and emails are properly configured and enabled.</t>
    </r>
  </si>
  <si>
    <r>
      <rPr>
        <sz val="11"/>
        <color rgb="FF000000"/>
        <rFont val="Calibri"/>
      </rPr>
      <t>Failure to notify in a timely manner will result in untimely risk handling, which may increase the damage caused by the attack.</t>
    </r>
  </si>
  <si>
    <t>8.6</t>
  </si>
  <si>
    <r>
      <rPr>
        <b/>
        <sz val="11"/>
        <color rgb="FF000000"/>
        <rFont val="Calibri"/>
      </rPr>
      <t>Using the Management Console:</t>
    </r>
    <r>
      <rPr>
        <sz val="11"/>
        <color rgb="FF000000"/>
        <rFont val="Calibri"/>
      </rPr>
      <t xml:space="preserve">
</t>
    </r>
    <r>
      <rPr>
        <sz val="11"/>
        <color rgb="FF000000"/>
        <rFont val="Calibri"/>
      </rPr>
      <t xml:space="preserve">- Log in to the  Cloud Workload Protection Platform </t>
    </r>
    <r>
      <rPr>
        <sz val="11"/>
        <color rgb="FF0000FF"/>
        <rFont val="Calibri"/>
      </rPr>
      <t>(https://console.intl.cloud.tencent.com/cwp)</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Log Analysis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Buy Now</t>
    </r>
    <r>
      <rPr>
        <sz val="11"/>
        <color rgb="FF000000"/>
        <rFont val="Calibri"/>
      </rPr>
      <t xml:space="preserve"> to proceed to the Host Security purchase page.</t>
    </r>
    <r>
      <rPr>
        <sz val="11"/>
        <color rgb="FF000000"/>
        <rFont val="Calibri"/>
      </rPr>
      <t xml:space="preserve">
</t>
    </r>
    <r>
      <rPr>
        <sz val="11"/>
        <color rgb="FF000000"/>
        <rFont val="Calibri"/>
      </rPr>
      <t>- Select the log analysis storage capacity with a minimum duration of 6 months, then complete the order and payment.</t>
    </r>
    <r>
      <rPr>
        <sz val="11"/>
        <color rgb="FF000000"/>
        <rFont val="Calibri"/>
      </rPr>
      <t xml:space="preserve">
</t>
    </r>
    <r>
      <rPr>
        <sz val="11"/>
        <color rgb="FF000000"/>
        <rFont val="Calibri"/>
      </rPr>
      <t xml:space="preserve">- Return to </t>
    </r>
    <r>
      <rPr>
        <b/>
        <sz val="11"/>
        <color rgb="FF000000"/>
        <rFont val="Calibri"/>
      </rPr>
      <t>Log Analysis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Configuration</t>
    </r>
    <r>
      <rPr>
        <sz val="11"/>
        <color rgb="FF000000"/>
        <rFont val="Calibri"/>
      </rPr>
      <t>.</t>
    </r>
    <r>
      <rPr>
        <sz val="11"/>
        <color rgb="FF000000"/>
        <rFont val="Calibri"/>
      </rPr>
      <t xml:space="preserve">
</t>
    </r>
    <r>
      <rPr>
        <sz val="11"/>
        <color rgb="FF000000"/>
        <rFont val="Calibri"/>
      </rPr>
      <t>- Configure storage content and the duration for triggering automatic cleanup.</t>
    </r>
  </si>
  <si>
    <r>
      <rPr>
        <sz val="11"/>
        <color rgb="FF000000"/>
        <rFont val="Calibri"/>
      </rPr>
      <t>Enable CWPP log collection and storage, including host asset logs, client-reported logs, and alert logs, with a retention period of at least six months.</t>
    </r>
  </si>
  <si>
    <r>
      <rPr>
        <b/>
        <sz val="11"/>
        <color rgb="FF000000"/>
        <rFont val="Calibri"/>
      </rPr>
      <t>Using the Management Console:</t>
    </r>
    <r>
      <rPr>
        <sz val="11"/>
        <color rgb="FF000000"/>
        <rFont val="Calibri"/>
      </rPr>
      <t xml:space="preserve">
</t>
    </r>
    <r>
      <rPr>
        <sz val="11"/>
        <color rgb="FF000000"/>
        <rFont val="Calibri"/>
      </rPr>
      <t xml:space="preserve">- Log in to the  Cloud Workload Protection Platform </t>
    </r>
    <r>
      <rPr>
        <sz val="11"/>
        <color rgb="FF0000FF"/>
        <rFont val="Calibri"/>
      </rPr>
      <t>(https://console.intl.cloud.tencent.com/cwp)</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Log Analysis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Configuration</t>
    </r>
    <r>
      <rPr>
        <sz val="11"/>
        <color rgb="FF000000"/>
        <rFont val="Calibri"/>
      </rPr>
      <t>.</t>
    </r>
    <r>
      <rPr>
        <sz val="11"/>
        <color rgb="FF000000"/>
        <rFont val="Calibri"/>
      </rPr>
      <t xml:space="preserve">
</t>
    </r>
    <r>
      <rPr>
        <sz val="11"/>
        <color rgb="FF000000"/>
        <rFont val="Calibri"/>
      </rPr>
      <t>- Ensure that you have purchased log analysis storage space and that the purchase period is no less than six months. Also, ensure that you have configured the storage content and the storage period for automatic cleanup.</t>
    </r>
  </si>
  <si>
    <t>Tencent Container Security Service</t>
  </si>
  <si>
    <t>9.1</t>
  </si>
  <si>
    <r>
      <rPr>
        <sz val="11"/>
        <rFont val="Calibri"/>
      </rPr>
      <t>Ensure Container Security protection is enabled for clusters and hosts</t>
    </r>
  </si>
  <si>
    <r>
      <rPr>
        <b/>
        <sz val="11"/>
        <color rgb="FF000000"/>
        <rFont val="Calibri"/>
      </rPr>
      <t>Using the Management Console:</t>
    </r>
    <r>
      <rPr>
        <sz val="11"/>
        <color rgb="FF000000"/>
        <rFont val="Calibri"/>
      </rPr>
      <t xml:space="preserve">
</t>
    </r>
    <r>
      <rPr>
        <sz val="11"/>
        <color rgb="FF000000"/>
        <rFont val="Calibri"/>
      </rPr>
      <t xml:space="preserve">- Log in to the  Container Security Console </t>
    </r>
    <r>
      <rPr>
        <sz val="11"/>
        <color rgb="FF0000FF"/>
        <rFont val="Calibri"/>
      </rPr>
      <t>(https://console.intl.cloud.tencent.com/tcss)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Protection switch</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Buy Now</t>
    </r>
    <r>
      <rPr>
        <sz val="11"/>
        <color rgb="FF000000"/>
        <rFont val="Calibri"/>
      </rPr>
      <t>.</t>
    </r>
    <r>
      <rPr>
        <sz val="11"/>
        <color rgb="FF000000"/>
        <rFont val="Calibri"/>
      </rPr>
      <t xml:space="preserve">
</t>
    </r>
    <r>
      <rPr>
        <sz val="11"/>
        <color rgb="FF000000"/>
        <rFont val="Calibri"/>
      </rPr>
      <t>- Enter the number of protection units, complete the order, and make payment.</t>
    </r>
    <r>
      <rPr>
        <sz val="11"/>
        <color rgb="FF000000"/>
        <rFont val="Calibri"/>
      </rPr>
      <t xml:space="preserve">
</t>
    </r>
    <r>
      <rPr>
        <sz val="11"/>
        <color rgb="FF000000"/>
        <rFont val="Calibri"/>
      </rPr>
      <t xml:space="preserve">- Return to </t>
    </r>
    <r>
      <rPr>
        <b/>
        <sz val="11"/>
        <color rgb="FF000000"/>
        <rFont val="Calibri"/>
      </rPr>
      <t>Protection Switch</t>
    </r>
    <r>
      <rPr>
        <sz val="11"/>
        <color rgb="FF000000"/>
        <rFont val="Calibri"/>
      </rPr>
      <t xml:space="preserve"> and enable the </t>
    </r>
    <r>
      <rPr>
        <b/>
        <sz val="11"/>
        <color rgb="FF000000"/>
        <rFont val="Calibri"/>
      </rPr>
      <t>protection switch</t>
    </r>
    <r>
      <rPr>
        <sz val="11"/>
        <color rgb="FF000000"/>
        <rFont val="Calibri"/>
      </rPr>
      <t xml:space="preserve"> for the cluster and host nodes.</t>
    </r>
  </si>
  <si>
    <r>
      <rPr>
        <sz val="11"/>
        <color rgb="FF000000"/>
        <rFont val="Calibri"/>
      </rPr>
      <t>The Tencent Container Security Service (TCSS) Professional Edition provides comprehensive security services to safeguard containerized environments throughout their entire lifecycle – from image creation and storage to runtime.</t>
    </r>
  </si>
  <si>
    <r>
      <rPr>
        <sz val="11"/>
        <color rgb="FF000000"/>
        <rFont val="Calibri"/>
      </rPr>
      <t>Enabling Professional Edition may incur additional charges.</t>
    </r>
  </si>
  <si>
    <r>
      <rPr>
        <b/>
        <sz val="11"/>
        <color rgb="FF000000"/>
        <rFont val="Calibri"/>
      </rPr>
      <t>Using the Management Console:</t>
    </r>
    <r>
      <rPr>
        <sz val="11"/>
        <color rgb="FF000000"/>
        <rFont val="Calibri"/>
      </rPr>
      <t xml:space="preserve">
</t>
    </r>
    <r>
      <rPr>
        <sz val="11"/>
        <color rgb="FF000000"/>
        <rFont val="Calibri"/>
      </rPr>
      <t xml:space="preserve">- Log in to the  Container Security Console </t>
    </r>
    <r>
      <rPr>
        <sz val="11"/>
        <color rgb="FF0000FF"/>
        <rFont val="Calibri"/>
      </rPr>
      <t>(https://console.intl.cloud.tencent.com/tcss)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Protection switch</t>
    </r>
    <r>
      <rPr>
        <sz val="11"/>
        <color rgb="FF000000"/>
        <rFont val="Calibri"/>
      </rPr>
      <t>.</t>
    </r>
    <r>
      <rPr>
        <sz val="11"/>
        <color rgb="FF000000"/>
        <rFont val="Calibri"/>
      </rPr>
      <t xml:space="preserve">
</t>
    </r>
    <r>
      <rPr>
        <sz val="11"/>
        <color rgb="FF000000"/>
        <rFont val="Calibri"/>
      </rPr>
      <t>- Ensure that the current version is Container Security Professional Edition and that protection switches are enabled for the cluster and host nodes.</t>
    </r>
  </si>
  <si>
    <t>9.2</t>
  </si>
  <si>
    <r>
      <rPr>
        <sz val="11"/>
        <rFont val="Calibri"/>
      </rPr>
      <t>Ensure Image Scan is Enabled</t>
    </r>
  </si>
  <si>
    <r>
      <rPr>
        <b/>
        <sz val="11"/>
        <color rgb="FF000000"/>
        <rFont val="Calibri"/>
      </rPr>
      <t>Using the Management Console:</t>
    </r>
    <r>
      <rPr>
        <sz val="11"/>
        <color rgb="FF000000"/>
        <rFont val="Calibri"/>
      </rPr>
      <t xml:space="preserve">
</t>
    </r>
    <r>
      <rPr>
        <sz val="11"/>
        <color rgb="FF000000"/>
        <rFont val="Calibri"/>
      </rPr>
      <t xml:space="preserve">- Log in to the  Container Security Console </t>
    </r>
    <r>
      <rPr>
        <sz val="11"/>
        <color rgb="FF0000FF"/>
        <rFont val="Calibri"/>
      </rPr>
      <t>(https://console.intl.cloud.tencent.com/tcss)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Security Overview</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Buy Now</t>
    </r>
    <r>
      <rPr>
        <sz val="11"/>
        <color rgb="FF000000"/>
        <rFont val="Calibri"/>
      </rPr>
      <t>.</t>
    </r>
    <r>
      <rPr>
        <sz val="11"/>
        <color rgb="FF000000"/>
        <rFont val="Calibri"/>
      </rPr>
      <t xml:space="preserve">
</t>
    </r>
    <r>
      <rPr>
        <sz val="11"/>
        <color rgb="FF000000"/>
        <rFont val="Calibri"/>
      </rPr>
      <t>- Enter the image scan quota, complete the order, and make payment.</t>
    </r>
  </si>
  <si>
    <r>
      <rPr>
        <sz val="11"/>
        <color rgb="FF000000"/>
        <rFont val="Calibri"/>
      </rPr>
      <t>TCSS Image Scan provides comprehensive security detection for container images, enabling users to identify security vulnerabilities, sensitive data risks, and Trojan viruses within image repositories.</t>
    </r>
    <r>
      <rPr>
        <sz val="11"/>
        <color rgb="FF000000"/>
        <rFont val="Calibri"/>
      </rPr>
      <t xml:space="preserve">
</t>
    </r>
    <r>
      <rPr>
        <sz val="11"/>
        <color rgb="FF000000"/>
        <rFont val="Calibri"/>
      </rPr>
      <t>Image Scan adopts a monthly quota system, where unused quotas from the previous month will be invalidated. Thus, it is recommended to purchase scan quotas based on actual consumption.</t>
    </r>
  </si>
  <si>
    <r>
      <rPr>
        <sz val="11"/>
        <color rgb="FF000000"/>
        <rFont val="Calibri"/>
      </rPr>
      <t>Enabling Image Scan may incur additional charges.</t>
    </r>
  </si>
  <si>
    <r>
      <rPr>
        <b/>
        <sz val="11"/>
        <color rgb="FF000000"/>
        <rFont val="Calibri"/>
      </rPr>
      <t>Using the Management Console:</t>
    </r>
    <r>
      <rPr>
        <sz val="11"/>
        <color rgb="FF000000"/>
        <rFont val="Calibri"/>
      </rPr>
      <t xml:space="preserve">
</t>
    </r>
    <r>
      <rPr>
        <sz val="11"/>
        <color rgb="FF000000"/>
        <rFont val="Calibri"/>
      </rPr>
      <t xml:space="preserve">- Log in to the  Container Security Console </t>
    </r>
    <r>
      <rPr>
        <sz val="11"/>
        <color rgb="FF0000FF"/>
        <rFont val="Calibri"/>
      </rPr>
      <t>(https://console.intl.cloud.tencent.com/tcss)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Security Overview</t>
    </r>
    <r>
      <rPr>
        <sz val="11"/>
        <color rgb="FF000000"/>
        <rFont val="Calibri"/>
      </rPr>
      <t>.</t>
    </r>
    <r>
      <rPr>
        <sz val="11"/>
        <color rgb="FF000000"/>
        <rFont val="Calibri"/>
      </rPr>
      <t xml:space="preserve">
</t>
    </r>
    <r>
      <rPr>
        <sz val="11"/>
        <color rgb="FF000000"/>
        <rFont val="Calibri"/>
      </rPr>
      <t>- View the remaining scan quota for mirror image scanning.</t>
    </r>
  </si>
  <si>
    <t>9.3</t>
  </si>
  <si>
    <r>
      <rPr>
        <sz val="11"/>
        <rFont val="Calibri"/>
      </rPr>
      <t xml:space="preserve">Ensure TCSS application protection switch is </t>
    </r>
    <r>
      <rPr>
        <sz val="11"/>
        <color rgb="FF000000"/>
        <rFont val="Calibri"/>
      </rPr>
      <t>'</t>
    </r>
    <r>
      <rPr>
        <b/>
        <sz val="11"/>
        <color rgb="FF000000"/>
        <rFont val="Calibri"/>
      </rPr>
      <t>Turn on</t>
    </r>
    <r>
      <rPr>
        <sz val="11"/>
        <color rgb="FF000000"/>
        <rFont val="Calibri"/>
      </rPr>
      <t>'</t>
    </r>
  </si>
  <si>
    <r>
      <rPr>
        <b/>
        <sz val="11"/>
        <color rgb="FF000000"/>
        <rFont val="Calibri"/>
      </rPr>
      <t>Using the Management Console:</t>
    </r>
    <r>
      <rPr>
        <sz val="11"/>
        <color rgb="FF000000"/>
        <rFont val="Calibri"/>
      </rPr>
      <t xml:space="preserve">
</t>
    </r>
    <r>
      <rPr>
        <sz val="11"/>
        <color rgb="FF000000"/>
        <rFont val="Calibri"/>
      </rPr>
      <t xml:space="preserve">- Log in to the  Container Security Console </t>
    </r>
    <r>
      <rPr>
        <sz val="11"/>
        <color rgb="FF0000FF"/>
        <rFont val="Calibri"/>
      </rPr>
      <t>(https://console.intl.cloud.tencent.com/tcss)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Advanced Prevension</t>
    </r>
    <r>
      <rPr>
        <sz val="11"/>
        <color rgb="FF000000"/>
        <rFont val="Calibri"/>
      </rPr>
      <t xml:space="preserve"> &gt; </t>
    </r>
    <r>
      <rPr>
        <b/>
        <sz val="11"/>
        <color rgb="FF000000"/>
        <rFont val="Calibri"/>
      </rPr>
      <t>Application protection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Protection Switch Configuration</t>
    </r>
    <r>
      <rPr>
        <sz val="11"/>
        <color rgb="FF000000"/>
        <rFont val="Calibri"/>
      </rPr>
      <t>.</t>
    </r>
    <r>
      <rPr>
        <sz val="11"/>
        <color rgb="FF000000"/>
        <rFont val="Calibri"/>
      </rPr>
      <t xml:space="preserve">
</t>
    </r>
    <r>
      <rPr>
        <sz val="11"/>
        <color rgb="FF000000"/>
        <rFont val="Calibri"/>
      </rPr>
      <t xml:space="preserve">- </t>
    </r>
    <r>
      <rPr>
        <b/>
        <sz val="11"/>
        <color rgb="FF000000"/>
        <rFont val="Calibri"/>
      </rPr>
      <t>Turn on</t>
    </r>
    <r>
      <rPr>
        <sz val="11"/>
        <color rgb="FF000000"/>
        <rFont val="Calibri"/>
      </rPr>
      <t xml:space="preserve"> the protection switch for host assets and container assets.</t>
    </r>
  </si>
  <si>
    <r>
      <rPr>
        <sz val="11"/>
        <color rgb="FF000000"/>
        <rFont val="Calibri"/>
      </rPr>
      <t>Enable the application protection switch in TCSS to activate vulnerability defense and Java Webshell defense. This setup helps defend against vulnerability exploitation attacks and Java Webshell attacks by generating virtual patches and monitoring Java Web Service processes for unauthorized code injections.</t>
    </r>
  </si>
  <si>
    <r>
      <rPr>
        <sz val="11"/>
        <color rgb="FF000000"/>
        <rFont val="Calibri"/>
      </rPr>
      <t>Not enabled may result in the container being compromised.</t>
    </r>
  </si>
  <si>
    <r>
      <rPr>
        <b/>
        <sz val="11"/>
        <color rgb="FF000000"/>
        <rFont val="Calibri"/>
      </rPr>
      <t>Using the Management Console:</t>
    </r>
    <r>
      <rPr>
        <sz val="11"/>
        <color rgb="FF000000"/>
        <rFont val="Calibri"/>
      </rPr>
      <t xml:space="preserve">
</t>
    </r>
    <r>
      <rPr>
        <sz val="11"/>
        <color rgb="FF000000"/>
        <rFont val="Calibri"/>
      </rPr>
      <t xml:space="preserve">- Log in to the  Container Security Console </t>
    </r>
    <r>
      <rPr>
        <sz val="11"/>
        <color rgb="FF0000FF"/>
        <rFont val="Calibri"/>
      </rPr>
      <t>(https://console.intl.cloud.tencent.com/tcss)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Advanced Prevension</t>
    </r>
    <r>
      <rPr>
        <sz val="11"/>
        <color rgb="FF000000"/>
        <rFont val="Calibri"/>
      </rPr>
      <t xml:space="preserve"> &gt; </t>
    </r>
    <r>
      <rPr>
        <b/>
        <sz val="11"/>
        <color rgb="FF000000"/>
        <rFont val="Calibri"/>
      </rPr>
      <t>Application protection</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Protection Switch Configuration</t>
    </r>
    <r>
      <rPr>
        <sz val="11"/>
        <color rgb="FF000000"/>
        <rFont val="Calibri"/>
      </rPr>
      <t>.</t>
    </r>
    <r>
      <rPr>
        <sz val="11"/>
        <color rgb="FF000000"/>
        <rFont val="Calibri"/>
      </rPr>
      <t xml:space="preserve">
</t>
    </r>
    <r>
      <rPr>
        <sz val="11"/>
        <color rgb="FF000000"/>
        <rFont val="Calibri"/>
      </rPr>
      <t>- Ensure that the protection switches for host assets and container assets are enabled.</t>
    </r>
  </si>
  <si>
    <t>9.4</t>
  </si>
  <si>
    <r>
      <rPr>
        <sz val="11"/>
        <rFont val="Calibri"/>
      </rPr>
      <t>Ensure Container Asset has installed Container Security Agent</t>
    </r>
  </si>
  <si>
    <r>
      <rPr>
        <b/>
        <sz val="11"/>
        <color rgb="FF000000"/>
        <rFont val="Calibri"/>
      </rPr>
      <t>Using the Management Console:</t>
    </r>
    <r>
      <rPr>
        <sz val="11"/>
        <color rgb="FF000000"/>
        <rFont val="Calibri"/>
      </rPr>
      <t xml:space="preserve">
</t>
    </r>
    <r>
      <rPr>
        <sz val="11"/>
        <color rgb="FF000000"/>
        <rFont val="Calibri"/>
      </rPr>
      <t xml:space="preserve">- Log in to the  Container Security Console </t>
    </r>
    <r>
      <rPr>
        <sz val="11"/>
        <color rgb="FF0000FF"/>
        <rFont val="Calibri"/>
      </rPr>
      <t>(https://console.intl.cloud.tencent.com/tcss)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Asset Management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Install Agent Now</t>
    </r>
    <r>
      <rPr>
        <sz val="11"/>
        <color rgb="FF000000"/>
        <rFont val="Calibri"/>
      </rPr>
      <t xml:space="preserve"> to view the installation instructions. Select the appropriate installation method based on the cluster and host node conditions, and then proceed with the installation.</t>
    </r>
  </si>
  <si>
    <r>
      <rPr>
        <sz val="11"/>
        <color rgb="FF000000"/>
        <rFont val="Calibri"/>
      </rPr>
      <t>Installing Container Security Agent on container assets enable continuous security monitoring and protection.</t>
    </r>
  </si>
  <si>
    <r>
      <rPr>
        <b/>
        <sz val="11"/>
        <color rgb="FF000000"/>
        <rFont val="Calibri"/>
      </rPr>
      <t>Using the Management Console:</t>
    </r>
    <r>
      <rPr>
        <sz val="11"/>
        <color rgb="FF000000"/>
        <rFont val="Calibri"/>
      </rPr>
      <t xml:space="preserve">
</t>
    </r>
    <r>
      <rPr>
        <sz val="11"/>
        <color rgb="FF000000"/>
        <rFont val="Calibri"/>
      </rPr>
      <t xml:space="preserve">- Log in to the  Container Security Console </t>
    </r>
    <r>
      <rPr>
        <sz val="11"/>
        <color rgb="FF0000FF"/>
        <rFont val="Calibri"/>
      </rPr>
      <t>(https://console.intl.cloud.tencent.com/tcss)</t>
    </r>
    <r>
      <rPr>
        <sz val="11"/>
        <color rgb="FF000000"/>
        <rFont val="Calibri"/>
      </rPr>
      <t>.</t>
    </r>
    <r>
      <rPr>
        <sz val="11"/>
        <color rgb="FF000000"/>
        <rFont val="Calibri"/>
      </rPr>
      <t xml:space="preserve">
</t>
    </r>
    <r>
      <rPr>
        <sz val="11"/>
        <color rgb="FF000000"/>
        <rFont val="Calibri"/>
      </rPr>
      <t>- Select "Asset Management."</t>
    </r>
    <r>
      <rPr>
        <sz val="11"/>
        <color rgb="FF000000"/>
        <rFont val="Calibri"/>
      </rPr>
      <t xml:space="preserve">
</t>
    </r>
    <r>
      <rPr>
        <sz val="11"/>
        <color rgb="FF000000"/>
        <rFont val="Calibri"/>
      </rPr>
      <t xml:space="preserve">- Click </t>
    </r>
    <r>
      <rPr>
        <b/>
        <sz val="11"/>
        <color rgb="FF000000"/>
        <rFont val="Calibri"/>
      </rPr>
      <t>Cluster</t>
    </r>
    <r>
      <rPr>
        <sz val="11"/>
        <color rgb="FF000000"/>
        <rFont val="Calibri"/>
      </rPr>
      <t xml:space="preserve"> and filter clusters with protection status set to </t>
    </r>
    <r>
      <rPr>
        <b/>
        <sz val="11"/>
        <color rgb="FF000000"/>
        <rFont val="Calibri"/>
      </rPr>
      <t>Not accessed</t>
    </r>
    <r>
      <rPr>
        <sz val="11"/>
        <color rgb="FF000000"/>
        <rFont val="Calibri"/>
      </rPr>
      <t>.</t>
    </r>
    <r>
      <rPr>
        <sz val="11"/>
        <color rgb="FF000000"/>
        <rFont val="Calibri"/>
      </rPr>
      <t xml:space="preserve">
</t>
    </r>
    <r>
      <rPr>
        <sz val="11"/>
        <color rgb="FF000000"/>
        <rFont val="Calibri"/>
      </rPr>
      <t xml:space="preserve">- Return to </t>
    </r>
    <r>
      <rPr>
        <b/>
        <sz val="11"/>
        <color rgb="FF000000"/>
        <rFont val="Calibri"/>
      </rPr>
      <t>Asset Management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Servers</t>
    </r>
    <r>
      <rPr>
        <sz val="11"/>
        <color rgb="FF000000"/>
        <rFont val="Calibri"/>
      </rPr>
      <t xml:space="preserve"> and filter hosts with </t>
    </r>
    <r>
      <rPr>
        <b/>
        <sz val="11"/>
        <color rgb="FF000000"/>
        <rFont val="Calibri"/>
      </rPr>
      <t>Docker version not installed</t>
    </r>
    <r>
      <rPr>
        <sz val="11"/>
        <color rgb="FF000000"/>
        <rFont val="Calibri"/>
      </rPr>
      <t>.</t>
    </r>
  </si>
  <si>
    <t>9.5</t>
  </si>
  <si>
    <r>
      <rPr>
        <sz val="11"/>
        <rFont val="Calibri"/>
      </rPr>
      <t>Ensure Scheduled Image Scanning is Configured</t>
    </r>
  </si>
  <si>
    <r>
      <rPr>
        <b/>
        <sz val="11"/>
        <color rgb="FF000000"/>
        <rFont val="Calibri"/>
      </rPr>
      <t>Using the Management Console:</t>
    </r>
    <r>
      <rPr>
        <sz val="11"/>
        <color rgb="FF000000"/>
        <rFont val="Calibri"/>
      </rPr>
      <t xml:space="preserve">
</t>
    </r>
    <r>
      <rPr>
        <sz val="11"/>
        <color rgb="FF000000"/>
        <rFont val="Calibri"/>
      </rPr>
      <t xml:space="preserve">- Log in to the  Container Security Console </t>
    </r>
    <r>
      <rPr>
        <sz val="11"/>
        <color rgb="FF0000FF"/>
        <rFont val="Calibri"/>
      </rPr>
      <t>(https://console.intl.cloud.tencent.com/tcss)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Image Risk Control</t>
    </r>
    <r>
      <rPr>
        <sz val="11"/>
        <color rgb="FF000000"/>
        <rFont val="Calibri"/>
      </rPr>
      <t xml:space="preserve"> &gt; </t>
    </r>
    <r>
      <rPr>
        <b/>
        <sz val="11"/>
        <color rgb="FF000000"/>
        <rFont val="Calibri"/>
      </rPr>
      <t>Local images</t>
    </r>
    <r>
      <rPr>
        <sz val="11"/>
        <color rgb="FF000000"/>
        <rFont val="Calibri"/>
      </rPr>
      <t xml:space="preserve"> or </t>
    </r>
    <r>
      <rPr>
        <b/>
        <sz val="11"/>
        <color rgb="FF000000"/>
        <rFont val="Calibri"/>
      </rPr>
      <t>Repository Images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Scheduled scan settings</t>
    </r>
    <r>
      <rPr>
        <sz val="11"/>
        <color rgb="FF000000"/>
        <rFont val="Calibri"/>
      </rPr>
      <t>.</t>
    </r>
    <r>
      <rPr>
        <sz val="11"/>
        <color rgb="FF000000"/>
        <rFont val="Calibri"/>
      </rPr>
      <t xml:space="preserve">
</t>
    </r>
    <r>
      <rPr>
        <sz val="11"/>
        <color rgb="FF000000"/>
        <rFont val="Calibri"/>
      </rPr>
      <t xml:space="preserve">- </t>
    </r>
    <r>
      <rPr>
        <b/>
        <sz val="11"/>
        <color rgb="FF000000"/>
        <rFont val="Calibri"/>
      </rPr>
      <t>Turn on</t>
    </r>
    <r>
      <rPr>
        <sz val="11"/>
        <color rgb="FF000000"/>
        <rFont val="Calibri"/>
      </rPr>
      <t xml:space="preserve"> the scheduled scan switch, set the scheduled scan time and scan range.</t>
    </r>
  </si>
  <si>
    <r>
      <rPr>
        <sz val="11"/>
        <color rgb="FF000000"/>
        <rFont val="Calibri"/>
      </rPr>
      <t>Scheduled image scanning automatically scans container images at regular intervals or when new images are added to repositories. It covers the latest image versions and images currently running in containers. When changes are detected in images within the scan scope, the scan scope is automatically updated to include them.</t>
    </r>
  </si>
  <si>
    <r>
      <rPr>
        <sz val="11"/>
        <color rgb="FF000000"/>
        <rFont val="Calibri"/>
      </rPr>
      <t>Enabling scheduled image scanning may incur additional charges.</t>
    </r>
  </si>
  <si>
    <r>
      <rPr>
        <b/>
        <sz val="11"/>
        <color rgb="FF000000"/>
        <rFont val="Calibri"/>
      </rPr>
      <t>Using the Management Console:</t>
    </r>
    <r>
      <rPr>
        <sz val="11"/>
        <color rgb="FF000000"/>
        <rFont val="Calibri"/>
      </rPr>
      <t xml:space="preserve">
</t>
    </r>
    <r>
      <rPr>
        <sz val="11"/>
        <color rgb="FF000000"/>
        <rFont val="Calibri"/>
      </rPr>
      <t xml:space="preserve">- Log in to the  Container Security Console </t>
    </r>
    <r>
      <rPr>
        <sz val="11"/>
        <color rgb="FF0000FF"/>
        <rFont val="Calibri"/>
      </rPr>
      <t>(https://console.intl.cloud.tencent.com/tcss)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Image Risk Control</t>
    </r>
    <r>
      <rPr>
        <sz val="11"/>
        <color rgb="FF000000"/>
        <rFont val="Calibri"/>
      </rPr>
      <t xml:space="preserve"> &gt; </t>
    </r>
    <r>
      <rPr>
        <b/>
        <sz val="11"/>
        <color rgb="FF000000"/>
        <rFont val="Calibri"/>
      </rPr>
      <t>Local images</t>
    </r>
    <r>
      <rPr>
        <sz val="11"/>
        <color rgb="FF000000"/>
        <rFont val="Calibri"/>
      </rPr>
      <t xml:space="preserve"> or </t>
    </r>
    <r>
      <rPr>
        <b/>
        <sz val="11"/>
        <color rgb="FF000000"/>
        <rFont val="Calibri"/>
      </rPr>
      <t>Repository Images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Scheduled scan settings</t>
    </r>
    <r>
      <rPr>
        <sz val="11"/>
        <color rgb="FF000000"/>
        <rFont val="Calibri"/>
      </rPr>
      <t>.</t>
    </r>
    <r>
      <rPr>
        <sz val="11"/>
        <color rgb="FF000000"/>
        <rFont val="Calibri"/>
      </rPr>
      <t xml:space="preserve">
</t>
    </r>
    <r>
      <rPr>
        <sz val="11"/>
        <color rgb="FF000000"/>
        <rFont val="Calibri"/>
      </rPr>
      <t xml:space="preserve">- Ensure that the scheduled scan switch is </t>
    </r>
    <r>
      <rPr>
        <b/>
        <sz val="11"/>
        <color rgb="FF000000"/>
        <rFont val="Calibri"/>
      </rPr>
      <t>turned on</t>
    </r>
    <r>
      <rPr>
        <sz val="11"/>
        <color rgb="FF000000"/>
        <rFont val="Calibri"/>
      </rPr>
      <t>, and that the scheduled scan time and scan range have been set.</t>
    </r>
  </si>
  <si>
    <t>9.6</t>
  </si>
  <si>
    <r>
      <rPr>
        <sz val="11"/>
        <rFont val="Calibri"/>
      </rPr>
      <t>Ensure Automatic Cluster Check is ‘Enabled’</t>
    </r>
  </si>
  <si>
    <r>
      <rPr>
        <b/>
        <sz val="11"/>
        <color rgb="FF000000"/>
        <rFont val="Calibri"/>
      </rPr>
      <t>Using the Management Console:</t>
    </r>
    <r>
      <rPr>
        <sz val="11"/>
        <color rgb="FF000000"/>
        <rFont val="Calibri"/>
      </rPr>
      <t xml:space="preserve">
</t>
    </r>
    <r>
      <rPr>
        <sz val="11"/>
        <color rgb="FF000000"/>
        <rFont val="Calibri"/>
      </rPr>
      <t xml:space="preserve">- Log in to the  Container Security Console </t>
    </r>
    <r>
      <rPr>
        <sz val="11"/>
        <color rgb="FF0000FF"/>
        <rFont val="Calibri"/>
      </rPr>
      <t>(https://console.intl.cloud.tencent.com/tcss)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Cluster Security</t>
    </r>
    <r>
      <rPr>
        <sz val="11"/>
        <color rgb="FF000000"/>
        <rFont val="Calibri"/>
      </rPr>
      <t xml:space="preserve"> &gt; </t>
    </r>
    <r>
      <rPr>
        <b/>
        <sz val="11"/>
        <color rgb="FF000000"/>
        <rFont val="Calibri"/>
      </rPr>
      <t>Cluster check</t>
    </r>
    <r>
      <rPr>
        <sz val="11"/>
        <color rgb="FF000000"/>
        <rFont val="Calibri"/>
      </rPr>
      <t>.</t>
    </r>
    <r>
      <rPr>
        <sz val="11"/>
        <color rgb="FF000000"/>
        <rFont val="Calibri"/>
      </rPr>
      <t xml:space="preserve">
</t>
    </r>
    <r>
      <rPr>
        <sz val="11"/>
        <color rgb="FF000000"/>
        <rFont val="Calibri"/>
      </rPr>
      <t xml:space="preserve">- Enable the Auto-Check switch for the target cluster </t>
    </r>
    <r>
      <rPr>
        <b/>
        <sz val="11"/>
        <color rgb="FF000000"/>
        <rFont val="Calibri"/>
      </rPr>
      <t>ID/name</t>
    </r>
    <r>
      <rPr>
        <sz val="11"/>
        <color rgb="FF000000"/>
        <rFont val="Calibri"/>
      </rPr>
      <t xml:space="preserve"> .</t>
    </r>
    <r>
      <rPr>
        <sz val="11"/>
        <color rgb="FF000000"/>
        <rFont val="Calibri"/>
      </rPr>
      <t xml:space="preserve">
</t>
    </r>
    <r>
      <rPr>
        <sz val="11"/>
        <color rgb="FF000000"/>
        <rFont val="Calibri"/>
      </rPr>
      <t xml:space="preserve">- In the pop-up window, click </t>
    </r>
    <r>
      <rPr>
        <b/>
        <sz val="11"/>
        <color rgb="FF000000"/>
        <rFont val="Calibri"/>
      </rPr>
      <t>OK</t>
    </r>
  </si>
  <si>
    <r>
      <rPr>
        <sz val="11"/>
        <color rgb="FF000000"/>
        <rFont val="Calibri"/>
      </rPr>
      <t>Configure automated security checks for Kubernetes clusters to identify configuration risks. This involves installing the cluster-security-defender DaemonSet on all nodes, which performs nightly scans and automatically checks newly added nodes.</t>
    </r>
  </si>
  <si>
    <r>
      <rPr>
        <sz val="11"/>
        <color rgb="FF000000"/>
        <rFont val="Calibri"/>
      </rPr>
      <t>- Unresolved cluster configuration risks may result in the cluster being taken over in bulk.</t>
    </r>
    <r>
      <rPr>
        <sz val="11"/>
        <color rgb="FF000000"/>
        <rFont val="Calibri"/>
      </rPr>
      <t xml:space="preserve">
</t>
    </r>
    <r>
      <rPr>
        <sz val="11"/>
        <color rgb="FF000000"/>
        <rFont val="Calibri"/>
      </rPr>
      <t>- May incur additional charges.</t>
    </r>
  </si>
  <si>
    <r>
      <rPr>
        <b/>
        <sz val="11"/>
        <color rgb="FF000000"/>
        <rFont val="Calibri"/>
      </rPr>
      <t>Using the Management Console:</t>
    </r>
    <r>
      <rPr>
        <sz val="11"/>
        <color rgb="FF000000"/>
        <rFont val="Calibri"/>
      </rPr>
      <t xml:space="preserve">
</t>
    </r>
    <r>
      <rPr>
        <sz val="11"/>
        <color rgb="FF000000"/>
        <rFont val="Calibri"/>
      </rPr>
      <t xml:space="preserve">- Log in to the  Container Security Console </t>
    </r>
    <r>
      <rPr>
        <sz val="11"/>
        <color rgb="FF0000FF"/>
        <rFont val="Calibri"/>
      </rPr>
      <t>(https://console.intl.cloud.tencent.com/tcss)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Cluster Security</t>
    </r>
    <r>
      <rPr>
        <sz val="11"/>
        <color rgb="FF000000"/>
        <rFont val="Calibri"/>
      </rPr>
      <t xml:space="preserve"> &gt; </t>
    </r>
    <r>
      <rPr>
        <b/>
        <sz val="11"/>
        <color rgb="FF000000"/>
        <rFont val="Calibri"/>
      </rPr>
      <t>Cluster check</t>
    </r>
    <r>
      <rPr>
        <sz val="11"/>
        <color rgb="FF000000"/>
        <rFont val="Calibri"/>
      </rPr>
      <t>.</t>
    </r>
    <r>
      <rPr>
        <sz val="11"/>
        <color rgb="FF000000"/>
        <rFont val="Calibri"/>
      </rPr>
      <t xml:space="preserve">
</t>
    </r>
    <r>
      <rPr>
        <sz val="11"/>
        <color rgb="FF000000"/>
        <rFont val="Calibri"/>
      </rPr>
      <t>- Ensure that the Auto-Check switch is enabled for the target cluster ID/name.</t>
    </r>
  </si>
  <si>
    <t>9.7</t>
  </si>
  <si>
    <r>
      <rPr>
        <sz val="11"/>
        <rFont val="Calibri"/>
      </rPr>
      <t>Ensure Vulnerability Scanning is enabled</t>
    </r>
  </si>
  <si>
    <r>
      <rPr>
        <b/>
        <sz val="11"/>
        <color rgb="FF000000"/>
        <rFont val="Calibri"/>
      </rPr>
      <t>Using the Management Console:</t>
    </r>
    <r>
      <rPr>
        <sz val="11"/>
        <color rgb="FF000000"/>
        <rFont val="Calibri"/>
      </rPr>
      <t xml:space="preserve">
</t>
    </r>
    <r>
      <rPr>
        <sz val="11"/>
        <color rgb="FF000000"/>
        <rFont val="Calibri"/>
      </rPr>
      <t xml:space="preserve">- Log in to the  Container Security Console </t>
    </r>
    <r>
      <rPr>
        <sz val="11"/>
        <color rgb="FF0000FF"/>
        <rFont val="Calibri"/>
      </rPr>
      <t>(https://console.intl.cloud.tencent.com/tcss)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Vulnerability management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Vulnerability detection</t>
    </r>
    <r>
      <rPr>
        <sz val="11"/>
        <color rgb="FF000000"/>
        <rFont val="Calibri"/>
      </rPr>
      <t xml:space="preserve"> &gt; </t>
    </r>
    <r>
      <rPr>
        <b/>
        <sz val="11"/>
        <color rgb="FF000000"/>
        <rFont val="Calibri"/>
      </rPr>
      <t>Scheduled Scan</t>
    </r>
    <r>
      <rPr>
        <sz val="11"/>
        <color rgb="FF000000"/>
        <rFont val="Calibri"/>
      </rPr>
      <t>.</t>
    </r>
    <r>
      <rPr>
        <sz val="11"/>
        <color rgb="FF000000"/>
        <rFont val="Calibri"/>
      </rPr>
      <t xml:space="preserve">
</t>
    </r>
    <r>
      <rPr>
        <sz val="11"/>
        <color rgb="FF000000"/>
        <rFont val="Calibri"/>
      </rPr>
      <t xml:space="preserve">- </t>
    </r>
    <r>
      <rPr>
        <b/>
        <sz val="11"/>
        <color rgb="FF000000"/>
        <rFont val="Calibri"/>
      </rPr>
      <t>Turn on</t>
    </r>
    <r>
      <rPr>
        <sz val="11"/>
        <color rgb="FF000000"/>
        <rFont val="Calibri"/>
      </rPr>
      <t xml:space="preserve"> the scheduled scan switch for local images and repository images, and set the scan cycle and scope.</t>
    </r>
  </si>
  <si>
    <r>
      <rPr>
        <sz val="11"/>
        <color rgb="FF000000"/>
        <rFont val="Calibri"/>
      </rPr>
      <t>Regularly scan container images and running containers for system vulnerabilities and web application vulnerabilities to maintain a secure container environment.</t>
    </r>
  </si>
  <si>
    <r>
      <rPr>
        <sz val="11"/>
        <color rgb="FF000000"/>
        <rFont val="Calibri"/>
      </rPr>
      <t>Enabling Vulnerability Scanning may incur additional charges.</t>
    </r>
  </si>
  <si>
    <r>
      <rPr>
        <b/>
        <sz val="11"/>
        <color rgb="FF000000"/>
        <rFont val="Calibri"/>
      </rPr>
      <t>Using the Management Console:</t>
    </r>
    <r>
      <rPr>
        <sz val="11"/>
        <color rgb="FF000000"/>
        <rFont val="Calibri"/>
      </rPr>
      <t xml:space="preserve">
</t>
    </r>
    <r>
      <rPr>
        <sz val="11"/>
        <color rgb="FF000000"/>
        <rFont val="Calibri"/>
      </rPr>
      <t xml:space="preserve">- Log in to the  Container Security Console </t>
    </r>
    <r>
      <rPr>
        <sz val="11"/>
        <color rgb="FF0000FF"/>
        <rFont val="Calibri"/>
      </rPr>
      <t>(https://console.intl.cloud.tencent.com/tcss)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Vulnerability management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Vulnerability detection</t>
    </r>
    <r>
      <rPr>
        <sz val="11"/>
        <color rgb="FF000000"/>
        <rFont val="Calibri"/>
      </rPr>
      <t xml:space="preserve"> &gt; </t>
    </r>
    <r>
      <rPr>
        <b/>
        <sz val="11"/>
        <color rgb="FF000000"/>
        <rFont val="Calibri"/>
      </rPr>
      <t>Scheduled Scan</t>
    </r>
    <r>
      <rPr>
        <sz val="11"/>
        <color rgb="FF000000"/>
        <rFont val="Calibri"/>
      </rPr>
      <t>.</t>
    </r>
    <r>
      <rPr>
        <sz val="11"/>
        <color rgb="FF000000"/>
        <rFont val="Calibri"/>
      </rPr>
      <t xml:space="preserve">
</t>
    </r>
    <r>
      <rPr>
        <sz val="11"/>
        <color rgb="FF000000"/>
        <rFont val="Calibri"/>
      </rPr>
      <t xml:space="preserve">- Ensure that the scheduled scan switch for local images and repository images is </t>
    </r>
    <r>
      <rPr>
        <b/>
        <sz val="11"/>
        <color rgb="FF000000"/>
        <rFont val="Calibri"/>
      </rPr>
      <t>turned on</t>
    </r>
    <r>
      <rPr>
        <sz val="11"/>
        <color rgb="FF000000"/>
        <rFont val="Calibri"/>
      </rPr>
      <t>, and that the scan cycle and scope are set.</t>
    </r>
  </si>
  <si>
    <t>9.8</t>
  </si>
  <si>
    <r>
      <rPr>
        <sz val="11"/>
        <rFont val="Calibri"/>
      </rPr>
      <t>Ensure Baseline Cycle Detection is Enabled</t>
    </r>
  </si>
  <si>
    <r>
      <rPr>
        <b/>
        <sz val="11"/>
        <color rgb="FF000000"/>
        <rFont val="Calibri"/>
      </rPr>
      <t>Using the Management Console:</t>
    </r>
    <r>
      <rPr>
        <sz val="11"/>
        <color rgb="FF000000"/>
        <rFont val="Calibri"/>
      </rPr>
      <t xml:space="preserve">
</t>
    </r>
    <r>
      <rPr>
        <sz val="11"/>
        <color rgb="FF000000"/>
        <rFont val="Calibri"/>
      </rPr>
      <t xml:space="preserve">- Log in to the  Container Security Console </t>
    </r>
    <r>
      <rPr>
        <sz val="11"/>
        <color rgb="FF0000FF"/>
        <rFont val="Calibri"/>
      </rPr>
      <t>(https://console.intl.cloud.tencent.com/tcss)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Baseline Management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Baseline policies</t>
    </r>
    <r>
      <rPr>
        <sz val="11"/>
        <color rgb="FF000000"/>
        <rFont val="Calibri"/>
      </rPr>
      <t xml:space="preserve"> &gt; </t>
    </r>
    <r>
      <rPr>
        <b/>
        <sz val="11"/>
        <color rgb="FF000000"/>
        <rFont val="Calibri"/>
      </rPr>
      <t>Baseline Policy List</t>
    </r>
    <r>
      <rPr>
        <sz val="11"/>
        <color rgb="FF000000"/>
        <rFont val="Calibri"/>
      </rPr>
      <t>.</t>
    </r>
    <r>
      <rPr>
        <sz val="11"/>
        <color rgb="FF000000"/>
        <rFont val="Calibri"/>
      </rPr>
      <t xml:space="preserve">
</t>
    </r>
    <r>
      <rPr>
        <sz val="11"/>
        <color rgb="FF000000"/>
        <rFont val="Calibri"/>
      </rPr>
      <t xml:space="preserve">- </t>
    </r>
    <r>
      <rPr>
        <b/>
        <sz val="11"/>
        <color rgb="FF000000"/>
        <rFont val="Calibri"/>
      </rPr>
      <t>Turn on</t>
    </r>
    <r>
      <rPr>
        <sz val="11"/>
        <color rgb="FF000000"/>
        <rFont val="Calibri"/>
      </rPr>
      <t xml:space="preserve"> the cycle detection switch for the baseline strategy. The scan cycle, detection items, and detection range have been set.</t>
    </r>
  </si>
  <si>
    <r>
      <rPr>
        <sz val="11"/>
        <color rgb="FF000000"/>
        <rFont val="Calibri"/>
      </rPr>
      <t>Regularly check container compliance settings, such as privileged containers, sensitive directory mounts, and other configuration policies, to ensure containers adhere to security best practices throughout their lifecycle. Baseline cycle detection helps identify misconfigurations early and maintain continuous compliance across clusters.</t>
    </r>
  </si>
  <si>
    <r>
      <rPr>
        <sz val="11"/>
        <color rgb="FF000000"/>
        <rFont val="Calibri"/>
      </rPr>
      <t>Enabling Baseline Cycle Detection may incur additional charges.</t>
    </r>
  </si>
  <si>
    <r>
      <rPr>
        <b/>
        <sz val="11"/>
        <color rgb="FF000000"/>
        <rFont val="Calibri"/>
      </rPr>
      <t>Using the Management Console:</t>
    </r>
    <r>
      <rPr>
        <sz val="11"/>
        <color rgb="FF000000"/>
        <rFont val="Calibri"/>
      </rPr>
      <t xml:space="preserve">
</t>
    </r>
    <r>
      <rPr>
        <sz val="11"/>
        <color rgb="FF000000"/>
        <rFont val="Calibri"/>
      </rPr>
      <t xml:space="preserve">- Log in to the  Container Security Console </t>
    </r>
    <r>
      <rPr>
        <sz val="11"/>
        <color rgb="FF0000FF"/>
        <rFont val="Calibri"/>
      </rPr>
      <t>(https://console.intl.cloud.tencent.com/tcss)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Baseline Management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Baseline policies</t>
    </r>
    <r>
      <rPr>
        <sz val="11"/>
        <color rgb="FF000000"/>
        <rFont val="Calibri"/>
      </rPr>
      <t xml:space="preserve"> &gt; </t>
    </r>
    <r>
      <rPr>
        <b/>
        <sz val="11"/>
        <color rgb="FF000000"/>
        <rFont val="Calibri"/>
      </rPr>
      <t>Baseline Policy List</t>
    </r>
    <r>
      <rPr>
        <sz val="11"/>
        <color rgb="FF000000"/>
        <rFont val="Calibri"/>
      </rPr>
      <t>.</t>
    </r>
    <r>
      <rPr>
        <sz val="11"/>
        <color rgb="FF000000"/>
        <rFont val="Calibri"/>
      </rPr>
      <t xml:space="preserve">
</t>
    </r>
    <r>
      <rPr>
        <sz val="11"/>
        <color rgb="FF000000"/>
        <rFont val="Calibri"/>
      </rPr>
      <t xml:space="preserve">- Ensure that the periodic detection switch for the baseline policy is </t>
    </r>
    <r>
      <rPr>
        <b/>
        <sz val="11"/>
        <color rgb="FF000000"/>
        <rFont val="Calibri"/>
      </rPr>
      <t>enabled</t>
    </r>
    <r>
      <rPr>
        <sz val="11"/>
        <color rgb="FF000000"/>
        <rFont val="Calibri"/>
      </rPr>
      <t>, and that the scan cycle, detection items, and detection scope are set.</t>
    </r>
  </si>
  <si>
    <t>9.9</t>
  </si>
  <si>
    <r>
      <rPr>
        <sz val="11"/>
        <rFont val="Calibri"/>
      </rPr>
      <t>Ensure Virus Scanning is Enabled</t>
    </r>
  </si>
  <si>
    <r>
      <rPr>
        <b/>
        <sz val="11"/>
        <color rgb="FF000000"/>
        <rFont val="Calibri"/>
      </rPr>
      <t>Using the Management Console:</t>
    </r>
    <r>
      <rPr>
        <sz val="11"/>
        <color rgb="FF000000"/>
        <rFont val="Calibri"/>
      </rPr>
      <t xml:space="preserve">
</t>
    </r>
    <r>
      <rPr>
        <sz val="11"/>
        <color rgb="FF000000"/>
        <rFont val="Calibri"/>
      </rPr>
      <t xml:space="preserve">- Log in to the  Container Security Console </t>
    </r>
    <r>
      <rPr>
        <sz val="11"/>
        <color rgb="FF0000FF"/>
        <rFont val="Calibri"/>
      </rPr>
      <t>(https://console.intl.cloud.tencent.com/tcss)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Runtime Security</t>
    </r>
    <r>
      <rPr>
        <sz val="11"/>
        <color rgb="FF000000"/>
        <rFont val="Calibri"/>
      </rPr>
      <t xml:space="preserve"> &gt; </t>
    </r>
    <r>
      <rPr>
        <b/>
        <sz val="11"/>
        <color rgb="FF000000"/>
        <rFont val="Calibri"/>
      </rPr>
      <t>Virus Scanning</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Detection settings</t>
    </r>
    <r>
      <rPr>
        <sz val="11"/>
        <color rgb="FF000000"/>
        <rFont val="Calibri"/>
      </rPr>
      <t xml:space="preserve"> &gt; </t>
    </r>
    <r>
      <rPr>
        <b/>
        <sz val="11"/>
        <color rgb="FF000000"/>
        <rFont val="Calibri"/>
      </rPr>
      <t>Scheduled Scan</t>
    </r>
    <r>
      <rPr>
        <sz val="11"/>
        <color rgb="FF000000"/>
        <rFont val="Calibri"/>
      </rPr>
      <t>.</t>
    </r>
    <r>
      <rPr>
        <sz val="11"/>
        <color rgb="FF000000"/>
        <rFont val="Calibri"/>
      </rPr>
      <t xml:space="preserve">
</t>
    </r>
    <r>
      <rPr>
        <sz val="11"/>
        <color rgb="FF000000"/>
        <rFont val="Calibri"/>
      </rPr>
      <t xml:space="preserve">- </t>
    </r>
    <r>
      <rPr>
        <b/>
        <sz val="11"/>
        <color rgb="FF000000"/>
        <rFont val="Calibri"/>
      </rPr>
      <t>Enable</t>
    </r>
    <r>
      <rPr>
        <sz val="11"/>
        <color rgb="FF000000"/>
        <rFont val="Calibri"/>
      </rPr>
      <t xml:space="preserve"> the file timing detection switch, set the detection cycle, file path, and detection scope.</t>
    </r>
  </si>
  <si>
    <r>
      <rPr>
        <sz val="11"/>
        <color rgb="FF000000"/>
        <rFont val="Calibri"/>
      </rPr>
      <t>Regularly scan the file system inside containers to detect and identify known malicious files, including Trojans, backdoors, cryptocurrency miners, ransomware, and other malware. Virus scanning ensures that containers remain free from malicious software that could compromise container integrity, propagate laterally across workloads, or exfiltrate sensitive data.</t>
    </r>
  </si>
  <si>
    <r>
      <rPr>
        <sz val="11"/>
        <color rgb="FF000000"/>
        <rFont val="Calibri"/>
      </rPr>
      <t>Enabling Virus Scanning may incur additional charges.</t>
    </r>
  </si>
  <si>
    <r>
      <rPr>
        <b/>
        <sz val="11"/>
        <color rgb="FF000000"/>
        <rFont val="Calibri"/>
      </rPr>
      <t>Using the Management Console:</t>
    </r>
    <r>
      <rPr>
        <sz val="11"/>
        <color rgb="FF000000"/>
        <rFont val="Calibri"/>
      </rPr>
      <t xml:space="preserve">
</t>
    </r>
    <r>
      <rPr>
        <sz val="11"/>
        <color rgb="FF000000"/>
        <rFont val="Calibri"/>
      </rPr>
      <t xml:space="preserve">- Log in to the  Container Security Console </t>
    </r>
    <r>
      <rPr>
        <sz val="11"/>
        <color rgb="FF0000FF"/>
        <rFont val="Calibri"/>
      </rPr>
      <t>(https://console.intl.cloud.tencent.com/tcss)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Runtime Security</t>
    </r>
    <r>
      <rPr>
        <sz val="11"/>
        <color rgb="FF000000"/>
        <rFont val="Calibri"/>
      </rPr>
      <t xml:space="preserve"> &gt; </t>
    </r>
    <r>
      <rPr>
        <b/>
        <sz val="11"/>
        <color rgb="FF000000"/>
        <rFont val="Calibri"/>
      </rPr>
      <t>Virus Scanning</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Detection settings</t>
    </r>
    <r>
      <rPr>
        <sz val="11"/>
        <color rgb="FF000000"/>
        <rFont val="Calibri"/>
      </rPr>
      <t xml:space="preserve"> &gt; </t>
    </r>
    <r>
      <rPr>
        <b/>
        <sz val="11"/>
        <color rgb="FF000000"/>
        <rFont val="Calibri"/>
      </rPr>
      <t>Scheduled Scan</t>
    </r>
    <r>
      <rPr>
        <sz val="11"/>
        <color rgb="FF000000"/>
        <rFont val="Calibri"/>
      </rPr>
      <t>.</t>
    </r>
    <r>
      <rPr>
        <sz val="11"/>
        <color rgb="FF000000"/>
        <rFont val="Calibri"/>
      </rPr>
      <t xml:space="preserve">
</t>
    </r>
    <r>
      <rPr>
        <sz val="11"/>
        <color rgb="FF000000"/>
        <rFont val="Calibri"/>
      </rPr>
      <t xml:space="preserve">- Ensure that the file scheduled detection switch is </t>
    </r>
    <r>
      <rPr>
        <b/>
        <sz val="11"/>
        <color rgb="FF000000"/>
        <rFont val="Calibri"/>
      </rPr>
      <t>turned on</t>
    </r>
    <r>
      <rPr>
        <sz val="11"/>
        <color rgb="FF000000"/>
        <rFont val="Calibri"/>
      </rPr>
      <t>, and that the detection cycle, detection file path, and detection range are set.</t>
    </r>
  </si>
  <si>
    <t>9.10</t>
  </si>
  <si>
    <r>
      <rPr>
        <sz val="11"/>
        <rFont val="Calibri"/>
      </rPr>
      <t>Ensure Mirror Interception policy is configured</t>
    </r>
  </si>
  <si>
    <r>
      <rPr>
        <b/>
        <sz val="11"/>
        <color rgb="FF000000"/>
        <rFont val="Calibri"/>
      </rPr>
      <t>Using the Management Console:</t>
    </r>
    <r>
      <rPr>
        <sz val="11"/>
        <color rgb="FF000000"/>
        <rFont val="Calibri"/>
      </rPr>
      <t xml:space="preserve">
</t>
    </r>
    <r>
      <rPr>
        <sz val="11"/>
        <color rgb="FF000000"/>
        <rFont val="Calibri"/>
      </rPr>
      <t xml:space="preserve">- Log in to the  Container Security Console </t>
    </r>
    <r>
      <rPr>
        <sz val="11"/>
        <color rgb="FF0000FF"/>
        <rFont val="Calibri"/>
      </rPr>
      <t>(https://console.intl.cloud.tencent.com/tcss)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Policy Management</t>
    </r>
    <r>
      <rPr>
        <sz val="11"/>
        <color rgb="FF000000"/>
        <rFont val="Calibri"/>
      </rPr>
      <t xml:space="preserve"> &gt; </t>
    </r>
    <r>
      <rPr>
        <b/>
        <sz val="11"/>
        <color rgb="FF000000"/>
        <rFont val="Calibri"/>
      </rPr>
      <t>Image Blocking Policies</t>
    </r>
    <r>
      <rPr>
        <sz val="11"/>
        <color rgb="FF000000"/>
        <rFont val="Calibri"/>
      </rPr>
      <t>.</t>
    </r>
    <r>
      <rPr>
        <sz val="11"/>
        <color rgb="FF000000"/>
        <rFont val="Calibri"/>
      </rPr>
      <t xml:space="preserve">
</t>
    </r>
    <r>
      <rPr>
        <sz val="11"/>
        <color rgb="FF000000"/>
        <rFont val="Calibri"/>
      </rPr>
      <t xml:space="preserve">- </t>
    </r>
    <r>
      <rPr>
        <b/>
        <sz val="11"/>
        <color rgb="FF000000"/>
        <rFont val="Calibri"/>
      </rPr>
      <t>Create</t>
    </r>
    <r>
      <rPr>
        <sz val="11"/>
        <color rgb="FF000000"/>
        <rFont val="Calibri"/>
      </rPr>
      <t xml:space="preserve"> and </t>
    </r>
    <r>
      <rPr>
        <b/>
        <sz val="11"/>
        <color rgb="FF000000"/>
        <rFont val="Calibri"/>
      </rPr>
      <t>enable</t>
    </r>
    <r>
      <rPr>
        <sz val="11"/>
        <color rgb="FF000000"/>
        <rFont val="Calibri"/>
      </rPr>
      <t xml:space="preserve"> the mirroring interception policy.</t>
    </r>
  </si>
  <si>
    <r>
      <rPr>
        <sz val="11"/>
        <color rgb="FF000000"/>
        <rFont val="Calibri"/>
      </rPr>
      <t>Configure the mirror interception policy to automatically block container images that contain high-risk vulnerabilities, privileged configurations, or other security concerns before they are deployed to runtime environments. This ensures that only secure and compliant images are allowed to enter the container ecosystem, protecting clusters and workloads from potential compromise.</t>
    </r>
  </si>
  <si>
    <r>
      <rPr>
        <sz val="11"/>
        <color rgb="FF000000"/>
        <rFont val="Calibri"/>
      </rPr>
      <t>Configuring Mirror Interception policy may incur additional charges.</t>
    </r>
  </si>
  <si>
    <r>
      <rPr>
        <b/>
        <sz val="11"/>
        <color rgb="FF000000"/>
        <rFont val="Calibri"/>
      </rPr>
      <t>Using the Management Console:</t>
    </r>
    <r>
      <rPr>
        <sz val="11"/>
        <color rgb="FF000000"/>
        <rFont val="Calibri"/>
      </rPr>
      <t xml:space="preserve">
</t>
    </r>
    <r>
      <rPr>
        <sz val="11"/>
        <color rgb="FF000000"/>
        <rFont val="Calibri"/>
      </rPr>
      <t xml:space="preserve">- Log in to the  Container Security Console </t>
    </r>
    <r>
      <rPr>
        <sz val="11"/>
        <color rgb="FF0000FF"/>
        <rFont val="Calibri"/>
      </rPr>
      <t>(https://console.intl.cloud.tencent.com/tcss)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Policy Management</t>
    </r>
    <r>
      <rPr>
        <sz val="11"/>
        <color rgb="FF000000"/>
        <rFont val="Calibri"/>
      </rPr>
      <t xml:space="preserve"> &gt; </t>
    </r>
    <r>
      <rPr>
        <b/>
        <sz val="11"/>
        <color rgb="FF000000"/>
        <rFont val="Calibri"/>
      </rPr>
      <t>Image Blocking Policies</t>
    </r>
    <r>
      <rPr>
        <sz val="11"/>
        <color rgb="FF000000"/>
        <rFont val="Calibri"/>
      </rPr>
      <t>.</t>
    </r>
    <r>
      <rPr>
        <sz val="11"/>
        <color rgb="FF000000"/>
        <rFont val="Calibri"/>
      </rPr>
      <t xml:space="preserve">
</t>
    </r>
    <r>
      <rPr>
        <sz val="11"/>
        <color rgb="FF000000"/>
        <rFont val="Calibri"/>
      </rPr>
      <t xml:space="preserve">- Ensure that the image interception policy has been </t>
    </r>
    <r>
      <rPr>
        <b/>
        <sz val="11"/>
        <color rgb="FF000000"/>
        <rFont val="Calibri"/>
      </rPr>
      <t>created</t>
    </r>
    <r>
      <rPr>
        <sz val="11"/>
        <color rgb="FF000000"/>
        <rFont val="Calibri"/>
      </rPr>
      <t xml:space="preserve"> and </t>
    </r>
    <r>
      <rPr>
        <b/>
        <sz val="11"/>
        <color rgb="FF000000"/>
        <rFont val="Calibri"/>
      </rPr>
      <t>enabled</t>
    </r>
    <r>
      <rPr>
        <sz val="11"/>
        <color rgb="FF000000"/>
        <rFont val="Calibri"/>
      </rPr>
      <t>.</t>
    </r>
  </si>
  <si>
    <t>9.11</t>
  </si>
  <si>
    <r>
      <rPr>
        <b/>
        <sz val="11"/>
        <color rgb="FF000000"/>
        <rFont val="Calibri"/>
      </rPr>
      <t>Using the Management Console:</t>
    </r>
    <r>
      <rPr>
        <sz val="11"/>
        <color rgb="FF000000"/>
        <rFont val="Calibri"/>
      </rPr>
      <t xml:space="preserve">
</t>
    </r>
    <r>
      <rPr>
        <sz val="11"/>
        <color rgb="FF000000"/>
        <rFont val="Calibri"/>
      </rPr>
      <t xml:space="preserve">- Log in to the  Container Security Console </t>
    </r>
    <r>
      <rPr>
        <sz val="11"/>
        <color rgb="FF0000FF"/>
        <rFont val="Calibri"/>
      </rPr>
      <t>(https://console.intl.cloud.tencent.com/tcss)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Alert Policies</t>
    </r>
    <r>
      <rPr>
        <sz val="11"/>
        <color rgb="FF000000"/>
        <rFont val="Calibri"/>
      </rPr>
      <t>.</t>
    </r>
    <r>
      <rPr>
        <sz val="11"/>
        <color rgb="FF000000"/>
        <rFont val="Calibri"/>
      </rPr>
      <t xml:space="preserve">
</t>
    </r>
    <r>
      <rPr>
        <sz val="11"/>
        <color rgb="FF000000"/>
        <rFont val="Calibri"/>
      </rPr>
      <t xml:space="preserve">- </t>
    </r>
    <r>
      <rPr>
        <b/>
        <sz val="11"/>
        <color rgb="FF000000"/>
        <rFont val="Calibri"/>
      </rPr>
      <t>Enable</t>
    </r>
    <r>
      <rPr>
        <sz val="11"/>
        <color rgb="FF000000"/>
        <rFont val="Calibri"/>
      </rPr>
      <t xml:space="preserve"> the alarm switches for each alarm type, configure the alarm time, alarm host range, and alarm items.</t>
    </r>
    <r>
      <rPr>
        <sz val="11"/>
        <color rgb="FF000000"/>
        <rFont val="Calibri"/>
      </rPr>
      <t xml:space="preserve">
</t>
    </r>
    <r>
      <rPr>
        <sz val="11"/>
        <color rgb="FF000000"/>
        <rFont val="Calibri"/>
      </rPr>
      <t xml:space="preserve">- Click </t>
    </r>
    <r>
      <rPr>
        <b/>
        <sz val="11"/>
        <color rgb="FF000000"/>
        <rFont val="Calibri"/>
      </rPr>
      <t>Message Center</t>
    </r>
    <r>
      <rPr>
        <sz val="11"/>
        <color rgb="FF000000"/>
        <rFont val="Calibri"/>
      </rPr>
      <t xml:space="preserve"> &gt; </t>
    </r>
    <r>
      <rPr>
        <b/>
        <sz val="11"/>
        <color rgb="FF000000"/>
        <rFont val="Calibri"/>
      </rPr>
      <t>Message Subscription</t>
    </r>
    <r>
      <rPr>
        <sz val="11"/>
        <color rgb="FF000000"/>
        <rFont val="Calibri"/>
      </rPr>
      <t xml:space="preserve"> to configure the container security message reception channel.</t>
    </r>
  </si>
  <si>
    <r>
      <rPr>
        <b/>
        <sz val="11"/>
        <color rgb="FF000000"/>
        <rFont val="Calibri"/>
      </rPr>
      <t>Using the Management Console:</t>
    </r>
    <r>
      <rPr>
        <sz val="11"/>
        <color rgb="FF000000"/>
        <rFont val="Calibri"/>
      </rPr>
      <t xml:space="preserve">
</t>
    </r>
    <r>
      <rPr>
        <sz val="11"/>
        <color rgb="FF000000"/>
        <rFont val="Calibri"/>
      </rPr>
      <t xml:space="preserve">- Log in to the  Container Security Console </t>
    </r>
    <r>
      <rPr>
        <sz val="11"/>
        <color rgb="FF0000FF"/>
        <rFont val="Calibri"/>
      </rPr>
      <t>(https://console.intl.cloud.tencent.com/tcss)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Alert Policies</t>
    </r>
    <r>
      <rPr>
        <sz val="11"/>
        <color rgb="FF000000"/>
        <rFont val="Calibri"/>
      </rPr>
      <t>.</t>
    </r>
    <r>
      <rPr>
        <sz val="11"/>
        <color rgb="FF000000"/>
        <rFont val="Calibri"/>
      </rPr>
      <t xml:space="preserve">
</t>
    </r>
    <r>
      <rPr>
        <sz val="11"/>
        <color rgb="FF000000"/>
        <rFont val="Calibri"/>
      </rPr>
      <t xml:space="preserve">- Ensure that the alarm switches for each alarm type are </t>
    </r>
    <r>
      <rPr>
        <b/>
        <sz val="11"/>
        <color rgb="FF000000"/>
        <rFont val="Calibri"/>
      </rPr>
      <t>turned on</t>
    </r>
    <r>
      <rPr>
        <sz val="11"/>
        <color rgb="FF000000"/>
        <rFont val="Calibri"/>
      </rPr>
      <t xml:space="preserve"> and that the alarm time, alarm host range, and alarm items are configured.</t>
    </r>
    <r>
      <rPr>
        <sz val="11"/>
        <color rgb="FF000000"/>
        <rFont val="Calibri"/>
      </rPr>
      <t xml:space="preserve">
</t>
    </r>
    <r>
      <rPr>
        <sz val="11"/>
        <color rgb="FF000000"/>
        <rFont val="Calibri"/>
      </rPr>
      <t xml:space="preserve">- Click </t>
    </r>
    <r>
      <rPr>
        <b/>
        <sz val="11"/>
        <color rgb="FF000000"/>
        <rFont val="Calibri"/>
      </rPr>
      <t>Message Center</t>
    </r>
    <r>
      <rPr>
        <sz val="11"/>
        <color rgb="FF000000"/>
        <rFont val="Calibri"/>
      </rPr>
      <t xml:space="preserve"> &gt; </t>
    </r>
    <r>
      <rPr>
        <b/>
        <sz val="11"/>
        <color rgb="FF000000"/>
        <rFont val="Calibri"/>
      </rPr>
      <t>Message Subscription</t>
    </r>
    <r>
      <rPr>
        <sz val="11"/>
        <color rgb="FF000000"/>
        <rFont val="Calibri"/>
      </rPr>
      <t xml:space="preserve"> to ensure that the container security message reception channel has been set up.</t>
    </r>
  </si>
  <si>
    <t>9.12</t>
  </si>
  <si>
    <r>
      <rPr>
        <sz val="11"/>
        <rFont val="Calibri"/>
      </rPr>
      <t>Ensure log analysis is enabled</t>
    </r>
  </si>
  <si>
    <r>
      <rPr>
        <b/>
        <sz val="11"/>
        <color rgb="FF000000"/>
        <rFont val="Calibri"/>
      </rPr>
      <t>Using the Management Console:</t>
    </r>
    <r>
      <rPr>
        <sz val="11"/>
        <color rgb="FF000000"/>
        <rFont val="Calibri"/>
      </rPr>
      <t xml:space="preserve">
</t>
    </r>
    <r>
      <rPr>
        <sz val="11"/>
        <color rgb="FF000000"/>
        <rFont val="Calibri"/>
      </rPr>
      <t xml:space="preserve">- Log in to the  Container Security Console </t>
    </r>
    <r>
      <rPr>
        <sz val="11"/>
        <color rgb="FF0000FF"/>
        <rFont val="Calibri"/>
      </rPr>
      <t>(https://console.intl.cloud.tencent.com/tcss)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Log Analysis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Buy Now</t>
    </r>
    <r>
      <rPr>
        <sz val="11"/>
        <color rgb="FF000000"/>
        <rFont val="Calibri"/>
      </rPr>
      <t xml:space="preserve"> to proceed to the container security purchase page.</t>
    </r>
    <r>
      <rPr>
        <sz val="11"/>
        <color rgb="FF000000"/>
        <rFont val="Calibri"/>
      </rPr>
      <t xml:space="preserve">
</t>
    </r>
    <r>
      <rPr>
        <sz val="11"/>
        <color rgb="FF000000"/>
        <rFont val="Calibri"/>
      </rPr>
      <t>- Select the log analysis storage capacity, with a storage duration of no less than 6 months, and complete the order and payment.</t>
    </r>
    <r>
      <rPr>
        <sz val="11"/>
        <color rgb="FF000000"/>
        <rFont val="Calibri"/>
      </rPr>
      <t xml:space="preserve">
</t>
    </r>
    <r>
      <rPr>
        <sz val="11"/>
        <color rgb="FF000000"/>
        <rFont val="Calibri"/>
      </rPr>
      <t xml:space="preserve">- Return to </t>
    </r>
    <r>
      <rPr>
        <b/>
        <sz val="11"/>
        <color rgb="FF000000"/>
        <rFont val="Calibri"/>
      </rPr>
      <t>Log Analysis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Configuration</t>
    </r>
    <r>
      <rPr>
        <sz val="11"/>
        <color rgb="FF000000"/>
        <rFont val="Calibri"/>
      </rPr>
      <t>.</t>
    </r>
    <r>
      <rPr>
        <sz val="11"/>
        <color rgb="FF000000"/>
        <rFont val="Calibri"/>
      </rPr>
      <t xml:space="preserve">
</t>
    </r>
    <r>
      <rPr>
        <sz val="11"/>
        <color rgb="FF000000"/>
        <rFont val="Calibri"/>
      </rPr>
      <t>- Configure log storage content and log cleanup settings.</t>
    </r>
  </si>
  <si>
    <r>
      <rPr>
        <sz val="11"/>
        <color rgb="FF000000"/>
        <rFont val="Calibri"/>
      </rPr>
      <t>Container security log storage, including asset logs, client-reported logs, and risk/alert logs, with a storage duration of no less than six months.</t>
    </r>
  </si>
  <si>
    <r>
      <rPr>
        <b/>
        <sz val="11"/>
        <color rgb="FF000000"/>
        <rFont val="Calibri"/>
      </rPr>
      <t>Using the Management Console:</t>
    </r>
    <r>
      <rPr>
        <sz val="11"/>
        <color rgb="FF000000"/>
        <rFont val="Calibri"/>
      </rPr>
      <t xml:space="preserve">
</t>
    </r>
    <r>
      <rPr>
        <sz val="11"/>
        <color rgb="FF000000"/>
        <rFont val="Calibri"/>
      </rPr>
      <t xml:space="preserve">- Log in to the  Container Security Console </t>
    </r>
    <r>
      <rPr>
        <sz val="11"/>
        <color rgb="FF0000FF"/>
        <rFont val="Calibri"/>
      </rPr>
      <t>(https://console.intl.cloud.tencent.com/tcss)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Log Analysis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Log Configuration</t>
    </r>
    <r>
      <rPr>
        <sz val="11"/>
        <color rgb="FF000000"/>
        <rFont val="Calibri"/>
      </rPr>
      <t>.</t>
    </r>
    <r>
      <rPr>
        <sz val="11"/>
        <color rgb="FF000000"/>
        <rFont val="Calibri"/>
      </rPr>
      <t xml:space="preserve">
</t>
    </r>
    <r>
      <rPr>
        <sz val="11"/>
        <color rgb="FF000000"/>
        <rFont val="Calibri"/>
      </rPr>
      <t>- Ensure that the configuration is stored.</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</si>
  <si>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</si>
  <si>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</si>
  <si>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</si>
  <si>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</si>
  <si>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</si>
  <si>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</si>
  <si>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</si>
  <si>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</si>
  <si>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</si>
  <si>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</si>
  <si>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</si>
  <si>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</si>
  <si>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</si>
  <si>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</si>
  <si>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</si>
  <si>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</si>
  <si>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</si>
  <si>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</si>
  <si>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</si>
  <si>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</si>
  <si>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</si>
  <si>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</si>
  <si>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</si>
  <si>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</si>
  <si>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</si>
  <si>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</si>
  <si>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</si>
  <si>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</si>
  <si>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</si>
  <si>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Tencent Cloud Foundation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</si>
  <si>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</si>
  <si>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</si>
  <si>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</si>
  <si>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12 November 2025     </t>
    </r>
    <r>
      <rPr>
        <b/>
        <sz val="11"/>
        <color rgb="FF000000"/>
        <rFont val="Calibri"/>
      </rPr>
      <t>Recommendation Count:</t>
    </r>
    <r>
      <rPr>
        <sz val="11"/>
        <color rgb="FF000000"/>
        <rFont val="Calibri"/>
      </rPr>
      <t xml:space="preserve"> 91</t>
    </r>
  </si>
  <si>
    <t>Development Url:</t>
  </si>
  <si>
    <t>https://workbench.cisecurity.org/benchmarks/23411</t>
  </si>
  <si>
    <t>Download Url:</t>
  </si>
  <si>
    <t>https://downloads.cisecurity.org/#/</t>
  </si>
  <si>
    <t>Guide Overview:</t>
  </si>
  <si>
    <r>
      <rPr>
        <sz val="11"/>
        <color rgb="FF000000"/>
        <rFont val="Calibri"/>
      </rPr>
      <t>This security configuration benchmark covers foundational elements of Tencent Cloud. The recommendations detailed here provides prescriptive guidance for configuring security options for a subset of Tencent Cloud services with an emphasis on foundational, testable, and architecture agnostic settings. Specific Tencent Cloud Services in scope for this document include:</t>
    </r>
    <r>
      <rPr>
        <sz val="11"/>
        <color rgb="FF000000"/>
        <rFont val="Calibri"/>
      </rPr>
      <t xml:space="preserve">
</t>
    </r>
    <r>
      <rPr>
        <sz val="11"/>
        <color rgb="FF000000"/>
        <rFont val="Calibri"/>
      </rPr>
      <t>- Cloud Access Management(CAM)</t>
    </r>
    <r>
      <rPr>
        <sz val="11"/>
        <color rgb="FF000000"/>
        <rFont val="Calibri"/>
      </rPr>
      <t xml:space="preserve">
</t>
    </r>
    <r>
      <rPr>
        <sz val="11"/>
        <color rgb="FF000000"/>
        <rFont val="Calibri"/>
      </rPr>
      <t>- Virtual Private Cloud (VPC)</t>
    </r>
    <r>
      <rPr>
        <sz val="11"/>
        <color rgb="FF000000"/>
        <rFont val="Calibri"/>
      </rPr>
      <t xml:space="preserve">
</t>
    </r>
    <r>
      <rPr>
        <sz val="11"/>
        <color rgb="FF000000"/>
        <rFont val="Calibri"/>
      </rPr>
      <t>- Cloud Object Storage(COS)</t>
    </r>
    <r>
      <rPr>
        <sz val="11"/>
        <color rgb="FF000000"/>
        <rFont val="Calibri"/>
      </rPr>
      <t xml:space="preserve">
</t>
    </r>
    <r>
      <rPr>
        <sz val="11"/>
        <color rgb="FF000000"/>
        <rFont val="Calibri"/>
      </rPr>
      <t>- TencentDB for MySQL</t>
    </r>
    <r>
      <rPr>
        <sz val="11"/>
        <color rgb="FF000000"/>
        <rFont val="Calibri"/>
      </rPr>
      <t xml:space="preserve">
</t>
    </r>
    <r>
      <rPr>
        <sz val="11"/>
        <color rgb="FF000000"/>
        <rFont val="Calibri"/>
      </rPr>
      <t>- Tencent Kubernetes Engine (TKE)</t>
    </r>
    <r>
      <rPr>
        <sz val="11"/>
        <color rgb="FF000000"/>
        <rFont val="Calibri"/>
      </rPr>
      <t xml:space="preserve">
</t>
    </r>
    <r>
      <rPr>
        <sz val="11"/>
        <color rgb="FF000000"/>
        <rFont val="Calibri"/>
      </rPr>
      <t>- Key Management Service (KMS)</t>
    </r>
    <r>
      <rPr>
        <sz val="11"/>
        <color rgb="FF000000"/>
        <rFont val="Calibri"/>
      </rPr>
      <t xml:space="preserve">
</t>
    </r>
    <r>
      <rPr>
        <sz val="11"/>
        <color rgb="FF000000"/>
        <rFont val="Calibri"/>
      </rPr>
      <t>- Cloud Load Balancer(CLB)</t>
    </r>
    <r>
      <rPr>
        <sz val="11"/>
        <color rgb="FF000000"/>
        <rFont val="Calibri"/>
      </rPr>
      <t xml:space="preserve">
</t>
    </r>
    <r>
      <rPr>
        <sz val="11"/>
        <color rgb="FF000000"/>
        <rFont val="Calibri"/>
      </rPr>
      <t>- Cloud Log Service(CLS)</t>
    </r>
    <r>
      <rPr>
        <sz val="11"/>
        <color rgb="FF000000"/>
        <rFont val="Calibri"/>
      </rPr>
      <t xml:space="preserve">
</t>
    </r>
    <r>
      <rPr>
        <sz val="11"/>
        <color rgb="FF000000"/>
        <rFont val="Calibri"/>
      </rPr>
      <t>- Cloud Block Storage(CBS)</t>
    </r>
    <r>
      <rPr>
        <sz val="11"/>
        <color rgb="FF000000"/>
        <rFont val="Calibri"/>
      </rPr>
      <t xml:space="preserve">
</t>
    </r>
    <r>
      <rPr>
        <sz val="11"/>
        <color rgb="FF000000"/>
        <rFont val="Calibri"/>
      </rPr>
      <t>- Cloud Audit (CA)</t>
    </r>
    <r>
      <rPr>
        <sz val="11"/>
        <color rgb="FF000000"/>
        <rFont val="Calibri"/>
      </rPr>
      <t xml:space="preserve">
</t>
    </r>
    <r>
      <rPr>
        <sz val="11"/>
        <color rgb="FF000000"/>
        <rFont val="Calibri"/>
      </rPr>
      <t>- Cloud Security Center(CSC)</t>
    </r>
    <r>
      <rPr>
        <sz val="11"/>
        <color rgb="FF000000"/>
        <rFont val="Calibri"/>
      </rPr>
      <t xml:space="preserve">
</t>
    </r>
    <r>
      <rPr>
        <sz val="11"/>
        <color rgb="FF000000"/>
        <rFont val="Calibri"/>
      </rPr>
      <t>- Cloud Workload Protection Platform(CWPP)</t>
    </r>
    <r>
      <rPr>
        <sz val="11"/>
        <color rgb="FF000000"/>
        <rFont val="Calibri"/>
      </rPr>
      <t xml:space="preserve">
</t>
    </r>
    <r>
      <rPr>
        <sz val="11"/>
        <color rgb="FF000000"/>
        <rFont val="Calibri"/>
      </rPr>
      <t>- Tencent Container Security Service(TCSS)</t>
    </r>
    <r>
      <rPr>
        <sz val="11"/>
        <color rgb="FF000000"/>
        <rFont val="Calibri"/>
      </rPr>
      <t xml:space="preserve">
</t>
    </r>
    <r>
      <rPr>
        <sz val="11"/>
        <color rgb="FF000000"/>
        <rFont val="Calibri"/>
      </rPr>
      <t>- Web Application Firewall(WAF)</t>
    </r>
    <r>
      <rPr>
        <sz val="11"/>
        <color rgb="FF000000"/>
        <rFont val="Calibri"/>
      </rPr>
      <t xml:space="preserve">
</t>
    </r>
    <r>
      <rPr>
        <sz val="11"/>
        <color rgb="FF000000"/>
        <rFont val="Calibri"/>
      </rPr>
      <t>- Cloud Firewall(CFW)</t>
    </r>
    <r>
      <rPr>
        <sz val="11"/>
        <color rgb="FF000000"/>
        <rFont val="Calibri"/>
      </rPr>
      <t xml:space="preserve">
</t>
    </r>
    <r>
      <rPr>
        <sz val="11"/>
        <color rgb="FF000000"/>
        <rFont val="Calibri"/>
      </rPr>
      <t>- TencentCloud EdgeOne(EO)</t>
    </r>
  </si>
  <si>
    <t>Intended Audience:</t>
  </si>
  <si>
    <r>
      <rPr>
        <sz val="11"/>
        <color rgb="FF000000"/>
        <rFont val="Calibri"/>
      </rPr>
      <t>This document is intended for system and application administrators, security specialists, auditors, help desk, platform deployment, and/or DevOps personnel who plan to develop, deploy, assess, or secure solutions in Alibaba Cloud services.</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</si>
  <si>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</si>
  <si>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</si>
  <si>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security focused best practice hardening of a technology; and</t>
    </r>
    <r>
      <rPr>
        <sz val="11"/>
        <color rgb="FF000000"/>
        <rFont val="Calibri"/>
      </rPr>
      <t xml:space="preserve">
</t>
    </r>
    <r>
      <rPr>
        <b/>
        <sz val="11"/>
        <color rgb="FF000000"/>
        <rFont val="Calibri"/>
      </rPr>
      <t>•</t>
    </r>
    <r>
      <rPr>
        <sz val="11"/>
        <color rgb="FF000000"/>
        <rFont val="Calibri"/>
      </rPr>
      <t xml:space="preserve">    limit impact to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</si>
  <si>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</si>
  <si>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impact the utility or performance of the technology</t>
    </r>
    <r>
      <rPr>
        <sz val="11"/>
        <color rgb="FF000000"/>
        <rFont val="Calibri"/>
      </rPr>
      <t xml:space="preserve">
</t>
    </r>
    <r>
      <rPr>
        <b/>
        <sz val="11"/>
        <color rgb="FF000000"/>
        <rFont val="Calibri"/>
      </rPr>
      <t>•</t>
    </r>
    <r>
      <rPr>
        <sz val="11"/>
        <color rgb="FF000000"/>
        <rFont val="Calibri"/>
      </rPr>
      <t xml:space="preserve">    may include additional licensing, cost, or addition of third party software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</si>
  <si>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</si>
  <si>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</si>
  <si>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</si>
  <si>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</si>
  <si>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</si>
  <si>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</si>
  <si>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</si>
  <si>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</si>
  <si>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</si>
  <si>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</si>
  <si>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</si>
  <si>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</si>
  <si>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</si>
  <si>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</si>
  <si>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</si>
  <si>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</si>
  <si>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</si>
  <si>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</si>
  <si>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</si>
  <si>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</si>
  <si>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</si>
  <si>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</si>
  <si>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</si>
  <si>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</si>
  <si>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</si>
  <si>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</si>
  <si>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</si>
  <si>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</si>
  <si>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</si>
  <si>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</si>
  <si>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</si>
  <si>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</si>
  <si>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</si>
  <si>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</si>
  <si>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</si>
  <si>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</si>
  <si>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</si>
  <si>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</si>
  <si>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</si>
  <si>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</si>
  <si>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</si>
  <si>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</si>
  <si>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Tencent Cloud Foundation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</si>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</sst>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i/>
      <sz val="11"/>
      <color rgb="FF000000"/>
      <name val="Calibri"/>
    </font>
    <font>
      <sz val="11"/>
      <color rgb="FF006096"/>
      <name val="Roboto Condensed"/>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FDA8-4B47-9EF3-6C6CB566BF5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FDA8-4B47-9EF3-6C6CB566BF5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91</c:v>
                </c:pt>
              </c:numCache>
            </c:numRef>
          </c:val>
          <c:extLst>
            <c:ext xmlns:c16="http://schemas.microsoft.com/office/drawing/2014/chart" uri="{C3380CC4-5D6E-409C-BE32-E72D297353CC}">
              <c16:uniqueId val="{00000002-FDA8-4B47-9EF3-6C6CB566BF5D}"/>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3D80-4E73-BA3A-84A89822A9A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3D80-4E73-BA3A-84A89822A9A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67</c:v>
                </c:pt>
                <c:pt idx="1">
                  <c:v>24</c:v>
                </c:pt>
              </c:numCache>
            </c:numRef>
          </c:val>
          <c:extLst>
            <c:ext xmlns:c16="http://schemas.microsoft.com/office/drawing/2014/chart" uri="{C3380CC4-5D6E-409C-BE32-E72D297353CC}">
              <c16:uniqueId val="{00000002-3D80-4E73-BA3A-84A89822A9A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736-4283-93C0-4DDEAE561BE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736-4283-93C0-4DDEAE561BE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91</c:v>
                </c:pt>
              </c:numCache>
            </c:numRef>
          </c:val>
          <c:extLst>
            <c:ext xmlns:c16="http://schemas.microsoft.com/office/drawing/2014/chart" uri="{C3380CC4-5D6E-409C-BE32-E72D297353CC}">
              <c16:uniqueId val="{00000002-2736-4283-93C0-4DDEAE561BE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0FB5-4558-B2BB-20E9724A7A1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0FB5-4558-B2BB-20E9724A7A1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25</c:v>
                </c:pt>
                <c:pt idx="1">
                  <c:v>66</c:v>
                </c:pt>
              </c:numCache>
            </c:numRef>
          </c:val>
          <c:extLst>
            <c:ext xmlns:c16="http://schemas.microsoft.com/office/drawing/2014/chart" uri="{C3380CC4-5D6E-409C-BE32-E72D297353CC}">
              <c16:uniqueId val="{00000002-0FB5-4558-B2BB-20E9724A7A1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D9B-4A26-B598-6DEF12FDA76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D9B-4A26-B598-6DEF12FDA76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91</c:v>
                </c:pt>
              </c:numCache>
            </c:numRef>
          </c:val>
          <c:extLst>
            <c:ext xmlns:c16="http://schemas.microsoft.com/office/drawing/2014/chart" uri="{C3380CC4-5D6E-409C-BE32-E72D297353CC}">
              <c16:uniqueId val="{00000002-FD9B-4A26-B598-6DEF12FDA76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1B3-4074-9A0A-F5F9DE3C9F0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1B3-4074-9A0A-F5F9DE3C9F0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91</c:v>
                </c:pt>
              </c:numCache>
            </c:numRef>
          </c:val>
          <c:extLst>
            <c:ext xmlns:c16="http://schemas.microsoft.com/office/drawing/2014/chart" uri="{C3380CC4-5D6E-409C-BE32-E72D297353CC}">
              <c16:uniqueId val="{00000002-61B3-4074-9A0A-F5F9DE3C9F0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BEC-4AB8-8206-52095F565113}"/>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BEC-4AB8-8206-52095F565113}"/>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BEC-4AB8-8206-52095F565113}"/>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BEC-4AB8-8206-52095F56511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C93-455E-A312-F16A3B91C4D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gkfna2">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gsxwlp">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2ya1nn">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hg53hj">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0manrb">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ie4w1i">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10v3g3">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0uc5ua">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92">
  <autoFilter ref="A1:Q92"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3411"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555</v>
      </c>
    </row>
    <row r="3" spans="2:3" ht="15" customHeight="1" x14ac:dyDescent="0.35"/>
    <row r="4" spans="2:3" ht="58" x14ac:dyDescent="0.35">
      <c r="B4" s="20" t="s">
        <v>556</v>
      </c>
      <c r="C4" s="21" t="s">
        <v>557</v>
      </c>
    </row>
    <row r="5" spans="2:3" x14ac:dyDescent="0.35">
      <c r="C5" s="21" t="s">
        <v>558</v>
      </c>
    </row>
    <row r="6" spans="2:3" x14ac:dyDescent="0.35">
      <c r="C6" s="18" t="s">
        <v>559</v>
      </c>
    </row>
    <row r="7" spans="2:3" ht="10" customHeight="1" x14ac:dyDescent="0.35"/>
    <row r="8" spans="2:3" ht="232" x14ac:dyDescent="0.35">
      <c r="B8" s="22" t="s">
        <v>560</v>
      </c>
      <c r="C8" s="21" t="s">
        <v>561</v>
      </c>
    </row>
    <row r="9" spans="2:3" ht="10" customHeight="1" x14ac:dyDescent="0.35"/>
    <row r="10" spans="2:3" ht="35" customHeight="1" x14ac:dyDescent="0.35">
      <c r="B10" s="22" t="s">
        <v>562</v>
      </c>
      <c r="C10" s="21" t="s">
        <v>563</v>
      </c>
    </row>
    <row r="11" spans="2:3" ht="75" customHeight="1" x14ac:dyDescent="0.35">
      <c r="B11" s="18" t="s">
        <v>25</v>
      </c>
      <c r="C11" s="21" t="s">
        <v>564</v>
      </c>
    </row>
    <row r="12" spans="2:3" ht="47" customHeight="1" x14ac:dyDescent="0.35">
      <c r="B12" s="18" t="s">
        <v>25</v>
      </c>
      <c r="C12" s="21" t="s">
        <v>565</v>
      </c>
    </row>
    <row r="13" spans="2:3" ht="35" customHeight="1" x14ac:dyDescent="0.35">
      <c r="B13" s="18" t="s">
        <v>25</v>
      </c>
      <c r="C13" s="21" t="s">
        <v>566</v>
      </c>
    </row>
    <row r="14" spans="2:3" ht="32" customHeight="1" x14ac:dyDescent="0.35">
      <c r="B14" s="18" t="s">
        <v>25</v>
      </c>
      <c r="C14" s="21" t="s">
        <v>567</v>
      </c>
    </row>
    <row r="15" spans="2:3" ht="30" customHeight="1" x14ac:dyDescent="0.35">
      <c r="B15" s="18" t="s">
        <v>25</v>
      </c>
      <c r="C15" s="21" t="s">
        <v>568</v>
      </c>
    </row>
    <row r="16" spans="2:3" ht="10" customHeight="1" x14ac:dyDescent="0.35"/>
    <row r="17" spans="1:3" ht="145" customHeight="1" x14ac:dyDescent="0.35">
      <c r="B17" s="22" t="s">
        <v>569</v>
      </c>
      <c r="C17" s="21" t="s">
        <v>570</v>
      </c>
    </row>
    <row r="18" spans="1:3" ht="10" customHeight="1" x14ac:dyDescent="0.35"/>
    <row r="19" spans="1:3" ht="3" customHeight="1" x14ac:dyDescent="0.35">
      <c r="B19" s="23"/>
      <c r="C19" s="23"/>
    </row>
    <row r="20" spans="1:3" ht="12" customHeight="1" x14ac:dyDescent="0.35"/>
    <row r="21" spans="1:3" ht="35" customHeight="1" x14ac:dyDescent="0.35">
      <c r="A21" s="25"/>
      <c r="B21" s="26" t="s">
        <v>571</v>
      </c>
      <c r="C21" s="27" t="s">
        <v>572</v>
      </c>
    </row>
    <row r="22" spans="1:3" ht="18" customHeight="1" x14ac:dyDescent="0.35">
      <c r="A22" s="25"/>
      <c r="B22" s="25" t="s">
        <v>25</v>
      </c>
      <c r="C22" s="27" t="s">
        <v>573</v>
      </c>
    </row>
    <row r="23" spans="1:3" ht="18" customHeight="1" x14ac:dyDescent="0.35">
      <c r="A23" s="25"/>
      <c r="B23" s="25" t="s">
        <v>25</v>
      </c>
      <c r="C23" s="27" t="s">
        <v>574</v>
      </c>
    </row>
    <row r="24" spans="1:3" ht="18" customHeight="1" x14ac:dyDescent="0.35">
      <c r="A24" s="25"/>
      <c r="B24" s="25" t="s">
        <v>25</v>
      </c>
      <c r="C24" s="27" t="s">
        <v>575</v>
      </c>
    </row>
    <row r="25" spans="1:3" ht="18" customHeight="1" x14ac:dyDescent="0.35">
      <c r="A25" s="25"/>
      <c r="B25" s="25" t="s">
        <v>25</v>
      </c>
      <c r="C25" s="27" t="s">
        <v>576</v>
      </c>
    </row>
    <row r="26" spans="1:3" ht="18" customHeight="1" x14ac:dyDescent="0.35">
      <c r="A26" s="25"/>
      <c r="B26" s="25" t="s">
        <v>25</v>
      </c>
      <c r="C26" s="27" t="s">
        <v>577</v>
      </c>
    </row>
    <row r="27" spans="1:3" ht="18" customHeight="1" x14ac:dyDescent="0.35">
      <c r="A27" s="25"/>
      <c r="B27" s="25" t="s">
        <v>25</v>
      </c>
      <c r="C27" s="27" t="s">
        <v>578</v>
      </c>
    </row>
    <row r="28" spans="1:3" ht="18" customHeight="1" x14ac:dyDescent="0.35">
      <c r="A28" s="25"/>
      <c r="B28" s="25" t="s">
        <v>25</v>
      </c>
      <c r="C28" s="27" t="s">
        <v>579</v>
      </c>
    </row>
    <row r="29" spans="1:3" ht="18" customHeight="1" x14ac:dyDescent="0.35">
      <c r="A29" s="25"/>
      <c r="B29" s="25" t="s">
        <v>25</v>
      </c>
      <c r="C29" s="27" t="s">
        <v>580</v>
      </c>
    </row>
    <row r="30" spans="1:3" ht="44" customHeight="1" x14ac:dyDescent="0.35">
      <c r="A30" s="25"/>
      <c r="B30" s="25" t="s">
        <v>25</v>
      </c>
      <c r="C30" s="28" t="s">
        <v>581</v>
      </c>
    </row>
    <row r="31" spans="1:3" ht="10" customHeight="1" x14ac:dyDescent="0.35"/>
    <row r="32" spans="1:3" ht="3" customHeight="1" x14ac:dyDescent="0.35">
      <c r="B32" s="23"/>
      <c r="C32" s="23"/>
    </row>
    <row r="33" spans="2:3" ht="12" customHeight="1" x14ac:dyDescent="0.35"/>
    <row r="34" spans="2:3" ht="24" customHeight="1" x14ac:dyDescent="0.35">
      <c r="B34" s="29" t="s">
        <v>582</v>
      </c>
      <c r="C34" s="30" t="s">
        <v>583</v>
      </c>
    </row>
    <row r="35" spans="2:3" ht="18.5" x14ac:dyDescent="0.35">
      <c r="B35" s="29" t="s">
        <v>584</v>
      </c>
      <c r="C35" s="31" t="s">
        <v>585</v>
      </c>
    </row>
    <row r="36" spans="2:3" ht="27" customHeight="1" x14ac:dyDescent="0.35">
      <c r="B36" s="32" t="s">
        <v>586</v>
      </c>
      <c r="C36" s="24" t="s">
        <v>587</v>
      </c>
    </row>
    <row r="37" spans="2:3" x14ac:dyDescent="0.35">
      <c r="B37" s="29" t="s">
        <v>588</v>
      </c>
      <c r="C37" s="33" t="s">
        <v>589</v>
      </c>
    </row>
    <row r="38" spans="2:3" x14ac:dyDescent="0.35">
      <c r="B38" s="29" t="s">
        <v>590</v>
      </c>
      <c r="C38" s="33" t="s">
        <v>591</v>
      </c>
    </row>
    <row r="39" spans="2:3" ht="10" customHeight="1" x14ac:dyDescent="0.35"/>
    <row r="40" spans="2:3" ht="304.5" x14ac:dyDescent="0.35">
      <c r="B40" s="29" t="s">
        <v>592</v>
      </c>
      <c r="C40" s="34" t="s">
        <v>593</v>
      </c>
    </row>
    <row r="42" spans="2:3" ht="43.5" x14ac:dyDescent="0.35">
      <c r="B42" s="29" t="s">
        <v>594</v>
      </c>
      <c r="C42" s="21" t="s">
        <v>595</v>
      </c>
    </row>
    <row r="43" spans="2:3" ht="10" customHeight="1" x14ac:dyDescent="0.35"/>
    <row r="44" spans="2:3" x14ac:dyDescent="0.35">
      <c r="B44" s="29" t="s">
        <v>596</v>
      </c>
      <c r="C44" s="35" t="s">
        <v>597</v>
      </c>
    </row>
    <row r="45" spans="2:3" ht="72.5" x14ac:dyDescent="0.35">
      <c r="C45" s="21" t="s">
        <v>598</v>
      </c>
    </row>
    <row r="47" spans="2:3" x14ac:dyDescent="0.35">
      <c r="C47" s="35" t="s">
        <v>599</v>
      </c>
    </row>
    <row r="48" spans="2:3" ht="116" x14ac:dyDescent="0.35">
      <c r="C48" s="21" t="s">
        <v>600</v>
      </c>
    </row>
    <row r="49" spans="2:3" ht="10" customHeight="1" x14ac:dyDescent="0.35"/>
    <row r="50" spans="2:3" ht="3" customHeight="1" x14ac:dyDescent="0.35">
      <c r="B50" s="23"/>
      <c r="C50" s="23"/>
    </row>
    <row r="51" spans="2:3" ht="12" customHeight="1" x14ac:dyDescent="0.35"/>
    <row r="52" spans="2:3" ht="130.5" x14ac:dyDescent="0.35">
      <c r="B52" s="20" t="s">
        <v>601</v>
      </c>
      <c r="C52" s="21" t="s">
        <v>602</v>
      </c>
    </row>
    <row r="53" spans="2:3" ht="6" customHeight="1" x14ac:dyDescent="0.35"/>
    <row r="54" spans="2:3" ht="217.5" x14ac:dyDescent="0.35">
      <c r="C54" s="21" t="s">
        <v>603</v>
      </c>
    </row>
    <row r="55" spans="2:3" ht="6" customHeight="1" x14ac:dyDescent="0.35"/>
    <row r="56" spans="2:3" ht="43.5" x14ac:dyDescent="0.35">
      <c r="C56" s="21" t="s">
        <v>604</v>
      </c>
    </row>
    <row r="57" spans="2:3" ht="10" customHeight="1" x14ac:dyDescent="0.35"/>
    <row r="58" spans="2:3" ht="3" customHeight="1" x14ac:dyDescent="0.35">
      <c r="B58" s="23"/>
      <c r="C58" s="23"/>
    </row>
    <row r="59" spans="2:3" ht="12" customHeight="1" x14ac:dyDescent="0.35"/>
    <row r="60" spans="2:3" ht="145" x14ac:dyDescent="0.35">
      <c r="B60" s="20" t="s">
        <v>605</v>
      </c>
      <c r="C60" s="21" t="s">
        <v>606</v>
      </c>
    </row>
    <row r="61" spans="2:3" ht="6" customHeight="1" x14ac:dyDescent="0.35"/>
    <row r="62" spans="2:3" ht="203" x14ac:dyDescent="0.35">
      <c r="C62" s="21" t="s">
        <v>607</v>
      </c>
    </row>
    <row r="63" spans="2:3" ht="6" customHeight="1" x14ac:dyDescent="0.35"/>
    <row r="64" spans="2:3" ht="43.5" x14ac:dyDescent="0.35">
      <c r="C64" s="21" t="s">
        <v>608</v>
      </c>
    </row>
    <row r="65" spans="2:3" ht="10" customHeight="1" x14ac:dyDescent="0.35"/>
    <row r="66" spans="2:3" ht="3" customHeight="1" x14ac:dyDescent="0.35">
      <c r="B66" s="23"/>
      <c r="C66" s="23"/>
    </row>
    <row r="67" spans="2:3" ht="12" customHeight="1" x14ac:dyDescent="0.35"/>
    <row r="68" spans="2:3" ht="101.5" x14ac:dyDescent="0.35">
      <c r="B68" s="20" t="s">
        <v>609</v>
      </c>
      <c r="C68" s="21" t="s">
        <v>610</v>
      </c>
    </row>
    <row r="69" spans="2:3" ht="6" customHeight="1" x14ac:dyDescent="0.35"/>
    <row r="70" spans="2:3" ht="145" x14ac:dyDescent="0.35">
      <c r="C70" s="21" t="s">
        <v>611</v>
      </c>
    </row>
    <row r="71" spans="2:3" ht="6" customHeight="1" x14ac:dyDescent="0.35"/>
    <row r="72" spans="2:3" ht="43.5" x14ac:dyDescent="0.35">
      <c r="C72" s="21" t="s">
        <v>612</v>
      </c>
    </row>
    <row r="73" spans="2:3" ht="10" customHeight="1" x14ac:dyDescent="0.35"/>
    <row r="74" spans="2:3" ht="3" customHeight="1" x14ac:dyDescent="0.35">
      <c r="B74" s="23"/>
      <c r="C74" s="23"/>
    </row>
    <row r="75" spans="2:3" ht="12" customHeight="1" x14ac:dyDescent="0.35"/>
    <row r="76" spans="2:3" ht="26" customHeight="1" x14ac:dyDescent="0.35">
      <c r="B76" s="36" t="s">
        <v>613</v>
      </c>
    </row>
    <row r="77" spans="2:3" ht="8" customHeight="1" x14ac:dyDescent="0.35"/>
    <row r="78" spans="2:3" ht="20" customHeight="1" x14ac:dyDescent="0.35">
      <c r="B78" s="29" t="s">
        <v>614</v>
      </c>
      <c r="C78" s="37" t="s">
        <v>615</v>
      </c>
    </row>
    <row r="79" spans="2:3" ht="116" x14ac:dyDescent="0.35">
      <c r="C79" s="21" t="s">
        <v>616</v>
      </c>
    </row>
    <row r="80" spans="2:3" ht="10" customHeight="1" x14ac:dyDescent="0.35"/>
    <row r="81" spans="2:3" ht="20" customHeight="1" x14ac:dyDescent="0.35">
      <c r="B81" s="29" t="s">
        <v>617</v>
      </c>
      <c r="C81" s="37" t="s">
        <v>618</v>
      </c>
    </row>
    <row r="82" spans="2:3" ht="116" x14ac:dyDescent="0.35">
      <c r="C82" s="21" t="s">
        <v>619</v>
      </c>
    </row>
    <row r="83" spans="2:3" ht="10" customHeight="1" x14ac:dyDescent="0.35"/>
    <row r="84" spans="2:3" ht="20" customHeight="1" x14ac:dyDescent="0.35">
      <c r="B84" s="29" t="s">
        <v>620</v>
      </c>
      <c r="C84" s="37" t="s">
        <v>621</v>
      </c>
    </row>
    <row r="85" spans="2:3" ht="130.5" x14ac:dyDescent="0.35">
      <c r="C85" s="21" t="s">
        <v>622</v>
      </c>
    </row>
    <row r="86" spans="2:3" ht="10" customHeight="1" x14ac:dyDescent="0.35"/>
    <row r="87" spans="2:3" ht="20" customHeight="1" x14ac:dyDescent="0.35">
      <c r="B87" s="29" t="s">
        <v>623</v>
      </c>
      <c r="C87" s="37" t="s">
        <v>624</v>
      </c>
    </row>
    <row r="88" spans="2:3" ht="130.5" x14ac:dyDescent="0.35">
      <c r="C88" s="21" t="s">
        <v>625</v>
      </c>
    </row>
    <row r="89" spans="2:3" ht="10" customHeight="1" x14ac:dyDescent="0.35"/>
    <row r="90" spans="2:3" ht="20" customHeight="1" x14ac:dyDescent="0.35">
      <c r="B90" s="29" t="s">
        <v>626</v>
      </c>
      <c r="C90" s="37" t="s">
        <v>627</v>
      </c>
    </row>
    <row r="91" spans="2:3" ht="116" x14ac:dyDescent="0.35">
      <c r="C91" s="21" t="s">
        <v>628</v>
      </c>
    </row>
    <row r="92" spans="2:3" ht="10" customHeight="1" x14ac:dyDescent="0.35"/>
    <row r="93" spans="2:3" ht="20" customHeight="1" x14ac:dyDescent="0.35">
      <c r="B93" s="29" t="s">
        <v>629</v>
      </c>
      <c r="C93" s="37" t="s">
        <v>630</v>
      </c>
    </row>
    <row r="94" spans="2:3" ht="116" x14ac:dyDescent="0.35">
      <c r="C94" s="21" t="s">
        <v>631</v>
      </c>
    </row>
    <row r="95" spans="2:3" ht="10" customHeight="1" x14ac:dyDescent="0.35"/>
    <row r="96" spans="2:3" ht="20" customHeight="1" x14ac:dyDescent="0.35">
      <c r="B96" s="29" t="s">
        <v>632</v>
      </c>
      <c r="C96" s="37" t="s">
        <v>633</v>
      </c>
    </row>
    <row r="97" spans="2:3" ht="130.5" x14ac:dyDescent="0.35">
      <c r="C97" s="21" t="s">
        <v>634</v>
      </c>
    </row>
    <row r="98" spans="2:3" ht="10" customHeight="1" x14ac:dyDescent="0.35"/>
    <row r="99" spans="2:3" ht="20" customHeight="1" x14ac:dyDescent="0.35">
      <c r="B99" s="29" t="s">
        <v>635</v>
      </c>
      <c r="C99" s="37" t="s">
        <v>636</v>
      </c>
    </row>
    <row r="100" spans="2:3" ht="203" x14ac:dyDescent="0.35">
      <c r="C100" s="21" t="s">
        <v>637</v>
      </c>
    </row>
    <row r="101" spans="2:3" ht="10" customHeight="1" x14ac:dyDescent="0.35"/>
    <row r="104" spans="2:3" ht="32" customHeight="1" x14ac:dyDescent="0.35">
      <c r="B104" s="288" t="s">
        <v>554</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3260</v>
      </c>
      <c r="B1" s="230" t="s">
        <v>1</v>
      </c>
      <c r="C1" s="230" t="s">
        <v>798</v>
      </c>
      <c r="D1" s="230" t="s">
        <v>799</v>
      </c>
      <c r="E1" s="230" t="s">
        <v>804</v>
      </c>
      <c r="F1" s="230" t="s">
        <v>805</v>
      </c>
      <c r="G1" s="230" t="s">
        <v>806</v>
      </c>
      <c r="H1" s="230" t="s">
        <v>807</v>
      </c>
      <c r="I1" s="230" t="s">
        <v>808</v>
      </c>
      <c r="J1" s="230" t="s">
        <v>809</v>
      </c>
      <c r="K1" s="230" t="s">
        <v>810</v>
      </c>
      <c r="L1" s="230" t="s">
        <v>811</v>
      </c>
      <c r="M1" s="230" t="s">
        <v>812</v>
      </c>
      <c r="N1" s="230" t="s">
        <v>813</v>
      </c>
      <c r="O1" s="230" t="s">
        <v>814</v>
      </c>
      <c r="P1" s="230" t="s">
        <v>815</v>
      </c>
      <c r="Q1" s="230" t="s">
        <v>816</v>
      </c>
      <c r="R1" s="230" t="s">
        <v>817</v>
      </c>
      <c r="S1" s="230" t="s">
        <v>818</v>
      </c>
      <c r="T1" s="230" t="s">
        <v>819</v>
      </c>
      <c r="U1" s="230" t="s">
        <v>820</v>
      </c>
      <c r="V1" s="230" t="s">
        <v>821</v>
      </c>
      <c r="W1" s="230" t="s">
        <v>822</v>
      </c>
      <c r="X1" s="230" t="s">
        <v>823</v>
      </c>
      <c r="Y1" s="230" t="s">
        <v>824</v>
      </c>
      <c r="Z1" s="230" t="s">
        <v>825</v>
      </c>
      <c r="AA1" s="230" t="s">
        <v>826</v>
      </c>
      <c r="AB1" s="230" t="s">
        <v>827</v>
      </c>
      <c r="AC1" s="230" t="s">
        <v>828</v>
      </c>
      <c r="AD1" s="230" t="s">
        <v>829</v>
      </c>
      <c r="AE1" s="230" t="s">
        <v>830</v>
      </c>
      <c r="AF1" s="230" t="s">
        <v>831</v>
      </c>
      <c r="AG1" s="230" t="s">
        <v>832</v>
      </c>
      <c r="AH1" s="230" t="s">
        <v>833</v>
      </c>
      <c r="AI1" s="230" t="s">
        <v>834</v>
      </c>
      <c r="AJ1" s="230" t="s">
        <v>835</v>
      </c>
      <c r="AK1" s="230" t="s">
        <v>836</v>
      </c>
      <c r="AL1" s="230" t="s">
        <v>837</v>
      </c>
      <c r="AM1" s="230" t="s">
        <v>838</v>
      </c>
      <c r="AN1" s="230" t="s">
        <v>839</v>
      </c>
      <c r="AO1" s="230" t="s">
        <v>840</v>
      </c>
      <c r="AP1" s="230" t="s">
        <v>841</v>
      </c>
      <c r="AQ1" s="230" t="s">
        <v>842</v>
      </c>
      <c r="AR1" s="230" t="s">
        <v>843</v>
      </c>
      <c r="AS1" s="231" t="s">
        <v>844</v>
      </c>
    </row>
    <row r="2" spans="1:45" ht="60" customHeight="1" outlineLevel="1" x14ac:dyDescent="0.35">
      <c r="A2" s="223" t="s">
        <v>3261</v>
      </c>
      <c r="B2" s="210" t="s">
        <v>3262</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3261</v>
      </c>
      <c r="B3" s="211" t="s">
        <v>3263</v>
      </c>
      <c r="C3" s="212" t="s">
        <v>3264</v>
      </c>
      <c r="D3" s="214" t="s">
        <v>3265</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3261</v>
      </c>
      <c r="B4" s="211" t="s">
        <v>3266</v>
      </c>
      <c r="C4" s="212" t="s">
        <v>3267</v>
      </c>
      <c r="D4" s="214" t="s">
        <v>3268</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3261</v>
      </c>
      <c r="B5" s="211" t="s">
        <v>3269</v>
      </c>
      <c r="C5" s="212" t="s">
        <v>3270</v>
      </c>
      <c r="D5" s="214" t="s">
        <v>3271</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3261</v>
      </c>
      <c r="B6" s="211" t="s">
        <v>3272</v>
      </c>
      <c r="C6" s="212" t="s">
        <v>3273</v>
      </c>
      <c r="D6" s="214" t="s">
        <v>3274</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3261</v>
      </c>
      <c r="B7" s="211" t="s">
        <v>3275</v>
      </c>
      <c r="C7" s="212" t="s">
        <v>3276</v>
      </c>
      <c r="D7" s="214" t="s">
        <v>3277</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3261</v>
      </c>
      <c r="B8" s="211" t="s">
        <v>3278</v>
      </c>
      <c r="C8" s="212" t="s">
        <v>3279</v>
      </c>
      <c r="D8" s="214" t="s">
        <v>3280</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3261</v>
      </c>
      <c r="B9" s="211" t="s">
        <v>3281</v>
      </c>
      <c r="C9" s="212" t="s">
        <v>3282</v>
      </c>
      <c r="D9" s="214" t="s">
        <v>3283</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3261</v>
      </c>
      <c r="B10" s="211" t="s">
        <v>3284</v>
      </c>
      <c r="C10" s="212" t="s">
        <v>3285</v>
      </c>
      <c r="D10" s="214" t="s">
        <v>3286</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3261</v>
      </c>
      <c r="B11" s="211" t="s">
        <v>3287</v>
      </c>
      <c r="C11" s="212" t="s">
        <v>3288</v>
      </c>
      <c r="D11" s="214" t="s">
        <v>3289</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3261</v>
      </c>
      <c r="B12" s="211" t="s">
        <v>3290</v>
      </c>
      <c r="C12" s="212" t="s">
        <v>3291</v>
      </c>
      <c r="D12" s="214" t="s">
        <v>3292</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3261</v>
      </c>
      <c r="B13" s="211" t="s">
        <v>3293</v>
      </c>
      <c r="C13" s="212" t="s">
        <v>3294</v>
      </c>
      <c r="D13" s="214" t="s">
        <v>3295</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3261</v>
      </c>
      <c r="B14" s="211" t="s">
        <v>3296</v>
      </c>
      <c r="C14" s="212" t="s">
        <v>3297</v>
      </c>
      <c r="D14" s="214" t="s">
        <v>3298</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3261</v>
      </c>
      <c r="B15" s="211" t="s">
        <v>3299</v>
      </c>
      <c r="C15" s="212" t="s">
        <v>3300</v>
      </c>
      <c r="D15" s="214" t="s">
        <v>3301</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3261</v>
      </c>
      <c r="B16" s="211" t="s">
        <v>3302</v>
      </c>
      <c r="C16" s="212" t="s">
        <v>3303</v>
      </c>
      <c r="D16" s="214" t="s">
        <v>3304</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3261</v>
      </c>
      <c r="B17" s="211" t="s">
        <v>3305</v>
      </c>
      <c r="C17" s="212" t="s">
        <v>3306</v>
      </c>
      <c r="D17" s="214" t="s">
        <v>3307</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3261</v>
      </c>
      <c r="B18" s="211" t="s">
        <v>3308</v>
      </c>
      <c r="C18" s="212" t="s">
        <v>3309</v>
      </c>
      <c r="D18" s="214" t="s">
        <v>3310</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3261</v>
      </c>
      <c r="B19" s="211" t="s">
        <v>3311</v>
      </c>
      <c r="C19" s="212" t="s">
        <v>3312</v>
      </c>
      <c r="D19" s="214" t="s">
        <v>3313</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3261</v>
      </c>
      <c r="B20" s="211" t="s">
        <v>3314</v>
      </c>
      <c r="C20" s="212" t="s">
        <v>3315</v>
      </c>
      <c r="D20" s="214" t="s">
        <v>3316</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3261</v>
      </c>
      <c r="B21" s="211" t="s">
        <v>3317</v>
      </c>
      <c r="C21" s="212" t="s">
        <v>3318</v>
      </c>
      <c r="D21" s="214" t="s">
        <v>3319</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3261</v>
      </c>
      <c r="B22" s="211" t="s">
        <v>3320</v>
      </c>
      <c r="C22" s="212" t="s">
        <v>3321</v>
      </c>
      <c r="D22" s="214" t="s">
        <v>3322</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3261</v>
      </c>
      <c r="B23" s="211" t="s">
        <v>3323</v>
      </c>
      <c r="C23" s="212" t="s">
        <v>3324</v>
      </c>
      <c r="D23" s="214" t="s">
        <v>3325</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3261</v>
      </c>
      <c r="B24" s="211" t="s">
        <v>3326</v>
      </c>
      <c r="C24" s="212" t="s">
        <v>3327</v>
      </c>
      <c r="D24" s="214" t="s">
        <v>3328</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3261</v>
      </c>
      <c r="B25" s="211" t="s">
        <v>3329</v>
      </c>
      <c r="C25" s="212" t="s">
        <v>3330</v>
      </c>
      <c r="D25" s="214" t="s">
        <v>3331</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3261</v>
      </c>
      <c r="B26" s="211" t="s">
        <v>3332</v>
      </c>
      <c r="C26" s="212" t="s">
        <v>3333</v>
      </c>
      <c r="D26" s="214" t="s">
        <v>3334</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3261</v>
      </c>
      <c r="B27" s="211" t="s">
        <v>3335</v>
      </c>
      <c r="C27" s="212" t="s">
        <v>3336</v>
      </c>
      <c r="D27" s="214" t="s">
        <v>3337</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3261</v>
      </c>
      <c r="B28" s="211" t="s">
        <v>3338</v>
      </c>
      <c r="C28" s="212" t="s">
        <v>3339</v>
      </c>
      <c r="D28" s="214" t="s">
        <v>3340</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3261</v>
      </c>
      <c r="B29" s="211" t="s">
        <v>3341</v>
      </c>
      <c r="C29" s="212" t="s">
        <v>3342</v>
      </c>
      <c r="D29" s="214" t="s">
        <v>3343</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3261</v>
      </c>
      <c r="B30" s="211" t="s">
        <v>3344</v>
      </c>
      <c r="C30" s="212" t="s">
        <v>3345</v>
      </c>
      <c r="D30" s="214" t="s">
        <v>3346</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3261</v>
      </c>
      <c r="B31" s="211" t="s">
        <v>3347</v>
      </c>
      <c r="C31" s="212" t="s">
        <v>3348</v>
      </c>
      <c r="D31" s="214" t="s">
        <v>3349</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3261</v>
      </c>
      <c r="B32" s="211" t="s">
        <v>3350</v>
      </c>
      <c r="C32" s="212" t="s">
        <v>3351</v>
      </c>
      <c r="D32" s="214" t="s">
        <v>3352</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3261</v>
      </c>
      <c r="B33" s="211" t="s">
        <v>3353</v>
      </c>
      <c r="C33" s="212" t="s">
        <v>3354</v>
      </c>
      <c r="D33" s="214" t="s">
        <v>3355</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3261</v>
      </c>
      <c r="B34" s="211" t="s">
        <v>3356</v>
      </c>
      <c r="C34" s="212" t="s">
        <v>3357</v>
      </c>
      <c r="D34" s="214" t="s">
        <v>3358</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3261</v>
      </c>
      <c r="B35" s="211" t="s">
        <v>3359</v>
      </c>
      <c r="C35" s="212" t="s">
        <v>3360</v>
      </c>
      <c r="D35" s="214" t="s">
        <v>3361</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3261</v>
      </c>
      <c r="B36" s="211" t="s">
        <v>3362</v>
      </c>
      <c r="C36" s="212" t="s">
        <v>3363</v>
      </c>
      <c r="D36" s="214" t="s">
        <v>3364</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3261</v>
      </c>
      <c r="B37" s="211" t="s">
        <v>3365</v>
      </c>
      <c r="C37" s="212" t="s">
        <v>3366</v>
      </c>
      <c r="D37" s="214" t="s">
        <v>3367</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3261</v>
      </c>
      <c r="B38" s="211" t="s">
        <v>3368</v>
      </c>
      <c r="C38" s="212" t="s">
        <v>3369</v>
      </c>
      <c r="D38" s="214" t="s">
        <v>3370</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3261</v>
      </c>
      <c r="B39" s="211" t="s">
        <v>3371</v>
      </c>
      <c r="C39" s="212" t="s">
        <v>3372</v>
      </c>
      <c r="D39" s="214" t="s">
        <v>3373</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3374</v>
      </c>
      <c r="B40" s="210" t="s">
        <v>3375</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3374</v>
      </c>
      <c r="B41" s="211" t="s">
        <v>3376</v>
      </c>
      <c r="C41" s="212" t="s">
        <v>3377</v>
      </c>
      <c r="D41" s="214" t="s">
        <v>3378</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3374</v>
      </c>
      <c r="B42" s="211" t="s">
        <v>3379</v>
      </c>
      <c r="C42" s="212" t="s">
        <v>3380</v>
      </c>
      <c r="D42" s="214" t="s">
        <v>3381</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3374</v>
      </c>
      <c r="B43" s="211" t="s">
        <v>3382</v>
      </c>
      <c r="C43" s="212" t="s">
        <v>3383</v>
      </c>
      <c r="D43" s="214" t="s">
        <v>3384</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3374</v>
      </c>
      <c r="B44" s="211" t="s">
        <v>3385</v>
      </c>
      <c r="C44" s="212" t="s">
        <v>3386</v>
      </c>
      <c r="D44" s="214" t="s">
        <v>3387</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3374</v>
      </c>
      <c r="B45" s="211" t="s">
        <v>3388</v>
      </c>
      <c r="C45" s="212" t="s">
        <v>3389</v>
      </c>
      <c r="D45" s="214" t="s">
        <v>3390</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3374</v>
      </c>
      <c r="B46" s="211" t="s">
        <v>3391</v>
      </c>
      <c r="C46" s="212" t="s">
        <v>3392</v>
      </c>
      <c r="D46" s="214" t="s">
        <v>3393</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3374</v>
      </c>
      <c r="B47" s="211" t="s">
        <v>3394</v>
      </c>
      <c r="C47" s="212" t="s">
        <v>3395</v>
      </c>
      <c r="D47" s="214" t="s">
        <v>3396</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3374</v>
      </c>
      <c r="B48" s="211" t="s">
        <v>3397</v>
      </c>
      <c r="C48" s="212" t="s">
        <v>3398</v>
      </c>
      <c r="D48" s="214" t="s">
        <v>3399</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3400</v>
      </c>
      <c r="B49" s="210" t="s">
        <v>3401</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3400</v>
      </c>
      <c r="B50" s="211" t="s">
        <v>3402</v>
      </c>
      <c r="C50" s="212" t="s">
        <v>3403</v>
      </c>
      <c r="D50" s="214" t="s">
        <v>3404</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3400</v>
      </c>
      <c r="B51" s="211" t="s">
        <v>3405</v>
      </c>
      <c r="C51" s="212" t="s">
        <v>3406</v>
      </c>
      <c r="D51" s="214" t="s">
        <v>3407</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3400</v>
      </c>
      <c r="B52" s="211" t="s">
        <v>3408</v>
      </c>
      <c r="C52" s="212" t="s">
        <v>3409</v>
      </c>
      <c r="D52" s="214" t="s">
        <v>3410</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3400</v>
      </c>
      <c r="B53" s="211" t="s">
        <v>3411</v>
      </c>
      <c r="C53" s="212" t="s">
        <v>3412</v>
      </c>
      <c r="D53" s="214" t="s">
        <v>3413</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3400</v>
      </c>
      <c r="B54" s="211" t="s">
        <v>3414</v>
      </c>
      <c r="C54" s="212" t="s">
        <v>3415</v>
      </c>
      <c r="D54" s="214" t="s">
        <v>3416</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3400</v>
      </c>
      <c r="B55" s="211" t="s">
        <v>3417</v>
      </c>
      <c r="C55" s="212" t="s">
        <v>3418</v>
      </c>
      <c r="D55" s="214" t="s">
        <v>3419</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3400</v>
      </c>
      <c r="B56" s="211" t="s">
        <v>3420</v>
      </c>
      <c r="C56" s="212" t="s">
        <v>3421</v>
      </c>
      <c r="D56" s="214" t="s">
        <v>3422</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3400</v>
      </c>
      <c r="B57" s="211" t="s">
        <v>3423</v>
      </c>
      <c r="C57" s="212" t="s">
        <v>3424</v>
      </c>
      <c r="D57" s="214" t="s">
        <v>3425</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3400</v>
      </c>
      <c r="B58" s="211" t="s">
        <v>3426</v>
      </c>
      <c r="C58" s="212" t="s">
        <v>3427</v>
      </c>
      <c r="D58" s="214" t="s">
        <v>3428</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3400</v>
      </c>
      <c r="B59" s="211" t="s">
        <v>3429</v>
      </c>
      <c r="C59" s="212" t="s">
        <v>3430</v>
      </c>
      <c r="D59" s="214" t="s">
        <v>3431</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3400</v>
      </c>
      <c r="B60" s="211" t="s">
        <v>3432</v>
      </c>
      <c r="C60" s="212" t="s">
        <v>3433</v>
      </c>
      <c r="D60" s="214" t="s">
        <v>3434</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3400</v>
      </c>
      <c r="B61" s="211" t="s">
        <v>3435</v>
      </c>
      <c r="C61" s="212" t="s">
        <v>3436</v>
      </c>
      <c r="D61" s="214" t="s">
        <v>3437</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3400</v>
      </c>
      <c r="B62" s="211" t="s">
        <v>3438</v>
      </c>
      <c r="C62" s="212" t="s">
        <v>3439</v>
      </c>
      <c r="D62" s="214" t="s">
        <v>3440</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3400</v>
      </c>
      <c r="B63" s="211" t="s">
        <v>3441</v>
      </c>
      <c r="C63" s="212" t="s">
        <v>3442</v>
      </c>
      <c r="D63" s="214" t="s">
        <v>3443</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3444</v>
      </c>
      <c r="B64" s="210" t="s">
        <v>3445</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3444</v>
      </c>
      <c r="B65" s="211" t="s">
        <v>3446</v>
      </c>
      <c r="C65" s="212" t="s">
        <v>3447</v>
      </c>
      <c r="D65" s="214" t="s">
        <v>3448</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3444</v>
      </c>
      <c r="B66" s="211" t="s">
        <v>3449</v>
      </c>
      <c r="C66" s="212" t="s">
        <v>3450</v>
      </c>
      <c r="D66" s="214" t="s">
        <v>3451</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3444</v>
      </c>
      <c r="B67" s="211" t="s">
        <v>3452</v>
      </c>
      <c r="C67" s="212" t="s">
        <v>3453</v>
      </c>
      <c r="D67" s="214" t="s">
        <v>3454</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3444</v>
      </c>
      <c r="B68" s="211" t="s">
        <v>3455</v>
      </c>
      <c r="C68" s="212" t="s">
        <v>3456</v>
      </c>
      <c r="D68" s="214" t="s">
        <v>3457</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3444</v>
      </c>
      <c r="B69" s="211" t="s">
        <v>3458</v>
      </c>
      <c r="C69" s="212" t="s">
        <v>3459</v>
      </c>
      <c r="D69" s="214" t="s">
        <v>3460</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3444</v>
      </c>
      <c r="B70" s="211" t="s">
        <v>3461</v>
      </c>
      <c r="C70" s="212" t="s">
        <v>3462</v>
      </c>
      <c r="D70" s="214" t="s">
        <v>3463</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3444</v>
      </c>
      <c r="B71" s="211" t="s">
        <v>3464</v>
      </c>
      <c r="C71" s="212" t="s">
        <v>3465</v>
      </c>
      <c r="D71" s="214" t="s">
        <v>3466</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3444</v>
      </c>
      <c r="B72" s="211" t="s">
        <v>3467</v>
      </c>
      <c r="C72" s="212" t="s">
        <v>3468</v>
      </c>
      <c r="D72" s="214" t="s">
        <v>3469</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3444</v>
      </c>
      <c r="B73" s="211" t="s">
        <v>3470</v>
      </c>
      <c r="C73" s="212" t="s">
        <v>3471</v>
      </c>
      <c r="D73" s="214" t="s">
        <v>3472</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3444</v>
      </c>
      <c r="B74" s="211" t="s">
        <v>3473</v>
      </c>
      <c r="C74" s="212" t="s">
        <v>3474</v>
      </c>
      <c r="D74" s="214" t="s">
        <v>3475</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3444</v>
      </c>
      <c r="B75" s="211" t="s">
        <v>3476</v>
      </c>
      <c r="C75" s="212" t="s">
        <v>3477</v>
      </c>
      <c r="D75" s="214" t="s">
        <v>3478</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3444</v>
      </c>
      <c r="B76" s="211" t="s">
        <v>3479</v>
      </c>
      <c r="C76" s="212" t="s">
        <v>3480</v>
      </c>
      <c r="D76" s="214" t="s">
        <v>3481</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3444</v>
      </c>
      <c r="B77" s="211" t="s">
        <v>3482</v>
      </c>
      <c r="C77" s="212" t="s">
        <v>3483</v>
      </c>
      <c r="D77" s="214" t="s">
        <v>3484</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3444</v>
      </c>
      <c r="B78" s="211" t="s">
        <v>3485</v>
      </c>
      <c r="C78" s="212" t="s">
        <v>3486</v>
      </c>
      <c r="D78" s="214" t="s">
        <v>3487</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3444</v>
      </c>
      <c r="B79" s="211" t="s">
        <v>3488</v>
      </c>
      <c r="C79" s="212" t="s">
        <v>3489</v>
      </c>
      <c r="D79" s="214" t="s">
        <v>3490</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3444</v>
      </c>
      <c r="B80" s="211" t="s">
        <v>3491</v>
      </c>
      <c r="C80" s="212" t="s">
        <v>3492</v>
      </c>
      <c r="D80" s="214" t="s">
        <v>3493</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3444</v>
      </c>
      <c r="B81" s="211" t="s">
        <v>3494</v>
      </c>
      <c r="C81" s="212" t="s">
        <v>3495</v>
      </c>
      <c r="D81" s="214" t="s">
        <v>3496</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3444</v>
      </c>
      <c r="B82" s="211" t="s">
        <v>3497</v>
      </c>
      <c r="C82" s="212" t="s">
        <v>3498</v>
      </c>
      <c r="D82" s="214" t="s">
        <v>3499</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3444</v>
      </c>
      <c r="B83" s="211" t="s">
        <v>3500</v>
      </c>
      <c r="C83" s="212" t="s">
        <v>3501</v>
      </c>
      <c r="D83" s="214" t="s">
        <v>3502</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3444</v>
      </c>
      <c r="B84" s="211" t="s">
        <v>3503</v>
      </c>
      <c r="C84" s="212" t="s">
        <v>3504</v>
      </c>
      <c r="D84" s="214" t="s">
        <v>3505</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3444</v>
      </c>
      <c r="B85" s="211" t="s">
        <v>3506</v>
      </c>
      <c r="C85" s="212" t="s">
        <v>3507</v>
      </c>
      <c r="D85" s="214" t="s">
        <v>3508</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3444</v>
      </c>
      <c r="B86" s="211" t="s">
        <v>3509</v>
      </c>
      <c r="C86" s="212" t="s">
        <v>3510</v>
      </c>
      <c r="D86" s="214" t="s">
        <v>3511</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3444</v>
      </c>
      <c r="B87" s="211" t="s">
        <v>3512</v>
      </c>
      <c r="C87" s="212" t="s">
        <v>3513</v>
      </c>
      <c r="D87" s="214" t="s">
        <v>3514</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3444</v>
      </c>
      <c r="B88" s="211" t="s">
        <v>3515</v>
      </c>
      <c r="C88" s="212" t="s">
        <v>3516</v>
      </c>
      <c r="D88" s="214" t="s">
        <v>3517</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3444</v>
      </c>
      <c r="B89" s="211" t="s">
        <v>3518</v>
      </c>
      <c r="C89" s="212" t="s">
        <v>3519</v>
      </c>
      <c r="D89" s="214" t="s">
        <v>3520</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3444</v>
      </c>
      <c r="B90" s="211" t="s">
        <v>3521</v>
      </c>
      <c r="C90" s="212" t="s">
        <v>3522</v>
      </c>
      <c r="D90" s="214" t="s">
        <v>3523</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3444</v>
      </c>
      <c r="B91" s="211" t="s">
        <v>3524</v>
      </c>
      <c r="C91" s="212" t="s">
        <v>3525</v>
      </c>
      <c r="D91" s="214" t="s">
        <v>3526</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3444</v>
      </c>
      <c r="B92" s="211" t="s">
        <v>3527</v>
      </c>
      <c r="C92" s="212" t="s">
        <v>3528</v>
      </c>
      <c r="D92" s="214" t="s">
        <v>3529</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3444</v>
      </c>
      <c r="B93" s="211" t="s">
        <v>3530</v>
      </c>
      <c r="C93" s="212" t="s">
        <v>3531</v>
      </c>
      <c r="D93" s="214" t="s">
        <v>3532</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3444</v>
      </c>
      <c r="B94" s="211" t="s">
        <v>3533</v>
      </c>
      <c r="C94" s="212" t="s">
        <v>3534</v>
      </c>
      <c r="D94" s="214" t="s">
        <v>3535</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3444</v>
      </c>
      <c r="B95" s="211" t="s">
        <v>3536</v>
      </c>
      <c r="C95" s="212" t="s">
        <v>3537</v>
      </c>
      <c r="D95" s="214" t="s">
        <v>3538</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3444</v>
      </c>
      <c r="B96" s="211" t="s">
        <v>3539</v>
      </c>
      <c r="C96" s="212" t="s">
        <v>3540</v>
      </c>
      <c r="D96" s="214" t="s">
        <v>3541</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3444</v>
      </c>
      <c r="B97" s="211" t="s">
        <v>3542</v>
      </c>
      <c r="C97" s="212" t="s">
        <v>3543</v>
      </c>
      <c r="D97" s="214" t="s">
        <v>3544</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3444</v>
      </c>
      <c r="B98" s="218" t="s">
        <v>3545</v>
      </c>
      <c r="C98" s="219" t="s">
        <v>3546</v>
      </c>
      <c r="D98" s="220" t="s">
        <v>3547</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554</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IFERROR(INDEX('Recommendations'!$I$2:$I$92, MATCH(F2,'Recommendations'!$B$2:$B$92,0))="Implemented", FALSE))</xm:f>
            <x14:dxf>
              <font>
                <color rgb="FF000000"/>
              </font>
              <fill>
                <patternFill>
                  <bgColor rgb="FF3C7D22"/>
                </patternFill>
              </fill>
            </x14:dxf>
          </x14:cfRule>
          <x14:cfRule type="expression" priority="2" id="{00000000-000E-0000-0900-000002000000}">
            <xm:f>AND(F2&lt;&gt;"", IFERROR(INDEX('Recommendations'!$I$2:$I$92, MATCH(F2,'Recommendations'!$B$2:$B$92,0))="Compensated", FALSE))</xm:f>
            <x14:dxf>
              <font>
                <color rgb="FF000000"/>
              </font>
              <fill>
                <patternFill>
                  <bgColor rgb="FFC6E0B4"/>
                </patternFill>
              </fill>
            </x14:dxf>
          </x14:cfRule>
          <x14:cfRule type="expression" priority="3" id="{00000000-000E-0000-0900-000003000000}">
            <xm:f>AND(F2&lt;&gt;"", IFERROR(INDEX('Recommendations'!$I$2:$I$92, MATCH(F2,'Recommendations'!$B$2:$B$92,0))="Testing", FALSE))</xm:f>
            <x14:dxf>
              <font>
                <color rgb="FF000000"/>
              </font>
              <fill>
                <patternFill>
                  <bgColor rgb="FFFFC000"/>
                </patternFill>
              </fill>
            </x14:dxf>
          </x14:cfRule>
          <x14:cfRule type="expression" priority="4" id="{00000000-000E-0000-0900-000004000000}">
            <xm:f>AND(F2&lt;&gt;"", IFERROR(INDEX('Recommendations'!$I$2:$I$92, MATCH(F2,'Recommendations'!$B$2:$B$92,0))="Failed", FALSE))</xm:f>
            <x14:dxf>
              <font>
                <color rgb="FF000000"/>
              </font>
              <fill>
                <patternFill>
                  <bgColor rgb="FFD82891"/>
                </patternFill>
              </fill>
            </x14:dxf>
          </x14:cfRule>
          <x14:cfRule type="expression" priority="5" id="{00000000-000E-0000-0900-000005000000}">
            <xm:f>AND(F2&lt;&gt;"", IFERROR(INDEX('Recommendations'!$I$2:$I$92, MATCH(F2,'Recommendations'!$B$2:$B$92,0))="Risk Accepted", FALSE))</xm:f>
            <x14:dxf>
              <font>
                <color rgb="FF000000"/>
              </font>
              <fill>
                <patternFill>
                  <bgColor rgb="FFD9D9D9"/>
                </patternFill>
              </fill>
            </x14:dxf>
          </x14:cfRule>
          <x14:cfRule type="expression" priority="6" id="{00000000-000E-0000-0900-000006000000}">
            <xm:f>AND(F2&lt;&gt;"", IFERROR(INDEX('Recommendations'!$I$2:$I$92, MATCH(F2,'Recommendations'!$B$2:$B$92,0))="N/A",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3548</v>
      </c>
      <c r="C1" s="253" t="s">
        <v>3549</v>
      </c>
      <c r="D1" s="253" t="s">
        <v>3550</v>
      </c>
      <c r="E1" s="253" t="s">
        <v>3551</v>
      </c>
      <c r="F1" s="253" t="s">
        <v>2377</v>
      </c>
      <c r="G1" s="253" t="s">
        <v>3552</v>
      </c>
      <c r="H1" s="253" t="s">
        <v>3553</v>
      </c>
      <c r="I1" s="253" t="s">
        <v>3554</v>
      </c>
      <c r="J1" s="253" t="s">
        <v>13</v>
      </c>
      <c r="K1" s="253" t="s">
        <v>804</v>
      </c>
      <c r="L1" s="253" t="s">
        <v>805</v>
      </c>
      <c r="M1" s="253" t="s">
        <v>806</v>
      </c>
      <c r="N1" s="253" t="s">
        <v>807</v>
      </c>
      <c r="O1" s="253" t="s">
        <v>808</v>
      </c>
      <c r="P1" s="253" t="s">
        <v>809</v>
      </c>
      <c r="Q1" s="253" t="s">
        <v>810</v>
      </c>
      <c r="R1" s="253" t="s">
        <v>811</v>
      </c>
      <c r="S1" s="253" t="s">
        <v>812</v>
      </c>
      <c r="T1" s="253" t="s">
        <v>813</v>
      </c>
      <c r="U1" s="253" t="s">
        <v>814</v>
      </c>
      <c r="V1" s="253" t="s">
        <v>815</v>
      </c>
      <c r="W1" s="253" t="s">
        <v>816</v>
      </c>
      <c r="X1" s="253" t="s">
        <v>817</v>
      </c>
      <c r="Y1" s="253" t="s">
        <v>818</v>
      </c>
      <c r="Z1" s="253" t="s">
        <v>819</v>
      </c>
      <c r="AA1" s="253" t="s">
        <v>820</v>
      </c>
      <c r="AB1" s="253" t="s">
        <v>821</v>
      </c>
      <c r="AC1" s="253" t="s">
        <v>822</v>
      </c>
      <c r="AD1" s="253" t="s">
        <v>823</v>
      </c>
      <c r="AE1" s="253" t="s">
        <v>824</v>
      </c>
      <c r="AF1" s="253" t="s">
        <v>825</v>
      </c>
      <c r="AG1" s="253" t="s">
        <v>826</v>
      </c>
      <c r="AH1" s="253" t="s">
        <v>827</v>
      </c>
      <c r="AI1" s="253" t="s">
        <v>828</v>
      </c>
      <c r="AJ1" s="253" t="s">
        <v>829</v>
      </c>
      <c r="AK1" s="253" t="s">
        <v>830</v>
      </c>
      <c r="AL1" s="253" t="s">
        <v>831</v>
      </c>
      <c r="AM1" s="253" t="s">
        <v>832</v>
      </c>
      <c r="AN1" s="253" t="s">
        <v>833</v>
      </c>
      <c r="AO1" s="253" t="s">
        <v>834</v>
      </c>
      <c r="AP1" s="253" t="s">
        <v>835</v>
      </c>
      <c r="AQ1" s="253" t="s">
        <v>836</v>
      </c>
      <c r="AR1" s="253" t="s">
        <v>837</v>
      </c>
      <c r="AS1" s="253" t="s">
        <v>838</v>
      </c>
      <c r="AT1" s="253" t="s">
        <v>839</v>
      </c>
      <c r="AU1" s="253" t="s">
        <v>840</v>
      </c>
      <c r="AV1" s="253" t="s">
        <v>841</v>
      </c>
      <c r="AW1" s="253" t="s">
        <v>842</v>
      </c>
      <c r="AX1" s="253" t="s">
        <v>843</v>
      </c>
      <c r="AY1" s="254" t="s">
        <v>844</v>
      </c>
    </row>
    <row r="2" spans="1:51" ht="60" customHeight="1" outlineLevel="1" x14ac:dyDescent="0.35">
      <c r="A2" s="244" t="s">
        <v>3555</v>
      </c>
      <c r="B2" s="232" t="s">
        <v>3556</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3557</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3558</v>
      </c>
      <c r="B4" s="234" t="s">
        <v>3559</v>
      </c>
      <c r="C4" s="234" t="s">
        <v>3560</v>
      </c>
      <c r="D4" s="234" t="s">
        <v>3561</v>
      </c>
      <c r="E4" s="234" t="s">
        <v>3562</v>
      </c>
      <c r="F4" s="234" t="s">
        <v>25</v>
      </c>
      <c r="G4" s="234" t="s">
        <v>25</v>
      </c>
      <c r="H4" s="234" t="s">
        <v>3563</v>
      </c>
      <c r="I4" s="234" t="s">
        <v>25</v>
      </c>
      <c r="J4" s="234" t="s">
        <v>3564</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3565</v>
      </c>
      <c r="B5" s="234" t="s">
        <v>3566</v>
      </c>
      <c r="C5" s="234" t="s">
        <v>3567</v>
      </c>
      <c r="D5" s="234" t="s">
        <v>3568</v>
      </c>
      <c r="E5" s="234" t="s">
        <v>3569</v>
      </c>
      <c r="F5" s="234" t="s">
        <v>3570</v>
      </c>
      <c r="G5" s="234" t="s">
        <v>25</v>
      </c>
      <c r="H5" s="234" t="s">
        <v>3571</v>
      </c>
      <c r="I5" s="234" t="s">
        <v>25</v>
      </c>
      <c r="J5" s="234" t="s">
        <v>3572</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29</v>
      </c>
      <c r="B6" s="233" t="s">
        <v>3573</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3574</v>
      </c>
      <c r="B7" s="234" t="s">
        <v>3575</v>
      </c>
      <c r="C7" s="234" t="s">
        <v>3576</v>
      </c>
      <c r="D7" s="234" t="s">
        <v>3577</v>
      </c>
      <c r="E7" s="234" t="s">
        <v>3569</v>
      </c>
      <c r="F7" s="234" t="s">
        <v>3578</v>
      </c>
      <c r="G7" s="234" t="s">
        <v>25</v>
      </c>
      <c r="H7" s="234" t="s">
        <v>3579</v>
      </c>
      <c r="I7" s="234" t="s">
        <v>25</v>
      </c>
      <c r="J7" s="234" t="s">
        <v>3580</v>
      </c>
      <c r="K7" s="237">
        <f>IF(COUNTIF(L7:AY7,"&lt;&gt;")=0,"",SUMPRODUCT(((Recommendations[ImplStatus]="Implemented")+(Recommendations[ImplStatus]="Compensated"))*ISNUMBER(MATCH(Recommendations[Id],L7:AY7,0)))/COUNTIF(L7:AY7,"&lt;&gt;"))</f>
        <v>0</v>
      </c>
      <c r="L7" s="240" t="s">
        <v>243</v>
      </c>
      <c r="M7" s="240" t="s">
        <v>249</v>
      </c>
      <c r="N7" s="240" t="s">
        <v>254</v>
      </c>
      <c r="O7" s="240" t="s">
        <v>259</v>
      </c>
      <c r="P7" s="240" t="s">
        <v>263</v>
      </c>
      <c r="Q7" s="240" t="s">
        <v>397</v>
      </c>
      <c r="R7" s="240" t="s">
        <v>403</v>
      </c>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3581</v>
      </c>
      <c r="B8" s="234" t="s">
        <v>3582</v>
      </c>
      <c r="C8" s="234" t="s">
        <v>3583</v>
      </c>
      <c r="D8" s="234" t="s">
        <v>3584</v>
      </c>
      <c r="E8" s="234" t="s">
        <v>25</v>
      </c>
      <c r="F8" s="234" t="s">
        <v>25</v>
      </c>
      <c r="G8" s="234" t="s">
        <v>25</v>
      </c>
      <c r="H8" s="234" t="s">
        <v>3585</v>
      </c>
      <c r="I8" s="234" t="s">
        <v>3586</v>
      </c>
      <c r="J8" s="234" t="s">
        <v>3587</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3588</v>
      </c>
      <c r="B9" s="234" t="s">
        <v>3589</v>
      </c>
      <c r="C9" s="234" t="s">
        <v>3590</v>
      </c>
      <c r="D9" s="234" t="s">
        <v>3591</v>
      </c>
      <c r="E9" s="234" t="s">
        <v>25</v>
      </c>
      <c r="F9" s="234" t="s">
        <v>25</v>
      </c>
      <c r="G9" s="234" t="s">
        <v>25</v>
      </c>
      <c r="H9" s="234" t="s">
        <v>3592</v>
      </c>
      <c r="I9" s="234" t="s">
        <v>3593</v>
      </c>
      <c r="J9" s="234" t="s">
        <v>3594</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3595</v>
      </c>
      <c r="B10" s="234" t="s">
        <v>3596</v>
      </c>
      <c r="C10" s="234" t="s">
        <v>3597</v>
      </c>
      <c r="D10" s="234" t="s">
        <v>3598</v>
      </c>
      <c r="E10" s="234" t="s">
        <v>25</v>
      </c>
      <c r="F10" s="234" t="s">
        <v>25</v>
      </c>
      <c r="G10" s="234" t="s">
        <v>25</v>
      </c>
      <c r="H10" s="234" t="s">
        <v>3599</v>
      </c>
      <c r="I10" s="234" t="s">
        <v>3600</v>
      </c>
      <c r="J10" s="234" t="s">
        <v>3601</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3602</v>
      </c>
      <c r="B11" s="234" t="s">
        <v>3603</v>
      </c>
      <c r="C11" s="234" t="s">
        <v>3604</v>
      </c>
      <c r="D11" s="234" t="s">
        <v>3605</v>
      </c>
      <c r="E11" s="234" t="s">
        <v>25</v>
      </c>
      <c r="F11" s="234" t="s">
        <v>25</v>
      </c>
      <c r="G11" s="234" t="s">
        <v>25</v>
      </c>
      <c r="H11" s="234" t="s">
        <v>3606</v>
      </c>
      <c r="I11" s="234" t="s">
        <v>25</v>
      </c>
      <c r="J11" s="234" t="s">
        <v>3607</v>
      </c>
      <c r="K11" s="237">
        <f>IF(COUNTIF(L11:AY11,"&lt;&gt;")=0,"",SUMPRODUCT(((Recommendations[ImplStatus]="Implemented")+(Recommendations[ImplStatus]="Compensated"))*ISNUMBER(MATCH(Recommendations[Id],L11:AY11,0)))/COUNTIF(L11:AY11,"&lt;&gt;"))</f>
        <v>0</v>
      </c>
      <c r="L11" s="240" t="s">
        <v>249</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3608</v>
      </c>
      <c r="B12" s="234" t="s">
        <v>3609</v>
      </c>
      <c r="C12" s="234" t="s">
        <v>3610</v>
      </c>
      <c r="D12" s="234" t="s">
        <v>3611</v>
      </c>
      <c r="E12" s="234" t="s">
        <v>25</v>
      </c>
      <c r="F12" s="234" t="s">
        <v>25</v>
      </c>
      <c r="G12" s="234" t="s">
        <v>3612</v>
      </c>
      <c r="H12" s="234" t="s">
        <v>3613</v>
      </c>
      <c r="I12" s="234" t="s">
        <v>25</v>
      </c>
      <c r="J12" s="234" t="s">
        <v>3614</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3615</v>
      </c>
      <c r="B13" s="234" t="s">
        <v>3616</v>
      </c>
      <c r="C13" s="234" t="s">
        <v>3617</v>
      </c>
      <c r="D13" s="234" t="s">
        <v>3618</v>
      </c>
      <c r="E13" s="234" t="s">
        <v>25</v>
      </c>
      <c r="F13" s="234" t="s">
        <v>25</v>
      </c>
      <c r="G13" s="234" t="s">
        <v>25</v>
      </c>
      <c r="H13" s="234" t="s">
        <v>3619</v>
      </c>
      <c r="I13" s="234" t="s">
        <v>25</v>
      </c>
      <c r="J13" s="234" t="s">
        <v>3620</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3621</v>
      </c>
      <c r="B14" s="234" t="s">
        <v>3622</v>
      </c>
      <c r="C14" s="234" t="s">
        <v>3623</v>
      </c>
      <c r="D14" s="234" t="s">
        <v>3624</v>
      </c>
      <c r="E14" s="234" t="s">
        <v>25</v>
      </c>
      <c r="F14" s="234" t="s">
        <v>3625</v>
      </c>
      <c r="G14" s="234" t="s">
        <v>25</v>
      </c>
      <c r="H14" s="234" t="s">
        <v>3626</v>
      </c>
      <c r="I14" s="234" t="s">
        <v>3627</v>
      </c>
      <c r="J14" s="234" t="s">
        <v>3628</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36</v>
      </c>
      <c r="B15" s="233" t="s">
        <v>3629</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3630</v>
      </c>
      <c r="B16" s="234" t="s">
        <v>3631</v>
      </c>
      <c r="C16" s="234" t="s">
        <v>3632</v>
      </c>
      <c r="D16" s="234" t="s">
        <v>3624</v>
      </c>
      <c r="E16" s="234" t="s">
        <v>25</v>
      </c>
      <c r="F16" s="234" t="s">
        <v>3633</v>
      </c>
      <c r="G16" s="234" t="s">
        <v>25</v>
      </c>
      <c r="H16" s="234" t="s">
        <v>3634</v>
      </c>
      <c r="I16" s="234" t="s">
        <v>25</v>
      </c>
      <c r="J16" s="234" t="s">
        <v>3635</v>
      </c>
      <c r="K16" s="237">
        <f>IF(COUNTIF(L16:AY16,"&lt;&gt;")=0,"",SUMPRODUCT(((Recommendations[ImplStatus]="Implemented")+(Recommendations[ImplStatus]="Compensated"))*ISNUMBER(MATCH(Recommendations[Id],L16:AY16,0)))/COUNTIF(L16:AY16,"&lt;&gt;"))</f>
        <v>0</v>
      </c>
      <c r="L16" s="240" t="s">
        <v>230</v>
      </c>
      <c r="M16" s="240" t="s">
        <v>243</v>
      </c>
      <c r="N16" s="240" t="s">
        <v>254</v>
      </c>
      <c r="O16" s="240" t="s">
        <v>259</v>
      </c>
      <c r="P16" s="240" t="s">
        <v>270</v>
      </c>
      <c r="Q16" s="240" t="s">
        <v>277</v>
      </c>
      <c r="R16" s="240" t="s">
        <v>296</v>
      </c>
      <c r="S16" s="240" t="s">
        <v>332</v>
      </c>
      <c r="T16" s="240" t="s">
        <v>408</v>
      </c>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3636</v>
      </c>
      <c r="B17" s="234" t="s">
        <v>3637</v>
      </c>
      <c r="C17" s="234" t="s">
        <v>3638</v>
      </c>
      <c r="D17" s="234" t="s">
        <v>3639</v>
      </c>
      <c r="E17" s="234" t="s">
        <v>25</v>
      </c>
      <c r="F17" s="234" t="s">
        <v>3633</v>
      </c>
      <c r="G17" s="234" t="s">
        <v>25</v>
      </c>
      <c r="H17" s="234" t="s">
        <v>3640</v>
      </c>
      <c r="I17" s="234" t="s">
        <v>25</v>
      </c>
      <c r="J17" s="234" t="s">
        <v>3641</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3642</v>
      </c>
      <c r="B18" s="234" t="s">
        <v>3643</v>
      </c>
      <c r="C18" s="234" t="s">
        <v>3644</v>
      </c>
      <c r="D18" s="234" t="s">
        <v>25</v>
      </c>
      <c r="E18" s="234" t="s">
        <v>25</v>
      </c>
      <c r="F18" s="234" t="s">
        <v>25</v>
      </c>
      <c r="G18" s="234" t="s">
        <v>25</v>
      </c>
      <c r="H18" s="234" t="s">
        <v>3645</v>
      </c>
      <c r="I18" s="234" t="s">
        <v>25</v>
      </c>
      <c r="J18" s="234" t="s">
        <v>3646</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41</v>
      </c>
      <c r="B19" s="233" t="s">
        <v>3647</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3648</v>
      </c>
      <c r="B20" s="234" t="s">
        <v>3649</v>
      </c>
      <c r="C20" s="234" t="s">
        <v>3650</v>
      </c>
      <c r="D20" s="234" t="s">
        <v>3651</v>
      </c>
      <c r="E20" s="234" t="s">
        <v>25</v>
      </c>
      <c r="F20" s="234" t="s">
        <v>3652</v>
      </c>
      <c r="G20" s="234" t="s">
        <v>25</v>
      </c>
      <c r="H20" s="234" t="s">
        <v>3653</v>
      </c>
      <c r="I20" s="234" t="s">
        <v>25</v>
      </c>
      <c r="J20" s="234" t="s">
        <v>3654</v>
      </c>
      <c r="K20" s="237">
        <f>IF(COUNTIF(L20:AY20,"&lt;&gt;")=0,"",SUMPRODUCT(((Recommendations[ImplStatus]="Implemented")+(Recommendations[ImplStatus]="Compensated"))*ISNUMBER(MATCH(Recommendations[Id],L20:AY20,0)))/COUNTIF(L20:AY20,"&lt;&gt;"))</f>
        <v>0</v>
      </c>
      <c r="L20" s="240" t="s">
        <v>263</v>
      </c>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3655</v>
      </c>
      <c r="B21" s="234" t="s">
        <v>3656</v>
      </c>
      <c r="C21" s="234" t="s">
        <v>3657</v>
      </c>
      <c r="D21" s="234" t="s">
        <v>3658</v>
      </c>
      <c r="E21" s="234" t="s">
        <v>3659</v>
      </c>
      <c r="F21" s="234" t="s">
        <v>25</v>
      </c>
      <c r="G21" s="234" t="s">
        <v>25</v>
      </c>
      <c r="H21" s="234" t="s">
        <v>3660</v>
      </c>
      <c r="I21" s="234" t="s">
        <v>3661</v>
      </c>
      <c r="J21" s="234" t="s">
        <v>3662</v>
      </c>
      <c r="K21" s="237">
        <f>IF(COUNTIF(L21:AY21,"&lt;&gt;")=0,"",SUMPRODUCT(((Recommendations[ImplStatus]="Implemented")+(Recommendations[ImplStatus]="Compensated"))*ISNUMBER(MATCH(Recommendations[Id],L21:AY21,0)))/COUNTIF(L21:AY21,"&lt;&gt;"))</f>
        <v>0</v>
      </c>
      <c r="L21" s="240" t="s">
        <v>230</v>
      </c>
      <c r="M21" s="240" t="s">
        <v>408</v>
      </c>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3663</v>
      </c>
      <c r="B22" s="234" t="s">
        <v>3664</v>
      </c>
      <c r="C22" s="234" t="s">
        <v>3665</v>
      </c>
      <c r="D22" s="234" t="s">
        <v>3666</v>
      </c>
      <c r="E22" s="234" t="s">
        <v>25</v>
      </c>
      <c r="F22" s="234" t="s">
        <v>3667</v>
      </c>
      <c r="G22" s="234" t="s">
        <v>25</v>
      </c>
      <c r="H22" s="234" t="s">
        <v>3668</v>
      </c>
      <c r="I22" s="234" t="s">
        <v>25</v>
      </c>
      <c r="J22" s="234" t="s">
        <v>3669</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3670</v>
      </c>
      <c r="B23" s="234" t="s">
        <v>3671</v>
      </c>
      <c r="C23" s="234" t="s">
        <v>3672</v>
      </c>
      <c r="D23" s="234" t="s">
        <v>3673</v>
      </c>
      <c r="E23" s="234" t="s">
        <v>25</v>
      </c>
      <c r="F23" s="234" t="s">
        <v>25</v>
      </c>
      <c r="G23" s="234" t="s">
        <v>25</v>
      </c>
      <c r="H23" s="234" t="s">
        <v>3674</v>
      </c>
      <c r="I23" s="234" t="s">
        <v>3675</v>
      </c>
      <c r="J23" s="234" t="s">
        <v>3676</v>
      </c>
      <c r="K23" s="237">
        <f>IF(COUNTIF(L23:AY23,"&lt;&gt;")=0,"",SUMPRODUCT(((Recommendations[ImplStatus]="Implemented")+(Recommendations[ImplStatus]="Compensated"))*ISNUMBER(MATCH(Recommendations[Id],L23:AY23,0)))/COUNTIF(L23:AY23,"&lt;&gt;"))</f>
        <v>0</v>
      </c>
      <c r="L23" s="240" t="s">
        <v>332</v>
      </c>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3677</v>
      </c>
      <c r="B24" s="234" t="s">
        <v>3678</v>
      </c>
      <c r="C24" s="234" t="s">
        <v>3679</v>
      </c>
      <c r="D24" s="234" t="s">
        <v>3673</v>
      </c>
      <c r="E24" s="234" t="s">
        <v>25</v>
      </c>
      <c r="F24" s="234" t="s">
        <v>3680</v>
      </c>
      <c r="G24" s="234" t="s">
        <v>25</v>
      </c>
      <c r="H24" s="234" t="s">
        <v>3681</v>
      </c>
      <c r="I24" s="234" t="s">
        <v>25</v>
      </c>
      <c r="J24" s="234" t="s">
        <v>3682</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47</v>
      </c>
      <c r="B25" s="233" t="s">
        <v>3683</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3684</v>
      </c>
      <c r="B26" s="234" t="s">
        <v>3685</v>
      </c>
      <c r="C26" s="234" t="s">
        <v>3686</v>
      </c>
      <c r="D26" s="234" t="s">
        <v>3687</v>
      </c>
      <c r="E26" s="234" t="s">
        <v>25</v>
      </c>
      <c r="F26" s="234" t="s">
        <v>3688</v>
      </c>
      <c r="G26" s="234" t="s">
        <v>25</v>
      </c>
      <c r="H26" s="234" t="s">
        <v>3689</v>
      </c>
      <c r="I26" s="234" t="s">
        <v>25</v>
      </c>
      <c r="J26" s="234" t="s">
        <v>3690</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3691</v>
      </c>
      <c r="B27" s="232" t="s">
        <v>3692</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115</v>
      </c>
      <c r="B28" s="233" t="s">
        <v>3693</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3694</v>
      </c>
      <c r="B29" s="234" t="s">
        <v>3695</v>
      </c>
      <c r="C29" s="234" t="s">
        <v>3696</v>
      </c>
      <c r="D29" s="234" t="s">
        <v>3697</v>
      </c>
      <c r="E29" s="234" t="s">
        <v>3698</v>
      </c>
      <c r="F29" s="234" t="s">
        <v>25</v>
      </c>
      <c r="G29" s="234" t="s">
        <v>25</v>
      </c>
      <c r="H29" s="234" t="s">
        <v>3699</v>
      </c>
      <c r="I29" s="234" t="s">
        <v>25</v>
      </c>
      <c r="J29" s="234" t="s">
        <v>3700</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3701</v>
      </c>
      <c r="B30" s="234" t="s">
        <v>3702</v>
      </c>
      <c r="C30" s="234" t="s">
        <v>3567</v>
      </c>
      <c r="D30" s="234" t="s">
        <v>3568</v>
      </c>
      <c r="E30" s="234" t="s">
        <v>25</v>
      </c>
      <c r="F30" s="234" t="s">
        <v>3570</v>
      </c>
      <c r="G30" s="234" t="s">
        <v>25</v>
      </c>
      <c r="H30" s="234" t="s">
        <v>3703</v>
      </c>
      <c r="I30" s="234" t="s">
        <v>25</v>
      </c>
      <c r="J30" s="234" t="s">
        <v>3704</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121</v>
      </c>
      <c r="B31" s="233" t="s">
        <v>3705</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3706</v>
      </c>
      <c r="B32" s="234" t="s">
        <v>3707</v>
      </c>
      <c r="C32" s="234" t="s">
        <v>3708</v>
      </c>
      <c r="D32" s="234" t="s">
        <v>3709</v>
      </c>
      <c r="E32" s="234" t="s">
        <v>25</v>
      </c>
      <c r="F32" s="234" t="s">
        <v>25</v>
      </c>
      <c r="G32" s="234" t="s">
        <v>3710</v>
      </c>
      <c r="H32" s="234" t="s">
        <v>3711</v>
      </c>
      <c r="I32" s="234" t="s">
        <v>25</v>
      </c>
      <c r="J32" s="234" t="s">
        <v>3712</v>
      </c>
      <c r="K32" s="237">
        <f>IF(COUNTIF(L32:AY32,"&lt;&gt;")=0,"",SUMPRODUCT(((Recommendations[ImplStatus]="Implemented")+(Recommendations[ImplStatus]="Compensated"))*ISNUMBER(MATCH(Recommendations[Id],L32:AY32,0)))/COUNTIF(L32:AY32,"&lt;&gt;"))</f>
        <v>0</v>
      </c>
      <c r="L32" s="240" t="s">
        <v>516</v>
      </c>
      <c r="M32" s="240" t="s">
        <v>528</v>
      </c>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3713</v>
      </c>
      <c r="B33" s="234" t="s">
        <v>3714</v>
      </c>
      <c r="C33" s="234" t="s">
        <v>3715</v>
      </c>
      <c r="D33" s="234" t="s">
        <v>3716</v>
      </c>
      <c r="E33" s="234" t="s">
        <v>25</v>
      </c>
      <c r="F33" s="234" t="s">
        <v>3717</v>
      </c>
      <c r="G33" s="234" t="s">
        <v>25</v>
      </c>
      <c r="H33" s="234" t="s">
        <v>3718</v>
      </c>
      <c r="I33" s="234" t="s">
        <v>3719</v>
      </c>
      <c r="J33" s="234" t="s">
        <v>3720</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3721</v>
      </c>
      <c r="B34" s="234" t="s">
        <v>3722</v>
      </c>
      <c r="C34" s="234" t="s">
        <v>3723</v>
      </c>
      <c r="D34" s="234" t="s">
        <v>3724</v>
      </c>
      <c r="E34" s="234" t="s">
        <v>25</v>
      </c>
      <c r="F34" s="234" t="s">
        <v>25</v>
      </c>
      <c r="G34" s="234" t="s">
        <v>25</v>
      </c>
      <c r="H34" s="234" t="s">
        <v>3725</v>
      </c>
      <c r="I34" s="234" t="s">
        <v>25</v>
      </c>
      <c r="J34" s="234" t="s">
        <v>3726</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3727</v>
      </c>
      <c r="B35" s="234" t="s">
        <v>3728</v>
      </c>
      <c r="C35" s="234" t="s">
        <v>3729</v>
      </c>
      <c r="D35" s="234" t="s">
        <v>3730</v>
      </c>
      <c r="E35" s="234" t="s">
        <v>25</v>
      </c>
      <c r="F35" s="234" t="s">
        <v>3731</v>
      </c>
      <c r="G35" s="234" t="s">
        <v>25</v>
      </c>
      <c r="H35" s="234" t="s">
        <v>3732</v>
      </c>
      <c r="I35" s="234" t="s">
        <v>25</v>
      </c>
      <c r="J35" s="234" t="s">
        <v>3733</v>
      </c>
      <c r="K35" s="237">
        <f>IF(COUNTIF(L35:AY35,"&lt;&gt;")=0,"",SUMPRODUCT(((Recommendations[ImplStatus]="Implemented")+(Recommendations[ImplStatus]="Compensated"))*ISNUMBER(MATCH(Recommendations[Id],L35:AY35,0)))/COUNTIF(L35:AY35,"&lt;&gt;"))</f>
        <v>0</v>
      </c>
      <c r="L35" s="240" t="s">
        <v>385</v>
      </c>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3734</v>
      </c>
      <c r="B36" s="234" t="s">
        <v>3735</v>
      </c>
      <c r="C36" s="234" t="s">
        <v>3736</v>
      </c>
      <c r="D36" s="234" t="s">
        <v>3737</v>
      </c>
      <c r="E36" s="234" t="s">
        <v>25</v>
      </c>
      <c r="F36" s="234" t="s">
        <v>25</v>
      </c>
      <c r="G36" s="234" t="s">
        <v>3738</v>
      </c>
      <c r="H36" s="234" t="s">
        <v>3739</v>
      </c>
      <c r="I36" s="234" t="s">
        <v>25</v>
      </c>
      <c r="J36" s="234" t="s">
        <v>3740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3741</v>
      </c>
      <c r="B37" s="234" t="s">
        <v>3742</v>
      </c>
      <c r="C37" s="234" t="s">
        <v>3743</v>
      </c>
      <c r="D37" s="234" t="s">
        <v>3744</v>
      </c>
      <c r="E37" s="234" t="s">
        <v>25</v>
      </c>
      <c r="F37" s="234" t="s">
        <v>3745</v>
      </c>
      <c r="G37" s="234" t="s">
        <v>3746</v>
      </c>
      <c r="H37" s="234" t="s">
        <v>3747</v>
      </c>
      <c r="I37" s="234" t="s">
        <v>25</v>
      </c>
      <c r="J37" s="234" t="s">
        <v>3748</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3749</v>
      </c>
      <c r="B38" s="234" t="s">
        <v>3750</v>
      </c>
      <c r="C38" s="234" t="s">
        <v>3751</v>
      </c>
      <c r="D38" s="234" t="s">
        <v>3752</v>
      </c>
      <c r="E38" s="234" t="s">
        <v>25</v>
      </c>
      <c r="F38" s="234" t="s">
        <v>3745</v>
      </c>
      <c r="G38" s="234" t="s">
        <v>3753</v>
      </c>
      <c r="H38" s="234" t="s">
        <v>3754</v>
      </c>
      <c r="I38" s="234" t="s">
        <v>3755</v>
      </c>
      <c r="J38" s="234" t="s">
        <v>3756</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127</v>
      </c>
      <c r="B39" s="233" t="s">
        <v>3757</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3758</v>
      </c>
      <c r="B40" s="234" t="s">
        <v>3759</v>
      </c>
      <c r="C40" s="234" t="s">
        <v>3760</v>
      </c>
      <c r="D40" s="234" t="s">
        <v>3761</v>
      </c>
      <c r="E40" s="234" t="s">
        <v>25</v>
      </c>
      <c r="F40" s="234" t="s">
        <v>25</v>
      </c>
      <c r="G40" s="234" t="s">
        <v>25</v>
      </c>
      <c r="H40" s="234" t="s">
        <v>3762</v>
      </c>
      <c r="I40" s="234" t="s">
        <v>3763</v>
      </c>
      <c r="J40" s="234" t="s">
        <v>3764</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3765</v>
      </c>
      <c r="B41" s="234" t="s">
        <v>3766</v>
      </c>
      <c r="C41" s="234" t="s">
        <v>3767</v>
      </c>
      <c r="D41" s="234" t="s">
        <v>25</v>
      </c>
      <c r="E41" s="234" t="s">
        <v>25</v>
      </c>
      <c r="F41" s="234" t="s">
        <v>25</v>
      </c>
      <c r="G41" s="234" t="s">
        <v>25</v>
      </c>
      <c r="H41" s="234" t="s">
        <v>3768</v>
      </c>
      <c r="I41" s="234" t="s">
        <v>25</v>
      </c>
      <c r="J41" s="234" t="s">
        <v>3769</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3770</v>
      </c>
      <c r="B42" s="232" t="s">
        <v>3771</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230</v>
      </c>
      <c r="B43" s="233" t="s">
        <v>3772</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3773</v>
      </c>
      <c r="B44" s="234" t="s">
        <v>3774</v>
      </c>
      <c r="C44" s="234" t="s">
        <v>3775</v>
      </c>
      <c r="D44" s="234" t="s">
        <v>3776</v>
      </c>
      <c r="E44" s="234" t="s">
        <v>3562</v>
      </c>
      <c r="F44" s="234" t="s">
        <v>25</v>
      </c>
      <c r="G44" s="234" t="s">
        <v>25</v>
      </c>
      <c r="H44" s="234" t="s">
        <v>3777</v>
      </c>
      <c r="I44" s="234" t="s">
        <v>25</v>
      </c>
      <c r="J44" s="234" t="s">
        <v>3778</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3779</v>
      </c>
      <c r="B45" s="234" t="s">
        <v>3780</v>
      </c>
      <c r="C45" s="234" t="s">
        <v>3781</v>
      </c>
      <c r="D45" s="234" t="s">
        <v>3568</v>
      </c>
      <c r="E45" s="234" t="s">
        <v>25</v>
      </c>
      <c r="F45" s="234" t="s">
        <v>3570</v>
      </c>
      <c r="G45" s="234" t="s">
        <v>25</v>
      </c>
      <c r="H45" s="234" t="s">
        <v>3782</v>
      </c>
      <c r="I45" s="234" t="s">
        <v>25</v>
      </c>
      <c r="J45" s="234" t="s">
        <v>3783</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237</v>
      </c>
      <c r="B46" s="233" t="s">
        <v>3784</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3785</v>
      </c>
      <c r="B47" s="234" t="s">
        <v>3786</v>
      </c>
      <c r="C47" s="234" t="s">
        <v>3787</v>
      </c>
      <c r="D47" s="234" t="s">
        <v>3788</v>
      </c>
      <c r="E47" s="234" t="s">
        <v>25</v>
      </c>
      <c r="F47" s="234" t="s">
        <v>3789</v>
      </c>
      <c r="G47" s="234" t="s">
        <v>3790</v>
      </c>
      <c r="H47" s="234" t="s">
        <v>3791</v>
      </c>
      <c r="I47" s="234" t="s">
        <v>3792</v>
      </c>
      <c r="J47" s="234" t="s">
        <v>3793</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243</v>
      </c>
      <c r="B48" s="233" t="s">
        <v>3794</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3795</v>
      </c>
      <c r="B49" s="234" t="s">
        <v>3796</v>
      </c>
      <c r="C49" s="234" t="s">
        <v>3797</v>
      </c>
      <c r="D49" s="234" t="s">
        <v>3798</v>
      </c>
      <c r="E49" s="234" t="s">
        <v>3799</v>
      </c>
      <c r="F49" s="234" t="s">
        <v>25</v>
      </c>
      <c r="G49" s="234" t="s">
        <v>25</v>
      </c>
      <c r="H49" s="234" t="s">
        <v>3800</v>
      </c>
      <c r="I49" s="234" t="s">
        <v>3801</v>
      </c>
      <c r="J49" s="234" t="s">
        <v>3802</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3803</v>
      </c>
      <c r="B50" s="234" t="s">
        <v>3804</v>
      </c>
      <c r="C50" s="234" t="s">
        <v>3805</v>
      </c>
      <c r="D50" s="234" t="s">
        <v>25</v>
      </c>
      <c r="E50" s="234" t="s">
        <v>3806</v>
      </c>
      <c r="F50" s="234" t="s">
        <v>3807</v>
      </c>
      <c r="G50" s="234" t="s">
        <v>25</v>
      </c>
      <c r="H50" s="234" t="s">
        <v>3800</v>
      </c>
      <c r="I50" s="234" t="s">
        <v>3808</v>
      </c>
      <c r="J50" s="234" t="s">
        <v>3809</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3810</v>
      </c>
      <c r="B51" s="234" t="s">
        <v>3811</v>
      </c>
      <c r="C51" s="234" t="s">
        <v>3812</v>
      </c>
      <c r="D51" s="234" t="s">
        <v>25</v>
      </c>
      <c r="E51" s="234" t="s">
        <v>25</v>
      </c>
      <c r="F51" s="234" t="s">
        <v>3813</v>
      </c>
      <c r="G51" s="234" t="s">
        <v>25</v>
      </c>
      <c r="H51" s="234" t="s">
        <v>3800</v>
      </c>
      <c r="I51" s="234" t="s">
        <v>3814</v>
      </c>
      <c r="J51" s="234" t="s">
        <v>3815</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3816</v>
      </c>
      <c r="B52" s="234" t="s">
        <v>3817</v>
      </c>
      <c r="C52" s="234" t="s">
        <v>3818</v>
      </c>
      <c r="D52" s="234" t="s">
        <v>25</v>
      </c>
      <c r="E52" s="234" t="s">
        <v>25</v>
      </c>
      <c r="F52" s="234" t="s">
        <v>3819</v>
      </c>
      <c r="G52" s="234" t="s">
        <v>25</v>
      </c>
      <c r="H52" s="234" t="s">
        <v>3800</v>
      </c>
      <c r="I52" s="234" t="s">
        <v>3820</v>
      </c>
      <c r="J52" s="234" t="s">
        <v>3821</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3822</v>
      </c>
      <c r="B53" s="234" t="s">
        <v>3823</v>
      </c>
      <c r="C53" s="234" t="s">
        <v>3824</v>
      </c>
      <c r="D53" s="234" t="s">
        <v>3825</v>
      </c>
      <c r="E53" s="234" t="s">
        <v>3826</v>
      </c>
      <c r="F53" s="234" t="s">
        <v>25</v>
      </c>
      <c r="G53" s="234" t="s">
        <v>25</v>
      </c>
      <c r="H53" s="234" t="s">
        <v>3827</v>
      </c>
      <c r="I53" s="234" t="s">
        <v>25</v>
      </c>
      <c r="J53" s="234" t="s">
        <v>3828</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3829</v>
      </c>
      <c r="B54" s="234" t="s">
        <v>3830</v>
      </c>
      <c r="C54" s="234" t="s">
        <v>3824</v>
      </c>
      <c r="D54" s="234" t="s">
        <v>3825</v>
      </c>
      <c r="E54" s="234" t="s">
        <v>25</v>
      </c>
      <c r="F54" s="234" t="s">
        <v>25</v>
      </c>
      <c r="G54" s="234" t="s">
        <v>25</v>
      </c>
      <c r="H54" s="234" t="s">
        <v>3831</v>
      </c>
      <c r="I54" s="234" t="s">
        <v>3832</v>
      </c>
      <c r="J54" s="234" t="s">
        <v>3833</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249</v>
      </c>
      <c r="B55" s="233" t="s">
        <v>3834</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3835</v>
      </c>
      <c r="B56" s="234" t="s">
        <v>3836</v>
      </c>
      <c r="C56" s="234" t="s">
        <v>3837</v>
      </c>
      <c r="D56" s="234" t="s">
        <v>3838</v>
      </c>
      <c r="E56" s="234" t="s">
        <v>3839</v>
      </c>
      <c r="F56" s="234" t="s">
        <v>25</v>
      </c>
      <c r="G56" s="234" t="s">
        <v>3840</v>
      </c>
      <c r="H56" s="234" t="s">
        <v>25</v>
      </c>
      <c r="I56" s="234" t="s">
        <v>25</v>
      </c>
      <c r="J56" s="234" t="s">
        <v>3841</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3842</v>
      </c>
      <c r="B57" s="234" t="s">
        <v>3843</v>
      </c>
      <c r="C57" s="234" t="s">
        <v>3844</v>
      </c>
      <c r="D57" s="234" t="s">
        <v>3845</v>
      </c>
      <c r="E57" s="234" t="s">
        <v>3846</v>
      </c>
      <c r="F57" s="234" t="s">
        <v>25</v>
      </c>
      <c r="G57" s="234" t="s">
        <v>3847</v>
      </c>
      <c r="H57" s="234" t="s">
        <v>3848</v>
      </c>
      <c r="I57" s="234" t="s">
        <v>25</v>
      </c>
      <c r="J57" s="234" t="s">
        <v>3849</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254</v>
      </c>
      <c r="B58" s="233" t="s">
        <v>3850</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3851</v>
      </c>
      <c r="B59" s="234" t="s">
        <v>3852</v>
      </c>
      <c r="C59" s="234" t="s">
        <v>3853</v>
      </c>
      <c r="D59" s="234" t="s">
        <v>3854</v>
      </c>
      <c r="E59" s="234" t="s">
        <v>25</v>
      </c>
      <c r="F59" s="234" t="s">
        <v>25</v>
      </c>
      <c r="G59" s="234" t="s">
        <v>3855</v>
      </c>
      <c r="H59" s="234" t="s">
        <v>3856</v>
      </c>
      <c r="I59" s="234" t="s">
        <v>3857</v>
      </c>
      <c r="J59" s="234" t="s">
        <v>3858</v>
      </c>
      <c r="K59" s="237">
        <f>IF(COUNTIF(L59:AY59,"&lt;&gt;")=0,"",SUMPRODUCT(((Recommendations[ImplStatus]="Implemented")+(Recommendations[ImplStatus]="Compensated"))*ISNUMBER(MATCH(Recommendations[Id],L59:AY59,0)))/COUNTIF(L59:AY59,"&lt;&gt;"))</f>
        <v>0</v>
      </c>
      <c r="L59" s="240" t="s">
        <v>301</v>
      </c>
      <c r="M59" s="240" t="s">
        <v>307</v>
      </c>
      <c r="N59" s="240" t="s">
        <v>313</v>
      </c>
      <c r="O59" s="240" t="s">
        <v>319</v>
      </c>
      <c r="P59" s="240" t="s">
        <v>350</v>
      </c>
      <c r="Q59" s="240" t="s">
        <v>356</v>
      </c>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3859</v>
      </c>
      <c r="B60" s="234" t="s">
        <v>3860</v>
      </c>
      <c r="C60" s="234" t="s">
        <v>3861</v>
      </c>
      <c r="D60" s="234" t="s">
        <v>25</v>
      </c>
      <c r="E60" s="234" t="s">
        <v>3862</v>
      </c>
      <c r="F60" s="234" t="s">
        <v>3863</v>
      </c>
      <c r="G60" s="234" t="s">
        <v>25</v>
      </c>
      <c r="H60" s="234" t="s">
        <v>3864</v>
      </c>
      <c r="I60" s="234" t="s">
        <v>3865</v>
      </c>
      <c r="J60" s="234" t="s">
        <v>3866</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3867</v>
      </c>
      <c r="B61" s="234" t="s">
        <v>3868</v>
      </c>
      <c r="C61" s="234" t="s">
        <v>3869</v>
      </c>
      <c r="D61" s="234" t="s">
        <v>25</v>
      </c>
      <c r="E61" s="234" t="s">
        <v>25</v>
      </c>
      <c r="F61" s="234" t="s">
        <v>25</v>
      </c>
      <c r="G61" s="234" t="s">
        <v>3870</v>
      </c>
      <c r="H61" s="234" t="s">
        <v>3871</v>
      </c>
      <c r="I61" s="234" t="s">
        <v>3872</v>
      </c>
      <c r="J61" s="234" t="s">
        <v>3873</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3874</v>
      </c>
      <c r="B62" s="234" t="s">
        <v>3875</v>
      </c>
      <c r="C62" s="234" t="s">
        <v>3876</v>
      </c>
      <c r="D62" s="234" t="s">
        <v>3877</v>
      </c>
      <c r="E62" s="234" t="s">
        <v>25</v>
      </c>
      <c r="F62" s="234" t="s">
        <v>25</v>
      </c>
      <c r="G62" s="234" t="s">
        <v>25</v>
      </c>
      <c r="H62" s="234" t="s">
        <v>3878</v>
      </c>
      <c r="I62" s="234" t="s">
        <v>3879</v>
      </c>
      <c r="J62" s="234" t="s">
        <v>3880</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259</v>
      </c>
      <c r="B63" s="233" t="s">
        <v>3881</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3882</v>
      </c>
      <c r="B64" s="234" t="s">
        <v>3883</v>
      </c>
      <c r="C64" s="234" t="s">
        <v>3884</v>
      </c>
      <c r="D64" s="234" t="s">
        <v>3885</v>
      </c>
      <c r="E64" s="234" t="s">
        <v>25</v>
      </c>
      <c r="F64" s="234" t="s">
        <v>25</v>
      </c>
      <c r="G64" s="234" t="s">
        <v>3886</v>
      </c>
      <c r="H64" s="234" t="s">
        <v>3887</v>
      </c>
      <c r="I64" s="234" t="s">
        <v>3888</v>
      </c>
      <c r="J64" s="234" t="s">
        <v>3889</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3890</v>
      </c>
      <c r="B65" s="234" t="s">
        <v>3891</v>
      </c>
      <c r="C65" s="234" t="s">
        <v>3892</v>
      </c>
      <c r="D65" s="234" t="s">
        <v>3893</v>
      </c>
      <c r="E65" s="234" t="s">
        <v>25</v>
      </c>
      <c r="F65" s="234" t="s">
        <v>25</v>
      </c>
      <c r="G65" s="234" t="s">
        <v>25</v>
      </c>
      <c r="H65" s="234" t="s">
        <v>3894</v>
      </c>
      <c r="I65" s="234" t="s">
        <v>3895</v>
      </c>
      <c r="J65" s="234" t="s">
        <v>3896</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3897</v>
      </c>
      <c r="B66" s="234" t="s">
        <v>3898</v>
      </c>
      <c r="C66" s="234" t="s">
        <v>3899</v>
      </c>
      <c r="D66" s="234" t="s">
        <v>3900</v>
      </c>
      <c r="E66" s="234" t="s">
        <v>25</v>
      </c>
      <c r="F66" s="234" t="s">
        <v>25</v>
      </c>
      <c r="G66" s="234" t="s">
        <v>25</v>
      </c>
      <c r="H66" s="234" t="s">
        <v>3901</v>
      </c>
      <c r="I66" s="234" t="s">
        <v>3902</v>
      </c>
      <c r="J66" s="234" t="s">
        <v>3903</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3904</v>
      </c>
      <c r="B67" s="234" t="s">
        <v>3905</v>
      </c>
      <c r="C67" s="234" t="s">
        <v>3906</v>
      </c>
      <c r="D67" s="234" t="s">
        <v>3907</v>
      </c>
      <c r="E67" s="234" t="s">
        <v>25</v>
      </c>
      <c r="F67" s="234" t="s">
        <v>25</v>
      </c>
      <c r="G67" s="234" t="s">
        <v>25</v>
      </c>
      <c r="H67" s="234" t="s">
        <v>3908</v>
      </c>
      <c r="I67" s="234" t="s">
        <v>25</v>
      </c>
      <c r="J67" s="234" t="s">
        <v>3909</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3910</v>
      </c>
      <c r="B68" s="234" t="s">
        <v>3911</v>
      </c>
      <c r="C68" s="234" t="s">
        <v>3912</v>
      </c>
      <c r="D68" s="234" t="s">
        <v>25</v>
      </c>
      <c r="E68" s="234" t="s">
        <v>25</v>
      </c>
      <c r="F68" s="234" t="s">
        <v>25</v>
      </c>
      <c r="G68" s="234" t="s">
        <v>25</v>
      </c>
      <c r="H68" s="234" t="s">
        <v>3913</v>
      </c>
      <c r="I68" s="234" t="s">
        <v>25</v>
      </c>
      <c r="J68" s="234" t="s">
        <v>3914</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263</v>
      </c>
      <c r="B69" s="233" t="s">
        <v>3915</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3916</v>
      </c>
      <c r="B70" s="234" t="s">
        <v>3917</v>
      </c>
      <c r="C70" s="234" t="s">
        <v>3918</v>
      </c>
      <c r="D70" s="234" t="s">
        <v>25</v>
      </c>
      <c r="E70" s="234" t="s">
        <v>25</v>
      </c>
      <c r="F70" s="234" t="s">
        <v>25</v>
      </c>
      <c r="G70" s="234" t="s">
        <v>3919</v>
      </c>
      <c r="H70" s="234" t="s">
        <v>3920</v>
      </c>
      <c r="I70" s="234" t="s">
        <v>25</v>
      </c>
      <c r="J70" s="234" t="s">
        <v>3921</v>
      </c>
      <c r="K70" s="237">
        <f>IF(COUNTIF(L70:AY70,"&lt;&gt;")=0,"",SUMPRODUCT(((Recommendations[ImplStatus]="Implemented")+(Recommendations[ImplStatus]="Compensated"))*ISNUMBER(MATCH(Recommendations[Id],L70:AY70,0)))/COUNTIF(L70:AY70,"&lt;&gt;"))</f>
        <v>0</v>
      </c>
      <c r="L70" s="240" t="s">
        <v>307</v>
      </c>
      <c r="M70" s="240" t="s">
        <v>356</v>
      </c>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3922</v>
      </c>
      <c r="B71" s="234" t="s">
        <v>3923</v>
      </c>
      <c r="C71" s="234" t="s">
        <v>3924</v>
      </c>
      <c r="D71" s="234" t="s">
        <v>25</v>
      </c>
      <c r="E71" s="234" t="s">
        <v>25</v>
      </c>
      <c r="F71" s="234" t="s">
        <v>25</v>
      </c>
      <c r="G71" s="234" t="s">
        <v>25</v>
      </c>
      <c r="H71" s="234" t="s">
        <v>3925</v>
      </c>
      <c r="I71" s="234" t="s">
        <v>25</v>
      </c>
      <c r="J71" s="234" t="s">
        <v>3926</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3927</v>
      </c>
      <c r="B72" s="234" t="s">
        <v>3928</v>
      </c>
      <c r="C72" s="234" t="s">
        <v>3929</v>
      </c>
      <c r="D72" s="234" t="s">
        <v>3930</v>
      </c>
      <c r="E72" s="234" t="s">
        <v>3931</v>
      </c>
      <c r="F72" s="234" t="s">
        <v>25</v>
      </c>
      <c r="G72" s="234" t="s">
        <v>25</v>
      </c>
      <c r="H72" s="234" t="s">
        <v>3932</v>
      </c>
      <c r="I72" s="234" t="s">
        <v>25</v>
      </c>
      <c r="J72" s="234" t="s">
        <v>3933</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3934</v>
      </c>
      <c r="B73" s="234" t="s">
        <v>3935</v>
      </c>
      <c r="C73" s="234" t="s">
        <v>3936</v>
      </c>
      <c r="D73" s="234" t="s">
        <v>3937</v>
      </c>
      <c r="E73" s="234" t="s">
        <v>3931</v>
      </c>
      <c r="F73" s="234" t="s">
        <v>25</v>
      </c>
      <c r="G73" s="234" t="s">
        <v>3938</v>
      </c>
      <c r="H73" s="234" t="s">
        <v>3939</v>
      </c>
      <c r="I73" s="234" t="s">
        <v>25</v>
      </c>
      <c r="J73" s="234" t="s">
        <v>3940</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3941</v>
      </c>
      <c r="B74" s="234" t="s">
        <v>3942</v>
      </c>
      <c r="C74" s="234" t="s">
        <v>3943</v>
      </c>
      <c r="D74" s="234" t="s">
        <v>3937</v>
      </c>
      <c r="E74" s="234" t="s">
        <v>3944</v>
      </c>
      <c r="F74" s="234" t="s">
        <v>25</v>
      </c>
      <c r="G74" s="234" t="s">
        <v>3945</v>
      </c>
      <c r="H74" s="234" t="s">
        <v>3946</v>
      </c>
      <c r="I74" s="234" t="s">
        <v>3947</v>
      </c>
      <c r="J74" s="234" t="s">
        <v>3948</v>
      </c>
      <c r="K74" s="237">
        <f>IF(COUNTIF(L74:AY74,"&lt;&gt;")=0,"",SUMPRODUCT(((Recommendations[ImplStatus]="Implemented")+(Recommendations[ImplStatus]="Compensated"))*ISNUMBER(MATCH(Recommendations[Id],L74:AY74,0)))/COUNTIF(L74:AY74,"&lt;&gt;"))</f>
        <v>0</v>
      </c>
      <c r="L74" s="240" t="s">
        <v>209</v>
      </c>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3949</v>
      </c>
      <c r="B75" s="234" t="s">
        <v>3950</v>
      </c>
      <c r="C75" s="234" t="s">
        <v>3951</v>
      </c>
      <c r="D75" s="234" t="s">
        <v>3952</v>
      </c>
      <c r="E75" s="234" t="s">
        <v>3944</v>
      </c>
      <c r="F75" s="234" t="s">
        <v>3953</v>
      </c>
      <c r="G75" s="234" t="s">
        <v>3954</v>
      </c>
      <c r="H75" s="234" t="s">
        <v>3955</v>
      </c>
      <c r="I75" s="234" t="s">
        <v>3956</v>
      </c>
      <c r="J75" s="234" t="s">
        <v>3957</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3958</v>
      </c>
      <c r="B76" s="234" t="s">
        <v>3959</v>
      </c>
      <c r="C76" s="234" t="s">
        <v>3960</v>
      </c>
      <c r="D76" s="234" t="s">
        <v>3961</v>
      </c>
      <c r="E76" s="234" t="s">
        <v>25</v>
      </c>
      <c r="F76" s="234" t="s">
        <v>25</v>
      </c>
      <c r="G76" s="234" t="s">
        <v>25</v>
      </c>
      <c r="H76" s="234" t="s">
        <v>3962</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3963</v>
      </c>
      <c r="B77" s="234" t="s">
        <v>3964</v>
      </c>
      <c r="C77" s="234" t="s">
        <v>3965</v>
      </c>
      <c r="D77" s="234" t="s">
        <v>25</v>
      </c>
      <c r="E77" s="234" t="s">
        <v>25</v>
      </c>
      <c r="F77" s="234" t="s">
        <v>25</v>
      </c>
      <c r="G77" s="234" t="s">
        <v>3966</v>
      </c>
      <c r="H77" s="234" t="s">
        <v>3967</v>
      </c>
      <c r="I77" s="234" t="s">
        <v>25</v>
      </c>
      <c r="J77" s="234" t="s">
        <v>3968</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3969</v>
      </c>
      <c r="B78" s="234" t="s">
        <v>3970</v>
      </c>
      <c r="C78" s="234" t="s">
        <v>3971</v>
      </c>
      <c r="D78" s="234" t="s">
        <v>25</v>
      </c>
      <c r="E78" s="234" t="s">
        <v>25</v>
      </c>
      <c r="F78" s="234" t="s">
        <v>25</v>
      </c>
      <c r="G78" s="234" t="s">
        <v>3972</v>
      </c>
      <c r="H78" s="234" t="s">
        <v>3973</v>
      </c>
      <c r="I78" s="234" t="s">
        <v>3974</v>
      </c>
      <c r="J78" s="234" t="s">
        <v>3975</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3976</v>
      </c>
      <c r="B79" s="232" t="s">
        <v>3977</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270</v>
      </c>
      <c r="B80" s="233" t="s">
        <v>3978</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3979</v>
      </c>
      <c r="B81" s="234" t="s">
        <v>3980</v>
      </c>
      <c r="C81" s="234" t="s">
        <v>3981</v>
      </c>
      <c r="D81" s="234" t="s">
        <v>3776</v>
      </c>
      <c r="E81" s="234" t="s">
        <v>3982</v>
      </c>
      <c r="F81" s="234" t="s">
        <v>25</v>
      </c>
      <c r="G81" s="234" t="s">
        <v>25</v>
      </c>
      <c r="H81" s="234" t="s">
        <v>3983</v>
      </c>
      <c r="I81" s="234" t="s">
        <v>25</v>
      </c>
      <c r="J81" s="234" t="s">
        <v>3984</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3985</v>
      </c>
      <c r="B82" s="234" t="s">
        <v>3986</v>
      </c>
      <c r="C82" s="234" t="s">
        <v>3567</v>
      </c>
      <c r="D82" s="234" t="s">
        <v>3568</v>
      </c>
      <c r="E82" s="234" t="s">
        <v>25</v>
      </c>
      <c r="F82" s="234" t="s">
        <v>3570</v>
      </c>
      <c r="G82" s="234" t="s">
        <v>25</v>
      </c>
      <c r="H82" s="234" t="s">
        <v>3987</v>
      </c>
      <c r="I82" s="234" t="s">
        <v>25</v>
      </c>
      <c r="J82" s="234" t="s">
        <v>3988</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277</v>
      </c>
      <c r="B83" s="233" t="s">
        <v>3989</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3990</v>
      </c>
      <c r="B84" s="234" t="s">
        <v>3991</v>
      </c>
      <c r="C84" s="234" t="s">
        <v>3992</v>
      </c>
      <c r="D84" s="234" t="s">
        <v>3993</v>
      </c>
      <c r="E84" s="234" t="s">
        <v>25</v>
      </c>
      <c r="F84" s="234" t="s">
        <v>3994</v>
      </c>
      <c r="G84" s="234" t="s">
        <v>3995</v>
      </c>
      <c r="H84" s="234" t="s">
        <v>3996</v>
      </c>
      <c r="I84" s="234" t="s">
        <v>3997</v>
      </c>
      <c r="J84" s="234" t="s">
        <v>3998</v>
      </c>
      <c r="K84" s="237">
        <f>IF(COUNTIF(L84:AY84,"&lt;&gt;")=0,"",SUMPRODUCT(((Recommendations[ImplStatus]="Implemented")+(Recommendations[ImplStatus]="Compensated"))*ISNUMBER(MATCH(Recommendations[Id],L84:AY84,0)))/COUNTIF(L84:AY84,"&lt;&gt;"))</f>
        <v>0</v>
      </c>
      <c r="L84" s="240" t="s">
        <v>290</v>
      </c>
      <c r="M84" s="240" t="s">
        <v>326</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3999</v>
      </c>
      <c r="B85" s="234" t="s">
        <v>4000</v>
      </c>
      <c r="C85" s="234" t="s">
        <v>4001</v>
      </c>
      <c r="D85" s="234" t="s">
        <v>4002</v>
      </c>
      <c r="E85" s="234" t="s">
        <v>25</v>
      </c>
      <c r="F85" s="234" t="s">
        <v>25</v>
      </c>
      <c r="G85" s="234" t="s">
        <v>25</v>
      </c>
      <c r="H85" s="234" t="s">
        <v>4003</v>
      </c>
      <c r="I85" s="234" t="s">
        <v>4004</v>
      </c>
      <c r="J85" s="234" t="s">
        <v>4005</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4006</v>
      </c>
      <c r="B86" s="234" t="s">
        <v>4007</v>
      </c>
      <c r="C86" s="234" t="s">
        <v>4008</v>
      </c>
      <c r="D86" s="234" t="s">
        <v>4009</v>
      </c>
      <c r="E86" s="234" t="s">
        <v>25</v>
      </c>
      <c r="F86" s="234" t="s">
        <v>25</v>
      </c>
      <c r="G86" s="234" t="s">
        <v>4010</v>
      </c>
      <c r="H86" s="234" t="s">
        <v>4011</v>
      </c>
      <c r="I86" s="234" t="s">
        <v>25</v>
      </c>
      <c r="J86" s="234" t="s">
        <v>4012</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4013</v>
      </c>
      <c r="B87" s="234" t="s">
        <v>4014</v>
      </c>
      <c r="C87" s="234" t="s">
        <v>4015</v>
      </c>
      <c r="D87" s="234" t="s">
        <v>4016</v>
      </c>
      <c r="E87" s="234" t="s">
        <v>25</v>
      </c>
      <c r="F87" s="234" t="s">
        <v>4017</v>
      </c>
      <c r="G87" s="234" t="s">
        <v>25</v>
      </c>
      <c r="H87" s="234" t="s">
        <v>4018</v>
      </c>
      <c r="I87" s="234" t="s">
        <v>4019</v>
      </c>
      <c r="J87" s="234" t="s">
        <v>4020</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4021</v>
      </c>
      <c r="B88" s="232" t="s">
        <v>4022</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326</v>
      </c>
      <c r="B89" s="233" t="s">
        <v>4023</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4024</v>
      </c>
      <c r="B90" s="234" t="s">
        <v>4025</v>
      </c>
      <c r="C90" s="234" t="s">
        <v>4026</v>
      </c>
      <c r="D90" s="234" t="s">
        <v>3776</v>
      </c>
      <c r="E90" s="234" t="s">
        <v>3562</v>
      </c>
      <c r="F90" s="234" t="s">
        <v>25</v>
      </c>
      <c r="G90" s="234" t="s">
        <v>25</v>
      </c>
      <c r="H90" s="234" t="s">
        <v>4027</v>
      </c>
      <c r="I90" s="234" t="s">
        <v>25</v>
      </c>
      <c r="J90" s="234" t="s">
        <v>4028</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4029</v>
      </c>
      <c r="B91" s="234" t="s">
        <v>4030</v>
      </c>
      <c r="C91" s="234" t="s">
        <v>4031</v>
      </c>
      <c r="D91" s="234" t="s">
        <v>3568</v>
      </c>
      <c r="E91" s="234" t="s">
        <v>25</v>
      </c>
      <c r="F91" s="234" t="s">
        <v>3570</v>
      </c>
      <c r="G91" s="234" t="s">
        <v>25</v>
      </c>
      <c r="H91" s="234" t="s">
        <v>4032</v>
      </c>
      <c r="I91" s="234" t="s">
        <v>25</v>
      </c>
      <c r="J91" s="234" t="s">
        <v>4033</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332</v>
      </c>
      <c r="B92" s="233" t="s">
        <v>4034</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4035</v>
      </c>
      <c r="B93" s="234" t="s">
        <v>4036</v>
      </c>
      <c r="C93" s="234" t="s">
        <v>4037</v>
      </c>
      <c r="D93" s="234" t="s">
        <v>4038</v>
      </c>
      <c r="E93" s="234" t="s">
        <v>4039</v>
      </c>
      <c r="F93" s="234" t="s">
        <v>25</v>
      </c>
      <c r="G93" s="234" t="s">
        <v>25</v>
      </c>
      <c r="H93" s="234" t="s">
        <v>4040</v>
      </c>
      <c r="I93" s="234" t="s">
        <v>25</v>
      </c>
      <c r="J93" s="234" t="s">
        <v>4041</v>
      </c>
      <c r="K93" s="237">
        <f>IF(COUNTIF(L93:AY93,"&lt;&gt;")=0,"",SUMPRODUCT(((Recommendations[ImplStatus]="Implemented")+(Recommendations[ImplStatus]="Compensated"))*ISNUMBER(MATCH(Recommendations[Id],L93:AY93,0)))/COUNTIF(L93:AY93,"&lt;&gt;"))</f>
        <v>0</v>
      </c>
      <c r="L93" s="240" t="s">
        <v>452</v>
      </c>
      <c r="M93" s="240" t="s">
        <v>459</v>
      </c>
      <c r="N93" s="240" t="s">
        <v>487</v>
      </c>
      <c r="O93" s="240" t="s">
        <v>505</v>
      </c>
      <c r="P93" s="240" t="s">
        <v>534</v>
      </c>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4042</v>
      </c>
      <c r="B94" s="234" t="s">
        <v>4043</v>
      </c>
      <c r="C94" s="234" t="s">
        <v>4044</v>
      </c>
      <c r="D94" s="234" t="s">
        <v>4045</v>
      </c>
      <c r="E94" s="234" t="s">
        <v>25</v>
      </c>
      <c r="F94" s="234" t="s">
        <v>4046</v>
      </c>
      <c r="G94" s="234" t="s">
        <v>25</v>
      </c>
      <c r="H94" s="234" t="s">
        <v>4047</v>
      </c>
      <c r="I94" s="234" t="s">
        <v>25</v>
      </c>
      <c r="J94" s="234" t="s">
        <v>25</v>
      </c>
      <c r="K94" s="237">
        <f>IF(COUNTIF(L94:AY94,"&lt;&gt;")=0,"",SUMPRODUCT(((Recommendations[ImplStatus]="Implemented")+(Recommendations[ImplStatus]="Compensated"))*ISNUMBER(MATCH(Recommendations[Id],L94:AY94,0)))/COUNTIF(L94:AY94,"&lt;&gt;"))</f>
        <v>0</v>
      </c>
      <c r="L94" s="240" t="s">
        <v>465</v>
      </c>
      <c r="M94" s="240" t="s">
        <v>471</v>
      </c>
      <c r="N94" s="240" t="s">
        <v>499</v>
      </c>
      <c r="O94" s="240" t="s">
        <v>534</v>
      </c>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4048</v>
      </c>
      <c r="B95" s="234" t="s">
        <v>4049</v>
      </c>
      <c r="C95" s="234" t="s">
        <v>4050</v>
      </c>
      <c r="D95" s="234" t="s">
        <v>4051</v>
      </c>
      <c r="E95" s="234" t="s">
        <v>25</v>
      </c>
      <c r="F95" s="234" t="s">
        <v>25</v>
      </c>
      <c r="G95" s="234" t="s">
        <v>25</v>
      </c>
      <c r="H95" s="234" t="s">
        <v>4052</v>
      </c>
      <c r="I95" s="234" t="s">
        <v>4053</v>
      </c>
      <c r="J95" s="234" t="s">
        <v>4054</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4055</v>
      </c>
      <c r="B96" s="234" t="s">
        <v>4056</v>
      </c>
      <c r="C96" s="234" t="s">
        <v>4057</v>
      </c>
      <c r="D96" s="234" t="s">
        <v>25</v>
      </c>
      <c r="E96" s="234" t="s">
        <v>25</v>
      </c>
      <c r="F96" s="234" t="s">
        <v>25</v>
      </c>
      <c r="G96" s="234" t="s">
        <v>25</v>
      </c>
      <c r="H96" s="234" t="s">
        <v>4058</v>
      </c>
      <c r="I96" s="234" t="s">
        <v>4004</v>
      </c>
      <c r="J96" s="234" t="s">
        <v>4059</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338</v>
      </c>
      <c r="B97" s="233" t="s">
        <v>4060</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4061</v>
      </c>
      <c r="B98" s="234" t="s">
        <v>4062</v>
      </c>
      <c r="C98" s="234" t="s">
        <v>4063</v>
      </c>
      <c r="D98" s="234" t="s">
        <v>4064</v>
      </c>
      <c r="E98" s="234" t="s">
        <v>25</v>
      </c>
      <c r="F98" s="234" t="s">
        <v>25</v>
      </c>
      <c r="G98" s="234" t="s">
        <v>25</v>
      </c>
      <c r="H98" s="234" t="s">
        <v>4065</v>
      </c>
      <c r="I98" s="234" t="s">
        <v>25</v>
      </c>
      <c r="J98" s="234" t="s">
        <v>4066</v>
      </c>
      <c r="K98" s="237">
        <f>IF(COUNTIF(L98:AY98,"&lt;&gt;")=0,"",SUMPRODUCT(((Recommendations[ImplStatus]="Implemented")+(Recommendations[ImplStatus]="Compensated"))*ISNUMBER(MATCH(Recommendations[Id],L98:AY98,0)))/COUNTIF(L98:AY98,"&lt;&gt;"))</f>
        <v>0</v>
      </c>
      <c r="L98" s="240" t="s">
        <v>471</v>
      </c>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4067</v>
      </c>
      <c r="B99" s="234" t="s">
        <v>4068</v>
      </c>
      <c r="C99" s="234" t="s">
        <v>4069</v>
      </c>
      <c r="D99" s="234" t="s">
        <v>4070</v>
      </c>
      <c r="E99" s="234" t="s">
        <v>4071</v>
      </c>
      <c r="F99" s="234" t="s">
        <v>25</v>
      </c>
      <c r="G99" s="234" t="s">
        <v>25</v>
      </c>
      <c r="H99" s="234" t="s">
        <v>4072</v>
      </c>
      <c r="I99" s="234" t="s">
        <v>25</v>
      </c>
      <c r="J99" s="234" t="s">
        <v>4073</v>
      </c>
      <c r="K99" s="237">
        <f>IF(COUNTIF(L99:AY99,"&lt;&gt;")=0,"",SUMPRODUCT(((Recommendations[ImplStatus]="Implemented")+(Recommendations[ImplStatus]="Compensated"))*ISNUMBER(MATCH(Recommendations[Id],L99:AY99,0)))/COUNTIF(L99:AY99,"&lt;&gt;"))</f>
        <v>0</v>
      </c>
      <c r="L99" s="240" t="s">
        <v>471</v>
      </c>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4074</v>
      </c>
      <c r="B100" s="234" t="s">
        <v>4075</v>
      </c>
      <c r="C100" s="234" t="s">
        <v>4076</v>
      </c>
      <c r="D100" s="234" t="s">
        <v>25</v>
      </c>
      <c r="E100" s="234" t="s">
        <v>25</v>
      </c>
      <c r="F100" s="234" t="s">
        <v>25</v>
      </c>
      <c r="G100" s="234" t="s">
        <v>25</v>
      </c>
      <c r="H100" s="234" t="s">
        <v>4077</v>
      </c>
      <c r="I100" s="234" t="s">
        <v>4078</v>
      </c>
      <c r="J100" s="234" t="s">
        <v>4079</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4080</v>
      </c>
      <c r="B101" s="234" t="s">
        <v>4081</v>
      </c>
      <c r="C101" s="234" t="s">
        <v>4082</v>
      </c>
      <c r="D101" s="234" t="s">
        <v>25</v>
      </c>
      <c r="E101" s="234" t="s">
        <v>25</v>
      </c>
      <c r="F101" s="234" t="s">
        <v>25</v>
      </c>
      <c r="G101" s="234" t="s">
        <v>25</v>
      </c>
      <c r="H101" s="234" t="s">
        <v>4083</v>
      </c>
      <c r="I101" s="234" t="s">
        <v>4004</v>
      </c>
      <c r="J101" s="234" t="s">
        <v>4084</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4085</v>
      </c>
      <c r="B102" s="234" t="s">
        <v>4086</v>
      </c>
      <c r="C102" s="234" t="s">
        <v>4087</v>
      </c>
      <c r="D102" s="234" t="s">
        <v>4088</v>
      </c>
      <c r="E102" s="234" t="s">
        <v>25</v>
      </c>
      <c r="F102" s="234" t="s">
        <v>25</v>
      </c>
      <c r="G102" s="234" t="s">
        <v>25</v>
      </c>
      <c r="H102" s="234" t="s">
        <v>4089</v>
      </c>
      <c r="I102" s="234" t="s">
        <v>25</v>
      </c>
      <c r="J102" s="234" t="s">
        <v>4090</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4091</v>
      </c>
      <c r="B103" s="234" t="s">
        <v>4092</v>
      </c>
      <c r="C103" s="234" t="s">
        <v>4093</v>
      </c>
      <c r="D103" s="234" t="s">
        <v>4088</v>
      </c>
      <c r="E103" s="234" t="s">
        <v>25</v>
      </c>
      <c r="F103" s="234" t="s">
        <v>4094</v>
      </c>
      <c r="G103" s="234" t="s">
        <v>25</v>
      </c>
      <c r="H103" s="234" t="s">
        <v>4095</v>
      </c>
      <c r="I103" s="234" t="s">
        <v>4096</v>
      </c>
      <c r="J103" s="234" t="s">
        <v>4097</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344</v>
      </c>
      <c r="B104" s="233" t="s">
        <v>4098</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4099</v>
      </c>
      <c r="B105" s="234" t="s">
        <v>4100</v>
      </c>
      <c r="C105" s="234" t="s">
        <v>4101</v>
      </c>
      <c r="D105" s="234" t="s">
        <v>4102</v>
      </c>
      <c r="E105" s="234" t="s">
        <v>4103</v>
      </c>
      <c r="F105" s="234" t="s">
        <v>25</v>
      </c>
      <c r="G105" s="234" t="s">
        <v>25</v>
      </c>
      <c r="H105" s="234" t="s">
        <v>4104</v>
      </c>
      <c r="I105" s="234" t="s">
        <v>4105</v>
      </c>
      <c r="J105" s="234" t="s">
        <v>4106</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4107</v>
      </c>
      <c r="B106" s="232" t="s">
        <v>4108</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362</v>
      </c>
      <c r="B107" s="233" t="s">
        <v>4109</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4110</v>
      </c>
      <c r="B108" s="234" t="s">
        <v>4111</v>
      </c>
      <c r="C108" s="234" t="s">
        <v>4112</v>
      </c>
      <c r="D108" s="234" t="s">
        <v>3776</v>
      </c>
      <c r="E108" s="234" t="s">
        <v>3562</v>
      </c>
      <c r="F108" s="234" t="s">
        <v>25</v>
      </c>
      <c r="G108" s="234" t="s">
        <v>25</v>
      </c>
      <c r="H108" s="234" t="s">
        <v>4113</v>
      </c>
      <c r="I108" s="234" t="s">
        <v>25</v>
      </c>
      <c r="J108" s="234" t="s">
        <v>4114</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4115</v>
      </c>
      <c r="B109" s="234" t="s">
        <v>4116</v>
      </c>
      <c r="C109" s="234" t="s">
        <v>4117</v>
      </c>
      <c r="D109" s="234" t="s">
        <v>3568</v>
      </c>
      <c r="E109" s="234" t="s">
        <v>25</v>
      </c>
      <c r="F109" s="234" t="s">
        <v>3570</v>
      </c>
      <c r="G109" s="234" t="s">
        <v>25</v>
      </c>
      <c r="H109" s="234" t="s">
        <v>4118</v>
      </c>
      <c r="I109" s="234" t="s">
        <v>25</v>
      </c>
      <c r="J109" s="234" t="s">
        <v>4119</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368</v>
      </c>
      <c r="B110" s="233" t="s">
        <v>4120</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4121</v>
      </c>
      <c r="B111" s="234" t="s">
        <v>4122</v>
      </c>
      <c r="C111" s="234" t="s">
        <v>4123</v>
      </c>
      <c r="D111" s="234" t="s">
        <v>4124</v>
      </c>
      <c r="E111" s="234" t="s">
        <v>25</v>
      </c>
      <c r="F111" s="234" t="s">
        <v>4125</v>
      </c>
      <c r="G111" s="234" t="s">
        <v>25</v>
      </c>
      <c r="H111" s="234" t="s">
        <v>4126</v>
      </c>
      <c r="I111" s="234" t="s">
        <v>4127</v>
      </c>
      <c r="J111" s="234" t="s">
        <v>4128</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4129</v>
      </c>
      <c r="B112" s="234" t="s">
        <v>4130</v>
      </c>
      <c r="C112" s="234" t="s">
        <v>4131</v>
      </c>
      <c r="D112" s="234" t="s">
        <v>4132</v>
      </c>
      <c r="E112" s="234" t="s">
        <v>25</v>
      </c>
      <c r="F112" s="234" t="s">
        <v>25</v>
      </c>
      <c r="G112" s="234" t="s">
        <v>25</v>
      </c>
      <c r="H112" s="234" t="s">
        <v>4133</v>
      </c>
      <c r="I112" s="234" t="s">
        <v>25</v>
      </c>
      <c r="J112" s="234" t="s">
        <v>4134</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4135</v>
      </c>
      <c r="B113" s="234" t="s">
        <v>4136</v>
      </c>
      <c r="C113" s="234" t="s">
        <v>4137</v>
      </c>
      <c r="D113" s="234" t="s">
        <v>4138</v>
      </c>
      <c r="E113" s="234" t="s">
        <v>25</v>
      </c>
      <c r="F113" s="234" t="s">
        <v>25</v>
      </c>
      <c r="G113" s="234" t="s">
        <v>25</v>
      </c>
      <c r="H113" s="234" t="s">
        <v>4139</v>
      </c>
      <c r="I113" s="234" t="s">
        <v>4140</v>
      </c>
      <c r="J113" s="234" t="s">
        <v>4141</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4142</v>
      </c>
      <c r="B114" s="234" t="s">
        <v>4143</v>
      </c>
      <c r="C114" s="234" t="s">
        <v>4144</v>
      </c>
      <c r="D114" s="234" t="s">
        <v>4145</v>
      </c>
      <c r="E114" s="234" t="s">
        <v>25</v>
      </c>
      <c r="F114" s="234" t="s">
        <v>25</v>
      </c>
      <c r="G114" s="234" t="s">
        <v>4146</v>
      </c>
      <c r="H114" s="234" t="s">
        <v>4147</v>
      </c>
      <c r="I114" s="234" t="s">
        <v>4148</v>
      </c>
      <c r="J114" s="234" t="s">
        <v>4149</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4150</v>
      </c>
      <c r="B115" s="234" t="s">
        <v>4151</v>
      </c>
      <c r="C115" s="234" t="s">
        <v>4152</v>
      </c>
      <c r="D115" s="234" t="s">
        <v>4153</v>
      </c>
      <c r="E115" s="234" t="s">
        <v>25</v>
      </c>
      <c r="F115" s="234" t="s">
        <v>4154</v>
      </c>
      <c r="G115" s="234" t="s">
        <v>25</v>
      </c>
      <c r="H115" s="234" t="s">
        <v>4155</v>
      </c>
      <c r="I115" s="234" t="s">
        <v>4155</v>
      </c>
      <c r="J115" s="234" t="s">
        <v>4156</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373</v>
      </c>
      <c r="B116" s="233" t="s">
        <v>4157</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4158</v>
      </c>
      <c r="B117" s="234" t="s">
        <v>4159</v>
      </c>
      <c r="C117" s="234" t="s">
        <v>4160</v>
      </c>
      <c r="D117" s="234" t="s">
        <v>4161</v>
      </c>
      <c r="E117" s="234" t="s">
        <v>25</v>
      </c>
      <c r="F117" s="234" t="s">
        <v>4162</v>
      </c>
      <c r="G117" s="234" t="s">
        <v>4163</v>
      </c>
      <c r="H117" s="234" t="s">
        <v>4164</v>
      </c>
      <c r="I117" s="234" t="s">
        <v>4165</v>
      </c>
      <c r="J117" s="234" t="s">
        <v>4166</v>
      </c>
      <c r="K117" s="237">
        <f>IF(COUNTIF(L117:AY117,"&lt;&gt;")=0,"",SUMPRODUCT(((Recommendations[ImplStatus]="Implemented")+(Recommendations[ImplStatus]="Compensated"))*ISNUMBER(MATCH(Recommendations[Id],L117:AY117,0)))/COUNTIF(L117:AY117,"&lt;&gt;"))</f>
        <v>0</v>
      </c>
      <c r="L117" s="240" t="s">
        <v>540</v>
      </c>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4167</v>
      </c>
      <c r="B118" s="234" t="s">
        <v>4168</v>
      </c>
      <c r="C118" s="234" t="s">
        <v>4169</v>
      </c>
      <c r="D118" s="234" t="s">
        <v>4170</v>
      </c>
      <c r="E118" s="234" t="s">
        <v>25</v>
      </c>
      <c r="F118" s="234" t="s">
        <v>25</v>
      </c>
      <c r="G118" s="234" t="s">
        <v>25</v>
      </c>
      <c r="H118" s="234" t="s">
        <v>4171</v>
      </c>
      <c r="I118" s="234" t="s">
        <v>4004</v>
      </c>
      <c r="J118" s="234" t="s">
        <v>4172</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4173</v>
      </c>
      <c r="B119" s="234" t="s">
        <v>4174</v>
      </c>
      <c r="C119" s="234" t="s">
        <v>4175</v>
      </c>
      <c r="D119" s="234" t="s">
        <v>4176</v>
      </c>
      <c r="E119" s="234" t="s">
        <v>25</v>
      </c>
      <c r="F119" s="234" t="s">
        <v>4177</v>
      </c>
      <c r="G119" s="234" t="s">
        <v>25</v>
      </c>
      <c r="H119" s="234" t="s">
        <v>4178</v>
      </c>
      <c r="I119" s="234" t="s">
        <v>4179</v>
      </c>
      <c r="J119" s="234" t="s">
        <v>4180</v>
      </c>
      <c r="K119" s="237">
        <f>IF(COUNTIF(L119:AY119,"&lt;&gt;")=0,"",SUMPRODUCT(((Recommendations[ImplStatus]="Implemented")+(Recommendations[ImplStatus]="Compensated"))*ISNUMBER(MATCH(Recommendations[Id],L119:AY119,0)))/COUNTIF(L119:AY119,"&lt;&gt;"))</f>
        <v>0</v>
      </c>
      <c r="L119" s="240" t="s">
        <v>540</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379</v>
      </c>
      <c r="B120" s="233" t="s">
        <v>4181</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4182</v>
      </c>
      <c r="B121" s="234" t="s">
        <v>4183</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4184</v>
      </c>
      <c r="B122" s="234" t="s">
        <v>4185</v>
      </c>
      <c r="C122" s="234" t="s">
        <v>4186</v>
      </c>
      <c r="D122" s="234" t="s">
        <v>4187</v>
      </c>
      <c r="E122" s="234" t="s">
        <v>25</v>
      </c>
      <c r="F122" s="234" t="s">
        <v>4188</v>
      </c>
      <c r="G122" s="234" t="s">
        <v>25</v>
      </c>
      <c r="H122" s="234" t="s">
        <v>4189</v>
      </c>
      <c r="I122" s="234" t="s">
        <v>4190</v>
      </c>
      <c r="J122" s="234" t="s">
        <v>4191</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4192</v>
      </c>
      <c r="B123" s="234" t="s">
        <v>4193</v>
      </c>
      <c r="C123" s="234" t="s">
        <v>4194</v>
      </c>
      <c r="D123" s="234" t="s">
        <v>4195</v>
      </c>
      <c r="E123" s="234" t="s">
        <v>25</v>
      </c>
      <c r="F123" s="234" t="s">
        <v>4196</v>
      </c>
      <c r="G123" s="234" t="s">
        <v>25</v>
      </c>
      <c r="H123" s="234" t="s">
        <v>4197</v>
      </c>
      <c r="I123" s="234" t="s">
        <v>25</v>
      </c>
      <c r="J123" s="234" t="s">
        <v>4198</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385</v>
      </c>
      <c r="B124" s="233" t="s">
        <v>4199</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4200</v>
      </c>
      <c r="B125" s="234" t="s">
        <v>4201</v>
      </c>
      <c r="C125" s="234" t="s">
        <v>4202</v>
      </c>
      <c r="D125" s="234" t="s">
        <v>4203</v>
      </c>
      <c r="E125" s="234" t="s">
        <v>25</v>
      </c>
      <c r="F125" s="234" t="s">
        <v>25</v>
      </c>
      <c r="G125" s="234" t="s">
        <v>25</v>
      </c>
      <c r="H125" s="234" t="s">
        <v>4204</v>
      </c>
      <c r="I125" s="234" t="s">
        <v>25</v>
      </c>
      <c r="J125" s="234" t="s">
        <v>4205</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4206</v>
      </c>
      <c r="B126" s="234" t="s">
        <v>4207</v>
      </c>
      <c r="C126" s="234" t="s">
        <v>4208</v>
      </c>
      <c r="D126" s="234" t="s">
        <v>4209</v>
      </c>
      <c r="E126" s="234" t="s">
        <v>25</v>
      </c>
      <c r="F126" s="234" t="s">
        <v>4210</v>
      </c>
      <c r="G126" s="234" t="s">
        <v>25</v>
      </c>
      <c r="H126" s="234" t="s">
        <v>4211</v>
      </c>
      <c r="I126" s="234" t="s">
        <v>4212</v>
      </c>
      <c r="J126" s="234" t="s">
        <v>4213</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4214</v>
      </c>
      <c r="B127" s="234" t="s">
        <v>4215</v>
      </c>
      <c r="C127" s="234" t="s">
        <v>4216</v>
      </c>
      <c r="D127" s="234" t="s">
        <v>4217</v>
      </c>
      <c r="E127" s="234" t="s">
        <v>4218</v>
      </c>
      <c r="F127" s="234" t="s">
        <v>25</v>
      </c>
      <c r="G127" s="234" t="s">
        <v>25</v>
      </c>
      <c r="H127" s="234" t="s">
        <v>4219</v>
      </c>
      <c r="I127" s="234" t="s">
        <v>25</v>
      </c>
      <c r="J127" s="234" t="s">
        <v>4220</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4221</v>
      </c>
      <c r="B128" s="234" t="s">
        <v>4222</v>
      </c>
      <c r="C128" s="234" t="s">
        <v>4223</v>
      </c>
      <c r="D128" s="234" t="s">
        <v>25</v>
      </c>
      <c r="E128" s="234" t="s">
        <v>25</v>
      </c>
      <c r="F128" s="234" t="s">
        <v>25</v>
      </c>
      <c r="G128" s="234" t="s">
        <v>25</v>
      </c>
      <c r="H128" s="234" t="s">
        <v>4224</v>
      </c>
      <c r="I128" s="234" t="s">
        <v>4225</v>
      </c>
      <c r="J128" s="234" t="s">
        <v>4226</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4227</v>
      </c>
      <c r="B129" s="234" t="s">
        <v>4228</v>
      </c>
      <c r="C129" s="234" t="s">
        <v>4229</v>
      </c>
      <c r="D129" s="234" t="s">
        <v>25</v>
      </c>
      <c r="E129" s="234" t="s">
        <v>4230</v>
      </c>
      <c r="F129" s="234" t="s">
        <v>25</v>
      </c>
      <c r="G129" s="234" t="s">
        <v>25</v>
      </c>
      <c r="H129" s="234" t="s">
        <v>4231</v>
      </c>
      <c r="I129" s="234" t="s">
        <v>25</v>
      </c>
      <c r="J129" s="234" t="s">
        <v>4232</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4233</v>
      </c>
      <c r="B130" s="234" t="s">
        <v>4234</v>
      </c>
      <c r="C130" s="234" t="s">
        <v>4235</v>
      </c>
      <c r="D130" s="234" t="s">
        <v>25</v>
      </c>
      <c r="E130" s="234" t="s">
        <v>25</v>
      </c>
      <c r="F130" s="234" t="s">
        <v>25</v>
      </c>
      <c r="G130" s="234" t="s">
        <v>25</v>
      </c>
      <c r="H130" s="234" t="s">
        <v>4236</v>
      </c>
      <c r="I130" s="234" t="s">
        <v>25</v>
      </c>
      <c r="J130" s="234" t="s">
        <v>4237</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4238</v>
      </c>
      <c r="B131" s="232" t="s">
        <v>4239</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415</v>
      </c>
      <c r="B132" s="233" t="s">
        <v>4240</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4241</v>
      </c>
      <c r="B133" s="234" t="s">
        <v>4242</v>
      </c>
      <c r="C133" s="234" t="s">
        <v>4243</v>
      </c>
      <c r="D133" s="234" t="s">
        <v>3776</v>
      </c>
      <c r="E133" s="234" t="s">
        <v>3562</v>
      </c>
      <c r="F133" s="234" t="s">
        <v>25</v>
      </c>
      <c r="G133" s="234" t="s">
        <v>25</v>
      </c>
      <c r="H133" s="234" t="s">
        <v>4244</v>
      </c>
      <c r="I133" s="234" t="s">
        <v>25</v>
      </c>
      <c r="J133" s="234" t="s">
        <v>4245</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4246</v>
      </c>
      <c r="B134" s="234" t="s">
        <v>4247</v>
      </c>
      <c r="C134" s="234" t="s">
        <v>3781</v>
      </c>
      <c r="D134" s="234" t="s">
        <v>3568</v>
      </c>
      <c r="E134" s="234" t="s">
        <v>25</v>
      </c>
      <c r="F134" s="234" t="s">
        <v>3570</v>
      </c>
      <c r="G134" s="234" t="s">
        <v>25</v>
      </c>
      <c r="H134" s="234" t="s">
        <v>4248</v>
      </c>
      <c r="I134" s="234" t="s">
        <v>25</v>
      </c>
      <c r="J134" s="234" t="s">
        <v>4249</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422</v>
      </c>
      <c r="B135" s="233" t="s">
        <v>4250</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4251</v>
      </c>
      <c r="B136" s="234" t="s">
        <v>4252</v>
      </c>
      <c r="C136" s="234" t="s">
        <v>4253</v>
      </c>
      <c r="D136" s="234" t="s">
        <v>4254</v>
      </c>
      <c r="E136" s="234" t="s">
        <v>4255</v>
      </c>
      <c r="F136" s="234" t="s">
        <v>4256</v>
      </c>
      <c r="G136" s="234" t="s">
        <v>25</v>
      </c>
      <c r="H136" s="234" t="s">
        <v>4257</v>
      </c>
      <c r="I136" s="234" t="s">
        <v>25</v>
      </c>
      <c r="J136" s="234" t="s">
        <v>4258</v>
      </c>
      <c r="K136" s="237">
        <f>IF(COUNTIF(L136:AY136,"&lt;&gt;")=0,"",SUMPRODUCT(((Recommendations[ImplStatus]="Implemented")+(Recommendations[ImplStatus]="Compensated"))*ISNUMBER(MATCH(Recommendations[Id],L136:AY136,0)))/COUNTIF(L136:AY136,"&lt;&gt;"))</f>
        <v>0</v>
      </c>
      <c r="L136" s="240" t="s">
        <v>104</v>
      </c>
      <c r="M136" s="240" t="s">
        <v>373</v>
      </c>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4259</v>
      </c>
      <c r="B137" s="234" t="s">
        <v>4260</v>
      </c>
      <c r="C137" s="234" t="s">
        <v>4261</v>
      </c>
      <c r="D137" s="234" t="s">
        <v>4262</v>
      </c>
      <c r="E137" s="234" t="s">
        <v>25</v>
      </c>
      <c r="F137" s="234" t="s">
        <v>25</v>
      </c>
      <c r="G137" s="234" t="s">
        <v>25</v>
      </c>
      <c r="H137" s="234" t="s">
        <v>4263</v>
      </c>
      <c r="I137" s="234" t="s">
        <v>25</v>
      </c>
      <c r="J137" s="234" t="s">
        <v>4264</v>
      </c>
      <c r="K137" s="237">
        <f>IF(COUNTIF(L137:AY137,"&lt;&gt;")=0,"",SUMPRODUCT(((Recommendations[ImplStatus]="Implemented")+(Recommendations[ImplStatus]="Compensated"))*ISNUMBER(MATCH(Recommendations[Id],L137:AY137,0)))/COUNTIF(L137:AY137,"&lt;&gt;"))</f>
        <v>0</v>
      </c>
      <c r="L137" s="240" t="s">
        <v>18</v>
      </c>
      <c r="M137" s="240" t="s">
        <v>29</v>
      </c>
      <c r="N137" s="240" t="s">
        <v>104</v>
      </c>
      <c r="O137" s="240" t="s">
        <v>109</v>
      </c>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4265</v>
      </c>
      <c r="B138" s="234" t="s">
        <v>4266</v>
      </c>
      <c r="C138" s="234" t="s">
        <v>4267</v>
      </c>
      <c r="D138" s="234" t="s">
        <v>25</v>
      </c>
      <c r="E138" s="234" t="s">
        <v>25</v>
      </c>
      <c r="F138" s="234" t="s">
        <v>25</v>
      </c>
      <c r="G138" s="234" t="s">
        <v>25</v>
      </c>
      <c r="H138" s="234" t="s">
        <v>4268</v>
      </c>
      <c r="I138" s="234" t="s">
        <v>25</v>
      </c>
      <c r="J138" s="234" t="s">
        <v>4269</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4270</v>
      </c>
      <c r="B139" s="234" t="s">
        <v>4271</v>
      </c>
      <c r="C139" s="234" t="s">
        <v>4272</v>
      </c>
      <c r="D139" s="234" t="s">
        <v>4273</v>
      </c>
      <c r="E139" s="234" t="s">
        <v>25</v>
      </c>
      <c r="F139" s="234" t="s">
        <v>25</v>
      </c>
      <c r="G139" s="234" t="s">
        <v>25</v>
      </c>
      <c r="H139" s="234" t="s">
        <v>4274</v>
      </c>
      <c r="I139" s="234" t="s">
        <v>4275</v>
      </c>
      <c r="J139" s="234" t="s">
        <v>4276</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4277</v>
      </c>
      <c r="B140" s="234" t="s">
        <v>4278</v>
      </c>
      <c r="C140" s="234" t="s">
        <v>4279</v>
      </c>
      <c r="D140" s="234" t="s">
        <v>4280</v>
      </c>
      <c r="E140" s="234" t="s">
        <v>25</v>
      </c>
      <c r="F140" s="234" t="s">
        <v>25</v>
      </c>
      <c r="G140" s="234" t="s">
        <v>25</v>
      </c>
      <c r="H140" s="234" t="s">
        <v>4281</v>
      </c>
      <c r="I140" s="234" t="s">
        <v>4004</v>
      </c>
      <c r="J140" s="234" t="s">
        <v>4282</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4283</v>
      </c>
      <c r="B141" s="234" t="s">
        <v>4284</v>
      </c>
      <c r="C141" s="234" t="s">
        <v>4285</v>
      </c>
      <c r="D141" s="234" t="s">
        <v>25</v>
      </c>
      <c r="E141" s="234" t="s">
        <v>4286</v>
      </c>
      <c r="F141" s="234" t="s">
        <v>25</v>
      </c>
      <c r="G141" s="234" t="s">
        <v>25</v>
      </c>
      <c r="H141" s="234" t="s">
        <v>4287</v>
      </c>
      <c r="I141" s="234" t="s">
        <v>4004</v>
      </c>
      <c r="J141" s="234" t="s">
        <v>4288</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4289</v>
      </c>
      <c r="B142" s="234" t="s">
        <v>4290</v>
      </c>
      <c r="C142" s="234" t="s">
        <v>4291</v>
      </c>
      <c r="D142" s="234" t="s">
        <v>4292</v>
      </c>
      <c r="E142" s="234" t="s">
        <v>4286</v>
      </c>
      <c r="F142" s="234" t="s">
        <v>25</v>
      </c>
      <c r="G142" s="234" t="s">
        <v>25</v>
      </c>
      <c r="H142" s="234" t="s">
        <v>4293</v>
      </c>
      <c r="I142" s="234" t="s">
        <v>4294</v>
      </c>
      <c r="J142" s="234" t="s">
        <v>4295</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428</v>
      </c>
      <c r="B143" s="233" t="s">
        <v>4296</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4297</v>
      </c>
      <c r="B144" s="234" t="s">
        <v>4298</v>
      </c>
      <c r="C144" s="234" t="s">
        <v>4299</v>
      </c>
      <c r="D144" s="234" t="s">
        <v>25</v>
      </c>
      <c r="E144" s="234" t="s">
        <v>25</v>
      </c>
      <c r="F144" s="234" t="s">
        <v>25</v>
      </c>
      <c r="G144" s="234" t="s">
        <v>25</v>
      </c>
      <c r="H144" s="234" t="s">
        <v>4300</v>
      </c>
      <c r="I144" s="234" t="s">
        <v>25</v>
      </c>
      <c r="J144" s="234" t="s">
        <v>4301</v>
      </c>
      <c r="K144" s="237">
        <f>IF(COUNTIF(L144:AY144,"&lt;&gt;")=0,"",SUMPRODUCT(((Recommendations[ImplStatus]="Implemented")+(Recommendations[ImplStatus]="Compensated"))*ISNUMBER(MATCH(Recommendations[Id],L144:AY144,0)))/COUNTIF(L144:AY144,"&lt;&gt;"))</f>
        <v>0</v>
      </c>
      <c r="L144" s="240" t="s">
        <v>270</v>
      </c>
      <c r="M144" s="240" t="s">
        <v>277</v>
      </c>
      <c r="N144" s="240" t="s">
        <v>373</v>
      </c>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4302</v>
      </c>
      <c r="B145" s="234" t="s">
        <v>4303</v>
      </c>
      <c r="C145" s="234" t="s">
        <v>4304</v>
      </c>
      <c r="D145" s="234" t="s">
        <v>25</v>
      </c>
      <c r="E145" s="234" t="s">
        <v>25</v>
      </c>
      <c r="F145" s="234" t="s">
        <v>25</v>
      </c>
      <c r="G145" s="234" t="s">
        <v>25</v>
      </c>
      <c r="H145" s="234" t="s">
        <v>4305</v>
      </c>
      <c r="I145" s="234" t="s">
        <v>25</v>
      </c>
      <c r="J145" s="234" t="s">
        <v>4306</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4307</v>
      </c>
      <c r="B146" s="234" t="s">
        <v>4308</v>
      </c>
      <c r="C146" s="234" t="s">
        <v>4309</v>
      </c>
      <c r="D146" s="234" t="s">
        <v>4310</v>
      </c>
      <c r="E146" s="234" t="s">
        <v>25</v>
      </c>
      <c r="F146" s="234" t="s">
        <v>25</v>
      </c>
      <c r="G146" s="234" t="s">
        <v>25</v>
      </c>
      <c r="H146" s="234" t="s">
        <v>4311</v>
      </c>
      <c r="I146" s="234" t="s">
        <v>25</v>
      </c>
      <c r="J146" s="234" t="s">
        <v>4312</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4313</v>
      </c>
      <c r="B147" s="232" t="s">
        <v>4314</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452</v>
      </c>
      <c r="B148" s="233" t="s">
        <v>4315</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4316</v>
      </c>
      <c r="B149" s="234" t="s">
        <v>4317</v>
      </c>
      <c r="C149" s="234" t="s">
        <v>4318</v>
      </c>
      <c r="D149" s="234" t="s">
        <v>3776</v>
      </c>
      <c r="E149" s="234" t="s">
        <v>3562</v>
      </c>
      <c r="F149" s="234" t="s">
        <v>25</v>
      </c>
      <c r="G149" s="234" t="s">
        <v>25</v>
      </c>
      <c r="H149" s="234" t="s">
        <v>4319</v>
      </c>
      <c r="I149" s="234" t="s">
        <v>25</v>
      </c>
      <c r="J149" s="234" t="s">
        <v>4320</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4321</v>
      </c>
      <c r="B150" s="234" t="s">
        <v>4322</v>
      </c>
      <c r="C150" s="234" t="s">
        <v>3567</v>
      </c>
      <c r="D150" s="234" t="s">
        <v>3568</v>
      </c>
      <c r="E150" s="234" t="s">
        <v>25</v>
      </c>
      <c r="F150" s="234" t="s">
        <v>3570</v>
      </c>
      <c r="G150" s="234" t="s">
        <v>25</v>
      </c>
      <c r="H150" s="234" t="s">
        <v>4323</v>
      </c>
      <c r="I150" s="234" t="s">
        <v>25</v>
      </c>
      <c r="J150" s="234" t="s">
        <v>4324</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459</v>
      </c>
      <c r="B151" s="233" t="s">
        <v>4325</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4326</v>
      </c>
      <c r="B152" s="234" t="s">
        <v>4327</v>
      </c>
      <c r="C152" s="234" t="s">
        <v>4328</v>
      </c>
      <c r="D152" s="234" t="s">
        <v>25</v>
      </c>
      <c r="E152" s="234" t="s">
        <v>25</v>
      </c>
      <c r="F152" s="234" t="s">
        <v>25</v>
      </c>
      <c r="G152" s="234" t="s">
        <v>25</v>
      </c>
      <c r="H152" s="234" t="s">
        <v>4329</v>
      </c>
      <c r="I152" s="234" t="s">
        <v>4330</v>
      </c>
      <c r="J152" s="234" t="s">
        <v>4331</v>
      </c>
      <c r="K152" s="237">
        <f>IF(COUNTIF(L152:AY152,"&lt;&gt;")=0,"",SUMPRODUCT(((Recommendations[ImplStatus]="Implemented")+(Recommendations[ImplStatus]="Compensated"))*ISNUMBER(MATCH(Recommendations[Id],L152:AY152,0)))/COUNTIF(L152:AY152,"&lt;&gt;"))</f>
        <v>0</v>
      </c>
      <c r="L152" s="240" t="s">
        <v>18</v>
      </c>
      <c r="M152" s="240" t="s">
        <v>29</v>
      </c>
      <c r="N152" s="240" t="s">
        <v>391</v>
      </c>
      <c r="O152" s="240" t="s">
        <v>428</v>
      </c>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4332</v>
      </c>
      <c r="B153" s="234" t="s">
        <v>4333</v>
      </c>
      <c r="C153" s="234" t="s">
        <v>4334</v>
      </c>
      <c r="D153" s="234" t="s">
        <v>4335</v>
      </c>
      <c r="E153" s="234" t="s">
        <v>25</v>
      </c>
      <c r="F153" s="234" t="s">
        <v>4336</v>
      </c>
      <c r="G153" s="234" t="s">
        <v>25</v>
      </c>
      <c r="H153" s="234" t="s">
        <v>4337</v>
      </c>
      <c r="I153" s="234" t="s">
        <v>4338</v>
      </c>
      <c r="J153" s="234" t="s">
        <v>4339</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4340</v>
      </c>
      <c r="B154" s="234" t="s">
        <v>4341</v>
      </c>
      <c r="C154" s="234" t="s">
        <v>4342</v>
      </c>
      <c r="D154" s="234" t="s">
        <v>25</v>
      </c>
      <c r="E154" s="234" t="s">
        <v>25</v>
      </c>
      <c r="F154" s="234" t="s">
        <v>4343</v>
      </c>
      <c r="G154" s="234" t="s">
        <v>25</v>
      </c>
      <c r="H154" s="234" t="s">
        <v>4344</v>
      </c>
      <c r="I154" s="234" t="s">
        <v>25</v>
      </c>
      <c r="J154" s="234" t="s">
        <v>4345</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4346</v>
      </c>
      <c r="B155" s="234" t="s">
        <v>4347</v>
      </c>
      <c r="C155" s="234" t="s">
        <v>4348</v>
      </c>
      <c r="D155" s="234" t="s">
        <v>25</v>
      </c>
      <c r="E155" s="234" t="s">
        <v>25</v>
      </c>
      <c r="F155" s="234" t="s">
        <v>25</v>
      </c>
      <c r="G155" s="234" t="s">
        <v>25</v>
      </c>
      <c r="H155" s="234" t="s">
        <v>4349</v>
      </c>
      <c r="I155" s="234" t="s">
        <v>4350</v>
      </c>
      <c r="J155" s="234" t="s">
        <v>4351</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4352</v>
      </c>
      <c r="B156" s="234" t="s">
        <v>4353</v>
      </c>
      <c r="C156" s="234" t="s">
        <v>4354</v>
      </c>
      <c r="D156" s="234" t="s">
        <v>25</v>
      </c>
      <c r="E156" s="234" t="s">
        <v>25</v>
      </c>
      <c r="F156" s="234" t="s">
        <v>25</v>
      </c>
      <c r="G156" s="234" t="s">
        <v>25</v>
      </c>
      <c r="H156" s="234" t="s">
        <v>4355</v>
      </c>
      <c r="I156" s="234" t="s">
        <v>25</v>
      </c>
      <c r="J156" s="234" t="s">
        <v>4356</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4357</v>
      </c>
      <c r="B157" s="234" t="s">
        <v>4358</v>
      </c>
      <c r="C157" s="234" t="s">
        <v>4359</v>
      </c>
      <c r="D157" s="234" t="s">
        <v>4360</v>
      </c>
      <c r="E157" s="234" t="s">
        <v>25</v>
      </c>
      <c r="F157" s="234" t="s">
        <v>25</v>
      </c>
      <c r="G157" s="234" t="s">
        <v>25</v>
      </c>
      <c r="H157" s="234" t="s">
        <v>4361</v>
      </c>
      <c r="I157" s="234" t="s">
        <v>25</v>
      </c>
      <c r="J157" s="234" t="s">
        <v>4362</v>
      </c>
      <c r="K157" s="237">
        <f>IF(COUNTIF(L157:AY157,"&lt;&gt;")=0,"",SUMPRODUCT(((Recommendations[ImplStatus]="Implemented")+(Recommendations[ImplStatus]="Compensated"))*ISNUMBER(MATCH(Recommendations[Id],L157:AY157,0)))/COUNTIF(L157:AY157,"&lt;&gt;"))</f>
        <v>0</v>
      </c>
      <c r="L157" s="240" t="s">
        <v>47</v>
      </c>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4363</v>
      </c>
      <c r="B158" s="234" t="s">
        <v>4364</v>
      </c>
      <c r="C158" s="234" t="s">
        <v>4365</v>
      </c>
      <c r="D158" s="234" t="s">
        <v>4366</v>
      </c>
      <c r="E158" s="234" t="s">
        <v>25</v>
      </c>
      <c r="F158" s="234" t="s">
        <v>25</v>
      </c>
      <c r="G158" s="234" t="s">
        <v>25</v>
      </c>
      <c r="H158" s="234" t="s">
        <v>25</v>
      </c>
      <c r="I158" s="234" t="s">
        <v>25</v>
      </c>
      <c r="J158" s="234" t="s">
        <v>4367</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4368</v>
      </c>
      <c r="B159" s="234" t="s">
        <v>4369</v>
      </c>
      <c r="C159" s="234" t="s">
        <v>4370</v>
      </c>
      <c r="D159" s="234" t="s">
        <v>4371</v>
      </c>
      <c r="E159" s="234" t="s">
        <v>25</v>
      </c>
      <c r="F159" s="234" t="s">
        <v>4372</v>
      </c>
      <c r="G159" s="234" t="s">
        <v>25</v>
      </c>
      <c r="H159" s="234" t="s">
        <v>4373</v>
      </c>
      <c r="I159" s="234" t="s">
        <v>4374</v>
      </c>
      <c r="J159" s="234" t="s">
        <v>4375</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465</v>
      </c>
      <c r="B160" s="233" t="s">
        <v>4376</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4377</v>
      </c>
      <c r="B161" s="234" t="s">
        <v>4378</v>
      </c>
      <c r="C161" s="234" t="s">
        <v>4379</v>
      </c>
      <c r="D161" s="234" t="s">
        <v>4380</v>
      </c>
      <c r="E161" s="234" t="s">
        <v>25</v>
      </c>
      <c r="F161" s="234" t="s">
        <v>25</v>
      </c>
      <c r="G161" s="234" t="s">
        <v>4381</v>
      </c>
      <c r="H161" s="234" t="s">
        <v>4382</v>
      </c>
      <c r="I161" s="234" t="s">
        <v>4383</v>
      </c>
      <c r="J161" s="234" t="s">
        <v>4384</v>
      </c>
      <c r="K161" s="237">
        <f>IF(COUNTIF(L161:AY161,"&lt;&gt;")=0,"",SUMPRODUCT(((Recommendations[ImplStatus]="Implemented")+(Recommendations[ImplStatus]="Compensated"))*ISNUMBER(MATCH(Recommendations[Id],L161:AY161,0)))/COUNTIF(L161:AY161,"&lt;&gt;"))</f>
        <v>0</v>
      </c>
      <c r="L161" s="240" t="s">
        <v>391</v>
      </c>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4385</v>
      </c>
      <c r="B162" s="234" t="s">
        <v>4386</v>
      </c>
      <c r="C162" s="234" t="s">
        <v>4387</v>
      </c>
      <c r="D162" s="234" t="s">
        <v>4388</v>
      </c>
      <c r="E162" s="234" t="s">
        <v>25</v>
      </c>
      <c r="F162" s="234" t="s">
        <v>25</v>
      </c>
      <c r="G162" s="234" t="s">
        <v>25</v>
      </c>
      <c r="H162" s="234" t="s">
        <v>4389</v>
      </c>
      <c r="I162" s="234" t="s">
        <v>25</v>
      </c>
      <c r="J162" s="234" t="s">
        <v>4390</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4391</v>
      </c>
      <c r="B163" s="234" t="s">
        <v>4392</v>
      </c>
      <c r="C163" s="234" t="s">
        <v>4393</v>
      </c>
      <c r="D163" s="234" t="s">
        <v>4388</v>
      </c>
      <c r="E163" s="234" t="s">
        <v>25</v>
      </c>
      <c r="F163" s="234" t="s">
        <v>4394</v>
      </c>
      <c r="G163" s="234" t="s">
        <v>25</v>
      </c>
      <c r="H163" s="234" t="s">
        <v>4395</v>
      </c>
      <c r="I163" s="234" t="s">
        <v>25</v>
      </c>
      <c r="J163" s="234" t="s">
        <v>4396</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4397</v>
      </c>
      <c r="B164" s="234" t="s">
        <v>4398</v>
      </c>
      <c r="C164" s="234" t="s">
        <v>4399</v>
      </c>
      <c r="D164" s="234" t="s">
        <v>4400</v>
      </c>
      <c r="E164" s="234" t="s">
        <v>25</v>
      </c>
      <c r="F164" s="234" t="s">
        <v>25</v>
      </c>
      <c r="G164" s="234" t="s">
        <v>25</v>
      </c>
      <c r="H164" s="234" t="s">
        <v>4401</v>
      </c>
      <c r="I164" s="234" t="s">
        <v>4402</v>
      </c>
      <c r="J164" s="234" t="s">
        <v>4403</v>
      </c>
      <c r="K164" s="237">
        <f>IF(COUNTIF(L164:AY164,"&lt;&gt;")=0,"",SUMPRODUCT(((Recommendations[ImplStatus]="Implemented")+(Recommendations[ImplStatus]="Compensated"))*ISNUMBER(MATCH(Recommendations[Id],L164:AY164,0)))/COUNTIF(L164:AY164,"&lt;&gt;"))</f>
        <v>0</v>
      </c>
      <c r="L164" s="240" t="s">
        <v>98</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4404</v>
      </c>
      <c r="B165" s="234" t="s">
        <v>4405</v>
      </c>
      <c r="C165" s="234" t="s">
        <v>4406</v>
      </c>
      <c r="D165" s="234" t="s">
        <v>25</v>
      </c>
      <c r="E165" s="234" t="s">
        <v>25</v>
      </c>
      <c r="F165" s="234" t="s">
        <v>25</v>
      </c>
      <c r="G165" s="234" t="s">
        <v>25</v>
      </c>
      <c r="H165" s="234" t="s">
        <v>4407</v>
      </c>
      <c r="I165" s="234" t="s">
        <v>25</v>
      </c>
      <c r="J165" s="234" t="s">
        <v>4408</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4409</v>
      </c>
      <c r="B166" s="234" t="s">
        <v>4410</v>
      </c>
      <c r="C166" s="234" t="s">
        <v>4411</v>
      </c>
      <c r="D166" s="234" t="s">
        <v>4412</v>
      </c>
      <c r="E166" s="234" t="s">
        <v>25</v>
      </c>
      <c r="F166" s="234" t="s">
        <v>25</v>
      </c>
      <c r="G166" s="234" t="s">
        <v>25</v>
      </c>
      <c r="H166" s="234" t="s">
        <v>4413</v>
      </c>
      <c r="I166" s="234" t="s">
        <v>4414</v>
      </c>
      <c r="J166" s="234" t="s">
        <v>4415</v>
      </c>
      <c r="K166" s="237">
        <f>IF(COUNTIF(L166:AY166,"&lt;&gt;")=0,"",SUMPRODUCT(((Recommendations[ImplStatus]="Implemented")+(Recommendations[ImplStatus]="Compensated"))*ISNUMBER(MATCH(Recommendations[Id],L166:AY166,0)))/COUNTIF(L166:AY166,"&lt;&gt;"))</f>
        <v>0</v>
      </c>
      <c r="L166" s="240" t="s">
        <v>58</v>
      </c>
      <c r="M166" s="240" t="s">
        <v>64</v>
      </c>
      <c r="N166" s="240" t="s">
        <v>69</v>
      </c>
      <c r="O166" s="240" t="s">
        <v>74</v>
      </c>
      <c r="P166" s="240" t="s">
        <v>79</v>
      </c>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4416</v>
      </c>
      <c r="B167" s="234" t="s">
        <v>4417</v>
      </c>
      <c r="C167" s="234" t="s">
        <v>4418</v>
      </c>
      <c r="D167" s="234" t="s">
        <v>25</v>
      </c>
      <c r="E167" s="234" t="s">
        <v>25</v>
      </c>
      <c r="F167" s="234" t="s">
        <v>25</v>
      </c>
      <c r="G167" s="234" t="s">
        <v>25</v>
      </c>
      <c r="H167" s="234" t="s">
        <v>4419</v>
      </c>
      <c r="I167" s="234" t="s">
        <v>4420</v>
      </c>
      <c r="J167" s="234" t="s">
        <v>4421</v>
      </c>
      <c r="K167" s="237">
        <f>IF(COUNTIF(L167:AY167,"&lt;&gt;")=0,"",SUMPRODUCT(((Recommendations[ImplStatus]="Implemented")+(Recommendations[ImplStatus]="Compensated"))*ISNUMBER(MATCH(Recommendations[Id],L167:AY167,0)))/COUNTIF(L167:AY167,"&lt;&gt;"))</f>
        <v>0</v>
      </c>
      <c r="L167" s="240" t="s">
        <v>85</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4422</v>
      </c>
      <c r="B168" s="234" t="s">
        <v>4423</v>
      </c>
      <c r="C168" s="234" t="s">
        <v>4424</v>
      </c>
      <c r="D168" s="234" t="s">
        <v>4425</v>
      </c>
      <c r="E168" s="234" t="s">
        <v>25</v>
      </c>
      <c r="F168" s="234" t="s">
        <v>25</v>
      </c>
      <c r="G168" s="234" t="s">
        <v>25</v>
      </c>
      <c r="H168" s="234" t="s">
        <v>4426</v>
      </c>
      <c r="I168" s="234" t="s">
        <v>25</v>
      </c>
      <c r="J168" s="234" t="s">
        <v>4427</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4428</v>
      </c>
      <c r="B169" s="234" t="s">
        <v>4429</v>
      </c>
      <c r="C169" s="234" t="s">
        <v>4430</v>
      </c>
      <c r="D169" s="234" t="s">
        <v>4431</v>
      </c>
      <c r="E169" s="234" t="s">
        <v>25</v>
      </c>
      <c r="F169" s="234" t="s">
        <v>25</v>
      </c>
      <c r="G169" s="234" t="s">
        <v>4432</v>
      </c>
      <c r="H169" s="234" t="s">
        <v>4433</v>
      </c>
      <c r="I169" s="234" t="s">
        <v>4434</v>
      </c>
      <c r="J169" s="234" t="s">
        <v>4435</v>
      </c>
      <c r="K169" s="237">
        <f>IF(COUNTIF(L169:AY169,"&lt;&gt;")=0,"",SUMPRODUCT(((Recommendations[ImplStatus]="Implemented")+(Recommendations[ImplStatus]="Compensated"))*ISNUMBER(MATCH(Recommendations[Id],L169:AY169,0)))/COUNTIF(L169:AY169,"&lt;&gt;"))</f>
        <v>0</v>
      </c>
      <c r="L169" s="240" t="s">
        <v>53</v>
      </c>
      <c r="M169" s="240" t="s">
        <v>92</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4436</v>
      </c>
      <c r="B170" s="234" t="s">
        <v>4437</v>
      </c>
      <c r="C170" s="234" t="s">
        <v>4438</v>
      </c>
      <c r="D170" s="234" t="s">
        <v>4439</v>
      </c>
      <c r="E170" s="234" t="s">
        <v>25</v>
      </c>
      <c r="F170" s="234" t="s">
        <v>25</v>
      </c>
      <c r="G170" s="234" t="s">
        <v>25</v>
      </c>
      <c r="H170" s="234" t="s">
        <v>4440</v>
      </c>
      <c r="I170" s="234" t="s">
        <v>4441</v>
      </c>
      <c r="J170" s="234" t="s">
        <v>4442</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4443</v>
      </c>
      <c r="B171" s="234" t="s">
        <v>4444</v>
      </c>
      <c r="C171" s="234" t="s">
        <v>4438</v>
      </c>
      <c r="D171" s="234" t="s">
        <v>4445</v>
      </c>
      <c r="E171" s="234" t="s">
        <v>25</v>
      </c>
      <c r="F171" s="234" t="s">
        <v>25</v>
      </c>
      <c r="G171" s="234" t="s">
        <v>4446</v>
      </c>
      <c r="H171" s="234" t="s">
        <v>4440</v>
      </c>
      <c r="I171" s="234" t="s">
        <v>4447</v>
      </c>
      <c r="J171" s="234" t="s">
        <v>4448</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4449</v>
      </c>
      <c r="B172" s="234" t="s">
        <v>4450</v>
      </c>
      <c r="C172" s="234" t="s">
        <v>4451</v>
      </c>
      <c r="D172" s="234" t="s">
        <v>4452</v>
      </c>
      <c r="E172" s="234" t="s">
        <v>25</v>
      </c>
      <c r="F172" s="234" t="s">
        <v>25</v>
      </c>
      <c r="G172" s="234" t="s">
        <v>25</v>
      </c>
      <c r="H172" s="234" t="s">
        <v>4453</v>
      </c>
      <c r="I172" s="234" t="s">
        <v>25</v>
      </c>
      <c r="J172" s="234" t="s">
        <v>4454</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471</v>
      </c>
      <c r="B173" s="233" t="s">
        <v>4455</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4456</v>
      </c>
      <c r="B174" s="234" t="s">
        <v>4457</v>
      </c>
      <c r="C174" s="234" t="s">
        <v>4458</v>
      </c>
      <c r="D174" s="234" t="s">
        <v>4459</v>
      </c>
      <c r="E174" s="234" t="s">
        <v>4460</v>
      </c>
      <c r="F174" s="234" t="s">
        <v>25</v>
      </c>
      <c r="G174" s="234" t="s">
        <v>25</v>
      </c>
      <c r="H174" s="234" t="s">
        <v>4461</v>
      </c>
      <c r="I174" s="234" t="s">
        <v>4462</v>
      </c>
      <c r="J174" s="234" t="s">
        <v>4463</v>
      </c>
      <c r="K174" s="237">
        <f>IF(COUNTIF(L174:AY174,"&lt;&gt;")=0,"",SUMPRODUCT(((Recommendations[ImplStatus]="Implemented")+(Recommendations[ImplStatus]="Compensated"))*ISNUMBER(MATCH(Recommendations[Id],L174:AY174,0)))/COUNTIF(L174:AY174,"&lt;&gt;"))</f>
        <v>0</v>
      </c>
      <c r="L174" s="240" t="s">
        <v>36</v>
      </c>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4464</v>
      </c>
      <c r="B175" s="234" t="s">
        <v>4465</v>
      </c>
      <c r="C175" s="234" t="s">
        <v>4466</v>
      </c>
      <c r="D175" s="234" t="s">
        <v>25</v>
      </c>
      <c r="E175" s="234" t="s">
        <v>4467</v>
      </c>
      <c r="F175" s="234" t="s">
        <v>25</v>
      </c>
      <c r="G175" s="234" t="s">
        <v>25</v>
      </c>
      <c r="H175" s="234" t="s">
        <v>4468</v>
      </c>
      <c r="I175" s="234" t="s">
        <v>25</v>
      </c>
      <c r="J175" s="234" t="s">
        <v>4469</v>
      </c>
      <c r="K175" s="237">
        <f>IF(COUNTIF(L175:AY175,"&lt;&gt;")=0,"",SUMPRODUCT(((Recommendations[ImplStatus]="Implemented")+(Recommendations[ImplStatus]="Compensated"))*ISNUMBER(MATCH(Recommendations[Id],L175:AY175,0)))/COUNTIF(L175:AY175,"&lt;&gt;"))</f>
        <v>0</v>
      </c>
      <c r="L175" s="240" t="s">
        <v>41</v>
      </c>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4470</v>
      </c>
      <c r="B176" s="234" t="s">
        <v>4471</v>
      </c>
      <c r="C176" s="234" t="s">
        <v>4472</v>
      </c>
      <c r="D176" s="234" t="s">
        <v>25</v>
      </c>
      <c r="E176" s="234" t="s">
        <v>4473</v>
      </c>
      <c r="F176" s="234" t="s">
        <v>25</v>
      </c>
      <c r="G176" s="234" t="s">
        <v>25</v>
      </c>
      <c r="H176" s="234" t="s">
        <v>4474</v>
      </c>
      <c r="I176" s="234" t="s">
        <v>4475</v>
      </c>
      <c r="J176" s="234" t="s">
        <v>4476</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477</v>
      </c>
      <c r="B177" s="233" t="s">
        <v>4477</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4478</v>
      </c>
      <c r="B178" s="234" t="s">
        <v>4479</v>
      </c>
      <c r="C178" s="234" t="s">
        <v>4480</v>
      </c>
      <c r="D178" s="234" t="s">
        <v>4481</v>
      </c>
      <c r="E178" s="234" t="s">
        <v>4482</v>
      </c>
      <c r="F178" s="234" t="s">
        <v>4483</v>
      </c>
      <c r="G178" s="234" t="s">
        <v>25</v>
      </c>
      <c r="H178" s="234" t="s">
        <v>4484</v>
      </c>
      <c r="I178" s="234" t="s">
        <v>4485</v>
      </c>
      <c r="J178" s="234" t="s">
        <v>4486</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482</v>
      </c>
      <c r="B179" s="233" t="s">
        <v>4487</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4488</v>
      </c>
      <c r="B180" s="234" t="s">
        <v>4489</v>
      </c>
      <c r="C180" s="234" t="s">
        <v>4490</v>
      </c>
      <c r="D180" s="234" t="s">
        <v>4481</v>
      </c>
      <c r="E180" s="234" t="s">
        <v>4491</v>
      </c>
      <c r="F180" s="234" t="s">
        <v>25</v>
      </c>
      <c r="G180" s="234" t="s">
        <v>25</v>
      </c>
      <c r="H180" s="234" t="s">
        <v>4492</v>
      </c>
      <c r="I180" s="234" t="s">
        <v>4004</v>
      </c>
      <c r="J180" s="234" t="s">
        <v>4493</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4494</v>
      </c>
      <c r="B181" s="234" t="s">
        <v>4495</v>
      </c>
      <c r="C181" s="234" t="s">
        <v>4496</v>
      </c>
      <c r="D181" s="234" t="s">
        <v>4497</v>
      </c>
      <c r="E181" s="234" t="s">
        <v>25</v>
      </c>
      <c r="F181" s="234" t="s">
        <v>25</v>
      </c>
      <c r="G181" s="234" t="s">
        <v>25</v>
      </c>
      <c r="H181" s="234" t="s">
        <v>4498</v>
      </c>
      <c r="I181" s="234" t="s">
        <v>4499</v>
      </c>
      <c r="J181" s="234" t="s">
        <v>4500</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4501</v>
      </c>
      <c r="B182" s="234" t="s">
        <v>4502</v>
      </c>
      <c r="C182" s="234" t="s">
        <v>4503</v>
      </c>
      <c r="D182" s="234" t="s">
        <v>4504</v>
      </c>
      <c r="E182" s="234" t="s">
        <v>25</v>
      </c>
      <c r="F182" s="234" t="s">
        <v>25</v>
      </c>
      <c r="G182" s="234" t="s">
        <v>25</v>
      </c>
      <c r="H182" s="234" t="s">
        <v>4505</v>
      </c>
      <c r="I182" s="234" t="s">
        <v>4004</v>
      </c>
      <c r="J182" s="234" t="s">
        <v>4506</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4507</v>
      </c>
      <c r="B183" s="232" t="s">
        <v>4508</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487</v>
      </c>
      <c r="B184" s="233" t="s">
        <v>4509</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4510</v>
      </c>
      <c r="B185" s="234" t="s">
        <v>4511</v>
      </c>
      <c r="C185" s="234" t="s">
        <v>4512</v>
      </c>
      <c r="D185" s="234" t="s">
        <v>3776</v>
      </c>
      <c r="E185" s="234" t="s">
        <v>4513</v>
      </c>
      <c r="F185" s="234" t="s">
        <v>25</v>
      </c>
      <c r="G185" s="234" t="s">
        <v>25</v>
      </c>
      <c r="H185" s="234" t="s">
        <v>4514</v>
      </c>
      <c r="I185" s="234" t="s">
        <v>25</v>
      </c>
      <c r="J185" s="234" t="s">
        <v>4515</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4516</v>
      </c>
      <c r="B186" s="234" t="s">
        <v>4517</v>
      </c>
      <c r="C186" s="234" t="s">
        <v>3781</v>
      </c>
      <c r="D186" s="234" t="s">
        <v>4518</v>
      </c>
      <c r="E186" s="234" t="s">
        <v>25</v>
      </c>
      <c r="F186" s="234" t="s">
        <v>25</v>
      </c>
      <c r="G186" s="234" t="s">
        <v>25</v>
      </c>
      <c r="H186" s="234" t="s">
        <v>4519</v>
      </c>
      <c r="I186" s="234" t="s">
        <v>25</v>
      </c>
      <c r="J186" s="234" t="s">
        <v>4520</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493</v>
      </c>
      <c r="B187" s="233" t="s">
        <v>4521</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4522</v>
      </c>
      <c r="B188" s="234" t="s">
        <v>4523</v>
      </c>
      <c r="C188" s="234" t="s">
        <v>4524</v>
      </c>
      <c r="D188" s="234" t="s">
        <v>4525</v>
      </c>
      <c r="E188" s="234" t="s">
        <v>25</v>
      </c>
      <c r="F188" s="234" t="s">
        <v>4526</v>
      </c>
      <c r="G188" s="234" t="s">
        <v>25</v>
      </c>
      <c r="H188" s="234" t="s">
        <v>4527</v>
      </c>
      <c r="I188" s="234" t="s">
        <v>4528</v>
      </c>
      <c r="J188" s="234" t="s">
        <v>4529</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4530</v>
      </c>
      <c r="B189" s="234" t="s">
        <v>4531</v>
      </c>
      <c r="C189" s="234" t="s">
        <v>4532</v>
      </c>
      <c r="D189" s="234" t="s">
        <v>4533</v>
      </c>
      <c r="E189" s="234" t="s">
        <v>25</v>
      </c>
      <c r="F189" s="234" t="s">
        <v>25</v>
      </c>
      <c r="G189" s="234" t="s">
        <v>25</v>
      </c>
      <c r="H189" s="234" t="s">
        <v>4534</v>
      </c>
      <c r="I189" s="234" t="s">
        <v>25</v>
      </c>
      <c r="J189" s="234" t="s">
        <v>4535</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4536</v>
      </c>
      <c r="B190" s="234" t="s">
        <v>4537</v>
      </c>
      <c r="C190" s="234" t="s">
        <v>4538</v>
      </c>
      <c r="D190" s="234" t="s">
        <v>4539</v>
      </c>
      <c r="E190" s="234" t="s">
        <v>25</v>
      </c>
      <c r="F190" s="234" t="s">
        <v>4540</v>
      </c>
      <c r="G190" s="234" t="s">
        <v>25</v>
      </c>
      <c r="H190" s="234" t="s">
        <v>4541</v>
      </c>
      <c r="I190" s="234" t="s">
        <v>25</v>
      </c>
      <c r="J190" s="234" t="s">
        <v>4542</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4543</v>
      </c>
      <c r="B191" s="234" t="s">
        <v>4544</v>
      </c>
      <c r="C191" s="234" t="s">
        <v>4545</v>
      </c>
      <c r="D191" s="234" t="s">
        <v>25</v>
      </c>
      <c r="E191" s="234" t="s">
        <v>25</v>
      </c>
      <c r="F191" s="234" t="s">
        <v>25</v>
      </c>
      <c r="G191" s="234" t="s">
        <v>25</v>
      </c>
      <c r="H191" s="234" t="s">
        <v>4546</v>
      </c>
      <c r="I191" s="234" t="s">
        <v>25</v>
      </c>
      <c r="J191" s="234" t="s">
        <v>4547</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4548</v>
      </c>
      <c r="B192" s="234" t="s">
        <v>4549</v>
      </c>
      <c r="C192" s="234" t="s">
        <v>4550</v>
      </c>
      <c r="D192" s="234" t="s">
        <v>4551</v>
      </c>
      <c r="E192" s="234" t="s">
        <v>4552</v>
      </c>
      <c r="F192" s="234" t="s">
        <v>25</v>
      </c>
      <c r="G192" s="234" t="s">
        <v>25</v>
      </c>
      <c r="H192" s="234" t="s">
        <v>4553</v>
      </c>
      <c r="I192" s="234" t="s">
        <v>25</v>
      </c>
      <c r="J192" s="234" t="s">
        <v>4554</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499</v>
      </c>
      <c r="B193" s="233" t="s">
        <v>4555</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4556</v>
      </c>
      <c r="B194" s="234" t="s">
        <v>4557</v>
      </c>
      <c r="C194" s="234" t="s">
        <v>4558</v>
      </c>
      <c r="D194" s="234" t="s">
        <v>4551</v>
      </c>
      <c r="E194" s="234" t="s">
        <v>4552</v>
      </c>
      <c r="F194" s="234" t="s">
        <v>4559</v>
      </c>
      <c r="G194" s="234" t="s">
        <v>25</v>
      </c>
      <c r="H194" s="234" t="s">
        <v>4560</v>
      </c>
      <c r="I194" s="234" t="s">
        <v>25</v>
      </c>
      <c r="J194" s="234" t="s">
        <v>4561</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4562</v>
      </c>
      <c r="B195" s="234" t="s">
        <v>4563</v>
      </c>
      <c r="C195" s="234" t="s">
        <v>4564</v>
      </c>
      <c r="D195" s="234" t="s">
        <v>4565</v>
      </c>
      <c r="E195" s="234" t="s">
        <v>25</v>
      </c>
      <c r="F195" s="234" t="s">
        <v>25</v>
      </c>
      <c r="G195" s="234" t="s">
        <v>25</v>
      </c>
      <c r="H195" s="234" t="s">
        <v>4566</v>
      </c>
      <c r="I195" s="234" t="s">
        <v>25</v>
      </c>
      <c r="J195" s="234" t="s">
        <v>4567</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4568</v>
      </c>
      <c r="B196" s="234" t="s">
        <v>4569</v>
      </c>
      <c r="C196" s="234" t="s">
        <v>4570</v>
      </c>
      <c r="D196" s="234" t="s">
        <v>25</v>
      </c>
      <c r="E196" s="234" t="s">
        <v>4571</v>
      </c>
      <c r="F196" s="234" t="s">
        <v>25</v>
      </c>
      <c r="G196" s="234" t="s">
        <v>25</v>
      </c>
      <c r="H196" s="234" t="s">
        <v>4572</v>
      </c>
      <c r="I196" s="234" t="s">
        <v>25</v>
      </c>
      <c r="J196" s="234" t="s">
        <v>4573</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4574</v>
      </c>
      <c r="B197" s="234" t="s">
        <v>4575</v>
      </c>
      <c r="C197" s="234" t="s">
        <v>4576</v>
      </c>
      <c r="D197" s="234" t="s">
        <v>25</v>
      </c>
      <c r="E197" s="234" t="s">
        <v>25</v>
      </c>
      <c r="F197" s="234" t="s">
        <v>25</v>
      </c>
      <c r="G197" s="234" t="s">
        <v>25</v>
      </c>
      <c r="H197" s="234" t="s">
        <v>4577</v>
      </c>
      <c r="I197" s="234" t="s">
        <v>25</v>
      </c>
      <c r="J197" s="234" t="s">
        <v>4578</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4579</v>
      </c>
      <c r="B198" s="234" t="s">
        <v>4580</v>
      </c>
      <c r="C198" s="234" t="s">
        <v>4581</v>
      </c>
      <c r="D198" s="234" t="s">
        <v>4582</v>
      </c>
      <c r="E198" s="234" t="s">
        <v>25</v>
      </c>
      <c r="F198" s="234" t="s">
        <v>25</v>
      </c>
      <c r="G198" s="234" t="s">
        <v>25</v>
      </c>
      <c r="H198" s="234" t="s">
        <v>4583</v>
      </c>
      <c r="I198" s="234" t="s">
        <v>25</v>
      </c>
      <c r="J198" s="234" t="s">
        <v>4584</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505</v>
      </c>
      <c r="B199" s="233" t="s">
        <v>4585</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4586</v>
      </c>
      <c r="B200" s="234" t="s">
        <v>4587</v>
      </c>
      <c r="C200" s="234" t="s">
        <v>4588</v>
      </c>
      <c r="D200" s="234" t="s">
        <v>25</v>
      </c>
      <c r="E200" s="234" t="s">
        <v>25</v>
      </c>
      <c r="F200" s="234" t="s">
        <v>25</v>
      </c>
      <c r="G200" s="234" t="s">
        <v>25</v>
      </c>
      <c r="H200" s="234" t="s">
        <v>4589</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4590</v>
      </c>
      <c r="B201" s="234" t="s">
        <v>4591</v>
      </c>
      <c r="C201" s="234" t="s">
        <v>4592</v>
      </c>
      <c r="D201" s="234" t="s">
        <v>4593</v>
      </c>
      <c r="E201" s="234" t="s">
        <v>25</v>
      </c>
      <c r="F201" s="234" t="s">
        <v>25</v>
      </c>
      <c r="G201" s="234" t="s">
        <v>25</v>
      </c>
      <c r="H201" s="234" t="s">
        <v>4594</v>
      </c>
      <c r="I201" s="234" t="s">
        <v>25</v>
      </c>
      <c r="J201" s="234" t="s">
        <v>4595</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4596</v>
      </c>
      <c r="B202" s="234" t="s">
        <v>4597</v>
      </c>
      <c r="C202" s="234" t="s">
        <v>4598</v>
      </c>
      <c r="D202" s="234" t="s">
        <v>25</v>
      </c>
      <c r="E202" s="234" t="s">
        <v>25</v>
      </c>
      <c r="F202" s="234" t="s">
        <v>25</v>
      </c>
      <c r="G202" s="234" t="s">
        <v>25</v>
      </c>
      <c r="H202" s="234" t="s">
        <v>4599</v>
      </c>
      <c r="I202" s="234" t="s">
        <v>25</v>
      </c>
      <c r="J202" s="234" t="s">
        <v>4600</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4601</v>
      </c>
      <c r="B203" s="234" t="s">
        <v>4602</v>
      </c>
      <c r="C203" s="234" t="s">
        <v>4603</v>
      </c>
      <c r="D203" s="234" t="s">
        <v>4604</v>
      </c>
      <c r="E203" s="234" t="s">
        <v>25</v>
      </c>
      <c r="F203" s="234" t="s">
        <v>25</v>
      </c>
      <c r="G203" s="234" t="s">
        <v>25</v>
      </c>
      <c r="H203" s="234" t="s">
        <v>4605</v>
      </c>
      <c r="I203" s="234" t="s">
        <v>25</v>
      </c>
      <c r="J203" s="234" t="s">
        <v>4606</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4607</v>
      </c>
      <c r="B204" s="234" t="s">
        <v>4608</v>
      </c>
      <c r="C204" s="234" t="s">
        <v>4609</v>
      </c>
      <c r="D204" s="234" t="s">
        <v>25</v>
      </c>
      <c r="E204" s="234" t="s">
        <v>25</v>
      </c>
      <c r="F204" s="234" t="s">
        <v>25</v>
      </c>
      <c r="G204" s="234" t="s">
        <v>25</v>
      </c>
      <c r="H204" s="234" t="s">
        <v>4610</v>
      </c>
      <c r="I204" s="234" t="s">
        <v>25</v>
      </c>
      <c r="J204" s="234" t="s">
        <v>4611</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4612</v>
      </c>
      <c r="B205" s="234" t="s">
        <v>4613</v>
      </c>
      <c r="C205" s="234" t="s">
        <v>4614</v>
      </c>
      <c r="D205" s="234" t="s">
        <v>25</v>
      </c>
      <c r="E205" s="234" t="s">
        <v>25</v>
      </c>
      <c r="F205" s="234" t="s">
        <v>25</v>
      </c>
      <c r="G205" s="234" t="s">
        <v>25</v>
      </c>
      <c r="H205" s="234" t="s">
        <v>4615</v>
      </c>
      <c r="I205" s="234" t="s">
        <v>4616</v>
      </c>
      <c r="J205" s="234" t="s">
        <v>4617</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4618</v>
      </c>
      <c r="B206" s="234" t="s">
        <v>4619</v>
      </c>
      <c r="C206" s="234" t="s">
        <v>4620</v>
      </c>
      <c r="D206" s="234" t="s">
        <v>25</v>
      </c>
      <c r="E206" s="234" t="s">
        <v>25</v>
      </c>
      <c r="F206" s="234" t="s">
        <v>25</v>
      </c>
      <c r="G206" s="234" t="s">
        <v>25</v>
      </c>
      <c r="H206" s="234" t="s">
        <v>4621</v>
      </c>
      <c r="I206" s="234" t="s">
        <v>25</v>
      </c>
      <c r="J206" s="234" t="s">
        <v>4622</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4623</v>
      </c>
      <c r="B207" s="234" t="s">
        <v>4624</v>
      </c>
      <c r="C207" s="234" t="s">
        <v>4620</v>
      </c>
      <c r="D207" s="234" t="s">
        <v>4625</v>
      </c>
      <c r="E207" s="234" t="s">
        <v>25</v>
      </c>
      <c r="F207" s="234" t="s">
        <v>25</v>
      </c>
      <c r="G207" s="234" t="s">
        <v>25</v>
      </c>
      <c r="H207" s="234" t="s">
        <v>4626</v>
      </c>
      <c r="I207" s="234" t="s">
        <v>25</v>
      </c>
      <c r="J207" s="234" t="s">
        <v>4627</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4628</v>
      </c>
      <c r="B208" s="234" t="s">
        <v>4629</v>
      </c>
      <c r="C208" s="234" t="s">
        <v>4630</v>
      </c>
      <c r="D208" s="234" t="s">
        <v>4625</v>
      </c>
      <c r="E208" s="234" t="s">
        <v>25</v>
      </c>
      <c r="F208" s="234" t="s">
        <v>4631</v>
      </c>
      <c r="G208" s="234" t="s">
        <v>4632</v>
      </c>
      <c r="H208" s="234" t="s">
        <v>4633</v>
      </c>
      <c r="I208" s="234" t="s">
        <v>4634</v>
      </c>
      <c r="J208" s="234" t="s">
        <v>4635</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4636</v>
      </c>
      <c r="B209" s="234" t="s">
        <v>4637</v>
      </c>
      <c r="C209" s="234" t="s">
        <v>4638</v>
      </c>
      <c r="D209" s="234" t="s">
        <v>4639</v>
      </c>
      <c r="E209" s="234" t="s">
        <v>25</v>
      </c>
      <c r="F209" s="234" t="s">
        <v>4631</v>
      </c>
      <c r="G209" s="234" t="s">
        <v>4640</v>
      </c>
      <c r="H209" s="234" t="s">
        <v>4641</v>
      </c>
      <c r="I209" s="234" t="s">
        <v>4634</v>
      </c>
      <c r="J209" s="234" t="s">
        <v>4642</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510</v>
      </c>
      <c r="B210" s="233" t="s">
        <v>4643</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4644</v>
      </c>
      <c r="B211" s="234" t="s">
        <v>4645</v>
      </c>
      <c r="C211" s="234" t="s">
        <v>4646</v>
      </c>
      <c r="D211" s="234" t="s">
        <v>4647</v>
      </c>
      <c r="E211" s="234" t="s">
        <v>25</v>
      </c>
      <c r="F211" s="234" t="s">
        <v>25</v>
      </c>
      <c r="G211" s="234" t="s">
        <v>4648</v>
      </c>
      <c r="H211" s="234" t="s">
        <v>4649</v>
      </c>
      <c r="I211" s="234" t="s">
        <v>4650</v>
      </c>
      <c r="J211" s="234" t="s">
        <v>4651</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4652</v>
      </c>
      <c r="B212" s="234" t="s">
        <v>4653</v>
      </c>
      <c r="C212" s="234" t="s">
        <v>4654</v>
      </c>
      <c r="D212" s="234" t="s">
        <v>4655</v>
      </c>
      <c r="E212" s="234" t="s">
        <v>25</v>
      </c>
      <c r="F212" s="234" t="s">
        <v>4656</v>
      </c>
      <c r="G212" s="234" t="s">
        <v>25</v>
      </c>
      <c r="H212" s="234" t="s">
        <v>25</v>
      </c>
      <c r="I212" s="234" t="s">
        <v>25</v>
      </c>
      <c r="J212" s="234" t="s">
        <v>4657</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4658</v>
      </c>
      <c r="B213" s="234" t="s">
        <v>4659</v>
      </c>
      <c r="C213" s="234" t="s">
        <v>4660</v>
      </c>
      <c r="D213" s="234" t="s">
        <v>4661</v>
      </c>
      <c r="E213" s="234" t="s">
        <v>25</v>
      </c>
      <c r="F213" s="234" t="s">
        <v>4662</v>
      </c>
      <c r="G213" s="234" t="s">
        <v>25</v>
      </c>
      <c r="H213" s="234" t="s">
        <v>4663</v>
      </c>
      <c r="I213" s="234" t="s">
        <v>25</v>
      </c>
      <c r="J213" s="234" t="s">
        <v>4664</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4665</v>
      </c>
      <c r="B214" s="234" t="s">
        <v>4666</v>
      </c>
      <c r="C214" s="234" t="s">
        <v>4667</v>
      </c>
      <c r="D214" s="234" t="s">
        <v>4668</v>
      </c>
      <c r="E214" s="234" t="s">
        <v>25</v>
      </c>
      <c r="F214" s="234" t="s">
        <v>25</v>
      </c>
      <c r="G214" s="234" t="s">
        <v>25</v>
      </c>
      <c r="H214" s="234" t="s">
        <v>4669</v>
      </c>
      <c r="I214" s="234" t="s">
        <v>4004</v>
      </c>
      <c r="J214" s="234" t="s">
        <v>4670</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4671</v>
      </c>
      <c r="B215" s="234" t="s">
        <v>4672</v>
      </c>
      <c r="C215" s="234" t="s">
        <v>4673</v>
      </c>
      <c r="D215" s="234" t="s">
        <v>4674</v>
      </c>
      <c r="E215" s="234" t="s">
        <v>25</v>
      </c>
      <c r="F215" s="234" t="s">
        <v>25</v>
      </c>
      <c r="G215" s="234" t="s">
        <v>25</v>
      </c>
      <c r="H215" s="234" t="s">
        <v>4675</v>
      </c>
      <c r="I215" s="234" t="s">
        <v>25</v>
      </c>
      <c r="J215" s="234" t="s">
        <v>4676</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4677</v>
      </c>
      <c r="B216" s="232" t="s">
        <v>4678</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1127</v>
      </c>
      <c r="B217" s="233" t="s">
        <v>4679</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4680</v>
      </c>
      <c r="B218" s="234" t="s">
        <v>4681</v>
      </c>
      <c r="C218" s="234" t="s">
        <v>4682</v>
      </c>
      <c r="D218" s="234" t="s">
        <v>3776</v>
      </c>
      <c r="E218" s="234" t="s">
        <v>3562</v>
      </c>
      <c r="F218" s="234" t="s">
        <v>25</v>
      </c>
      <c r="G218" s="234" t="s">
        <v>25</v>
      </c>
      <c r="H218" s="234" t="s">
        <v>4683</v>
      </c>
      <c r="I218" s="234" t="s">
        <v>25</v>
      </c>
      <c r="J218" s="234" t="s">
        <v>4684</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4685</v>
      </c>
      <c r="B219" s="234" t="s">
        <v>4686</v>
      </c>
      <c r="C219" s="234" t="s">
        <v>3567</v>
      </c>
      <c r="D219" s="234" t="s">
        <v>3568</v>
      </c>
      <c r="E219" s="234" t="s">
        <v>25</v>
      </c>
      <c r="F219" s="234" t="s">
        <v>3570</v>
      </c>
      <c r="G219" s="234" t="s">
        <v>25</v>
      </c>
      <c r="H219" s="234" t="s">
        <v>4687</v>
      </c>
      <c r="I219" s="234" t="s">
        <v>25</v>
      </c>
      <c r="J219" s="234" t="s">
        <v>4688</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1131</v>
      </c>
      <c r="B220" s="233" t="s">
        <v>4689</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4690</v>
      </c>
      <c r="B221" s="234" t="s">
        <v>4691</v>
      </c>
      <c r="C221" s="234" t="s">
        <v>4692</v>
      </c>
      <c r="D221" s="234" t="s">
        <v>4693</v>
      </c>
      <c r="E221" s="234" t="s">
        <v>25</v>
      </c>
      <c r="F221" s="234" t="s">
        <v>25</v>
      </c>
      <c r="G221" s="234" t="s">
        <v>25</v>
      </c>
      <c r="H221" s="234" t="s">
        <v>4694</v>
      </c>
      <c r="I221" s="234" t="s">
        <v>25</v>
      </c>
      <c r="J221" s="234" t="s">
        <v>4695</v>
      </c>
      <c r="K221" s="237">
        <f>IF(COUNTIF(L221:AY221,"&lt;&gt;")=0,"",SUMPRODUCT(((Recommendations[ImplStatus]="Implemented")+(Recommendations[ImplStatus]="Compensated"))*ISNUMBER(MATCH(Recommendations[Id],L221:AY221,0)))/COUNTIF(L221:AY221,"&lt;&gt;"))</f>
        <v>0</v>
      </c>
      <c r="L221" s="240" t="s">
        <v>115</v>
      </c>
      <c r="M221" s="240" t="s">
        <v>127</v>
      </c>
      <c r="N221" s="240" t="s">
        <v>133</v>
      </c>
      <c r="O221" s="240" t="s">
        <v>140</v>
      </c>
      <c r="P221" s="240" t="s">
        <v>148</v>
      </c>
      <c r="Q221" s="240" t="s">
        <v>155</v>
      </c>
      <c r="R221" s="240" t="s">
        <v>237</v>
      </c>
      <c r="S221" s="240" t="s">
        <v>284</v>
      </c>
      <c r="T221" s="240" t="s">
        <v>338</v>
      </c>
      <c r="U221" s="240" t="s">
        <v>362</v>
      </c>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4696</v>
      </c>
      <c r="B222" s="234" t="s">
        <v>4697</v>
      </c>
      <c r="C222" s="234" t="s">
        <v>4698</v>
      </c>
      <c r="D222" s="234" t="s">
        <v>4699</v>
      </c>
      <c r="E222" s="234" t="s">
        <v>25</v>
      </c>
      <c r="F222" s="234" t="s">
        <v>25</v>
      </c>
      <c r="G222" s="234" t="s">
        <v>25</v>
      </c>
      <c r="H222" s="234" t="s">
        <v>4700</v>
      </c>
      <c r="I222" s="234" t="s">
        <v>25</v>
      </c>
      <c r="J222" s="234" t="s">
        <v>4701</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4702</v>
      </c>
      <c r="B223" s="234" t="s">
        <v>4703</v>
      </c>
      <c r="C223" s="234" t="s">
        <v>4704</v>
      </c>
      <c r="D223" s="234" t="s">
        <v>25</v>
      </c>
      <c r="E223" s="234" t="s">
        <v>4705</v>
      </c>
      <c r="F223" s="234" t="s">
        <v>25</v>
      </c>
      <c r="G223" s="234" t="s">
        <v>25</v>
      </c>
      <c r="H223" s="234" t="s">
        <v>4706</v>
      </c>
      <c r="I223" s="234" t="s">
        <v>25</v>
      </c>
      <c r="J223" s="234" t="s">
        <v>4707</v>
      </c>
      <c r="K223" s="237">
        <f>IF(COUNTIF(L223:AY223,"&lt;&gt;")=0,"",SUMPRODUCT(((Recommendations[ImplStatus]="Implemented")+(Recommendations[ImplStatus]="Compensated"))*ISNUMBER(MATCH(Recommendations[Id],L223:AY223,0)))/COUNTIF(L223:AY223,"&lt;&gt;"))</f>
        <v>0</v>
      </c>
      <c r="L223" s="240" t="s">
        <v>204</v>
      </c>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4708</v>
      </c>
      <c r="B224" s="234" t="s">
        <v>4709</v>
      </c>
      <c r="C224" s="234" t="s">
        <v>4710</v>
      </c>
      <c r="D224" s="234" t="s">
        <v>25</v>
      </c>
      <c r="E224" s="234" t="s">
        <v>25</v>
      </c>
      <c r="F224" s="234" t="s">
        <v>25</v>
      </c>
      <c r="G224" s="234" t="s">
        <v>25</v>
      </c>
      <c r="H224" s="234" t="s">
        <v>4711</v>
      </c>
      <c r="I224" s="234" t="s">
        <v>25</v>
      </c>
      <c r="J224" s="234" t="s">
        <v>4712</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4713</v>
      </c>
      <c r="B225" s="234" t="s">
        <v>4714</v>
      </c>
      <c r="C225" s="234" t="s">
        <v>4715</v>
      </c>
      <c r="D225" s="234" t="s">
        <v>25</v>
      </c>
      <c r="E225" s="234" t="s">
        <v>25</v>
      </c>
      <c r="F225" s="234" t="s">
        <v>25</v>
      </c>
      <c r="G225" s="234" t="s">
        <v>25</v>
      </c>
      <c r="H225" s="234" t="s">
        <v>4716</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4717</v>
      </c>
      <c r="B226" s="234" t="s">
        <v>4718</v>
      </c>
      <c r="C226" s="234" t="s">
        <v>4719</v>
      </c>
      <c r="D226" s="234" t="s">
        <v>25</v>
      </c>
      <c r="E226" s="234" t="s">
        <v>25</v>
      </c>
      <c r="F226" s="234" t="s">
        <v>25</v>
      </c>
      <c r="G226" s="234" t="s">
        <v>25</v>
      </c>
      <c r="H226" s="234" t="s">
        <v>4720</v>
      </c>
      <c r="I226" s="234" t="s">
        <v>25</v>
      </c>
      <c r="J226" s="234" t="s">
        <v>4721</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4722</v>
      </c>
      <c r="B227" s="234" t="s">
        <v>4723</v>
      </c>
      <c r="C227" s="234" t="s">
        <v>4724</v>
      </c>
      <c r="D227" s="234" t="s">
        <v>25</v>
      </c>
      <c r="E227" s="234" t="s">
        <v>25</v>
      </c>
      <c r="F227" s="234" t="s">
        <v>25</v>
      </c>
      <c r="G227" s="234" t="s">
        <v>25</v>
      </c>
      <c r="H227" s="234" t="s">
        <v>4725</v>
      </c>
      <c r="I227" s="234" t="s">
        <v>25</v>
      </c>
      <c r="J227" s="234" t="s">
        <v>4726</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4727</v>
      </c>
      <c r="B228" s="234" t="s">
        <v>4728</v>
      </c>
      <c r="C228" s="234" t="s">
        <v>4729</v>
      </c>
      <c r="D228" s="234" t="s">
        <v>25</v>
      </c>
      <c r="E228" s="234" t="s">
        <v>25</v>
      </c>
      <c r="F228" s="234" t="s">
        <v>25</v>
      </c>
      <c r="G228" s="234" t="s">
        <v>25</v>
      </c>
      <c r="H228" s="234" t="s">
        <v>4730</v>
      </c>
      <c r="I228" s="234" t="s">
        <v>25</v>
      </c>
      <c r="J228" s="234" t="s">
        <v>4731</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4732</v>
      </c>
      <c r="B229" s="234" t="s">
        <v>4733</v>
      </c>
      <c r="C229" s="234" t="s">
        <v>4734</v>
      </c>
      <c r="D229" s="234" t="s">
        <v>25</v>
      </c>
      <c r="E229" s="234" t="s">
        <v>25</v>
      </c>
      <c r="F229" s="234" t="s">
        <v>25</v>
      </c>
      <c r="G229" s="234" t="s">
        <v>25</v>
      </c>
      <c r="H229" s="234" t="s">
        <v>4735</v>
      </c>
      <c r="I229" s="234" t="s">
        <v>25</v>
      </c>
      <c r="J229" s="234" t="s">
        <v>4736</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1135</v>
      </c>
      <c r="B230" s="233" t="s">
        <v>4737</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4738</v>
      </c>
      <c r="B231" s="234" t="s">
        <v>4739</v>
      </c>
      <c r="C231" s="234" t="s">
        <v>4740</v>
      </c>
      <c r="D231" s="234" t="s">
        <v>4741</v>
      </c>
      <c r="E231" s="234" t="s">
        <v>25</v>
      </c>
      <c r="F231" s="234" t="s">
        <v>25</v>
      </c>
      <c r="G231" s="234" t="s">
        <v>25</v>
      </c>
      <c r="H231" s="234" t="s">
        <v>4742</v>
      </c>
      <c r="I231" s="234" t="s">
        <v>25</v>
      </c>
      <c r="J231" s="234" t="s">
        <v>4743</v>
      </c>
      <c r="K231" s="237">
        <f>IF(COUNTIF(L231:AY231,"&lt;&gt;")=0,"",SUMPRODUCT(((Recommendations[ImplStatus]="Implemented")+(Recommendations[ImplStatus]="Compensated"))*ISNUMBER(MATCH(Recommendations[Id],L231:AY231,0)))/COUNTIF(L231:AY231,"&lt;&gt;"))</f>
        <v>0</v>
      </c>
      <c r="L231" s="240" t="s">
        <v>121</v>
      </c>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4744</v>
      </c>
      <c r="B232" s="234" t="s">
        <v>4745</v>
      </c>
      <c r="C232" s="234" t="s">
        <v>4746</v>
      </c>
      <c r="D232" s="234" t="s">
        <v>4747</v>
      </c>
      <c r="E232" s="234" t="s">
        <v>25</v>
      </c>
      <c r="F232" s="234" t="s">
        <v>25</v>
      </c>
      <c r="G232" s="234" t="s">
        <v>25</v>
      </c>
      <c r="H232" s="234" t="s">
        <v>4748</v>
      </c>
      <c r="I232" s="234" t="s">
        <v>25</v>
      </c>
      <c r="J232" s="234" t="s">
        <v>4749</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4750</v>
      </c>
      <c r="B233" s="234" t="s">
        <v>4751</v>
      </c>
      <c r="C233" s="234" t="s">
        <v>4752</v>
      </c>
      <c r="D233" s="234" t="s">
        <v>4753</v>
      </c>
      <c r="E233" s="234" t="s">
        <v>25</v>
      </c>
      <c r="F233" s="234" t="s">
        <v>25</v>
      </c>
      <c r="G233" s="234" t="s">
        <v>25</v>
      </c>
      <c r="H233" s="234" t="s">
        <v>4754</v>
      </c>
      <c r="I233" s="234" t="s">
        <v>25</v>
      </c>
      <c r="J233" s="234" t="s">
        <v>4755</v>
      </c>
      <c r="K233" s="237">
        <f>IF(COUNTIF(L233:AY233,"&lt;&gt;")=0,"",SUMPRODUCT(((Recommendations[ImplStatus]="Implemented")+(Recommendations[ImplStatus]="Compensated"))*ISNUMBER(MATCH(Recommendations[Id],L233:AY233,0)))/COUNTIF(L233:AY233,"&lt;&gt;"))</f>
        <v>0</v>
      </c>
      <c r="L233" s="240" t="s">
        <v>121</v>
      </c>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4756</v>
      </c>
      <c r="B234" s="234" t="s">
        <v>4757</v>
      </c>
      <c r="C234" s="234" t="s">
        <v>4758</v>
      </c>
      <c r="D234" s="234" t="s">
        <v>4759</v>
      </c>
      <c r="E234" s="234" t="s">
        <v>25</v>
      </c>
      <c r="F234" s="234" t="s">
        <v>25</v>
      </c>
      <c r="G234" s="234" t="s">
        <v>25</v>
      </c>
      <c r="H234" s="234" t="s">
        <v>4760</v>
      </c>
      <c r="I234" s="234" t="s">
        <v>25</v>
      </c>
      <c r="J234" s="234" t="s">
        <v>4761</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1139</v>
      </c>
      <c r="B235" s="233" t="s">
        <v>4762</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4763</v>
      </c>
      <c r="B236" s="234" t="s">
        <v>4764</v>
      </c>
      <c r="C236" s="234" t="s">
        <v>4765</v>
      </c>
      <c r="D236" s="234" t="s">
        <v>4766</v>
      </c>
      <c r="E236" s="234" t="s">
        <v>25</v>
      </c>
      <c r="F236" s="234" t="s">
        <v>25</v>
      </c>
      <c r="G236" s="234" t="s">
        <v>25</v>
      </c>
      <c r="H236" s="234" t="s">
        <v>4767</v>
      </c>
      <c r="I236" s="234" t="s">
        <v>25</v>
      </c>
      <c r="J236" s="234" t="s">
        <v>4768</v>
      </c>
      <c r="K236" s="237">
        <f>IF(COUNTIF(L236:AY236,"&lt;&gt;")=0,"",SUMPRODUCT(((Recommendations[ImplStatus]="Implemented")+(Recommendations[ImplStatus]="Compensated"))*ISNUMBER(MATCH(Recommendations[Id],L236:AY236,0)))/COUNTIF(L236:AY236,"&lt;&gt;"))</f>
        <v>0</v>
      </c>
      <c r="L236" s="240" t="s">
        <v>161</v>
      </c>
      <c r="M236" s="240" t="s">
        <v>166</v>
      </c>
      <c r="N236" s="240" t="s">
        <v>172</v>
      </c>
      <c r="O236" s="240" t="s">
        <v>178</v>
      </c>
      <c r="P236" s="240" t="s">
        <v>184</v>
      </c>
      <c r="Q236" s="240" t="s">
        <v>189</v>
      </c>
      <c r="R236" s="240" t="s">
        <v>194</v>
      </c>
      <c r="S236" s="240" t="s">
        <v>199</v>
      </c>
      <c r="T236" s="240" t="s">
        <v>204</v>
      </c>
      <c r="U236" s="240" t="s">
        <v>209</v>
      </c>
      <c r="V236" s="240" t="s">
        <v>214</v>
      </c>
      <c r="W236" s="240" t="s">
        <v>219</v>
      </c>
      <c r="X236" s="240" t="s">
        <v>368</v>
      </c>
      <c r="Y236" s="240" t="s">
        <v>422</v>
      </c>
      <c r="Z236" s="240" t="s">
        <v>445</v>
      </c>
      <c r="AA236" s="240" t="s">
        <v>482</v>
      </c>
      <c r="AB236" s="240" t="s">
        <v>549</v>
      </c>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4769</v>
      </c>
      <c r="B237" s="234" t="s">
        <v>4770</v>
      </c>
      <c r="C237" s="234" t="s">
        <v>4771</v>
      </c>
      <c r="D237" s="234" t="s">
        <v>4772</v>
      </c>
      <c r="E237" s="234" t="s">
        <v>25</v>
      </c>
      <c r="F237" s="234" t="s">
        <v>25</v>
      </c>
      <c r="G237" s="234" t="s">
        <v>4773</v>
      </c>
      <c r="H237" s="234" t="s">
        <v>4774</v>
      </c>
      <c r="I237" s="234" t="s">
        <v>4004</v>
      </c>
      <c r="J237" s="234" t="s">
        <v>4775</v>
      </c>
      <c r="K237" s="237">
        <f>IF(COUNTIF(L237:AY237,"&lt;&gt;")=0,"",SUMPRODUCT(((Recommendations[ImplStatus]="Implemented")+(Recommendations[ImplStatus]="Compensated"))*ISNUMBER(MATCH(Recommendations[Id],L237:AY237,0)))/COUNTIF(L237:AY237,"&lt;&gt;"))</f>
        <v>0</v>
      </c>
      <c r="L237" s="240" t="s">
        <v>161</v>
      </c>
      <c r="M237" s="240" t="s">
        <v>445</v>
      </c>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4776</v>
      </c>
      <c r="B238" s="234" t="s">
        <v>4777</v>
      </c>
      <c r="C238" s="234" t="s">
        <v>4778</v>
      </c>
      <c r="D238" s="234" t="s">
        <v>25</v>
      </c>
      <c r="E238" s="234" t="s">
        <v>25</v>
      </c>
      <c r="F238" s="234" t="s">
        <v>25</v>
      </c>
      <c r="G238" s="234" t="s">
        <v>25</v>
      </c>
      <c r="H238" s="234" t="s">
        <v>4779</v>
      </c>
      <c r="I238" s="234" t="s">
        <v>4780</v>
      </c>
      <c r="J238" s="234" t="s">
        <v>4781</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4782</v>
      </c>
      <c r="B239" s="234" t="s">
        <v>4783</v>
      </c>
      <c r="C239" s="234" t="s">
        <v>4784</v>
      </c>
      <c r="D239" s="234" t="s">
        <v>25</v>
      </c>
      <c r="E239" s="234" t="s">
        <v>25</v>
      </c>
      <c r="F239" s="234" t="s">
        <v>25</v>
      </c>
      <c r="G239" s="234" t="s">
        <v>25</v>
      </c>
      <c r="H239" s="234" t="s">
        <v>4785</v>
      </c>
      <c r="I239" s="234" t="s">
        <v>4004</v>
      </c>
      <c r="J239" s="234" t="s">
        <v>4786</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4787</v>
      </c>
      <c r="B240" s="234" t="s">
        <v>4788</v>
      </c>
      <c r="C240" s="234" t="s">
        <v>4789</v>
      </c>
      <c r="D240" s="234" t="s">
        <v>4790</v>
      </c>
      <c r="E240" s="234" t="s">
        <v>25</v>
      </c>
      <c r="F240" s="234" t="s">
        <v>25</v>
      </c>
      <c r="G240" s="234" t="s">
        <v>25</v>
      </c>
      <c r="H240" s="234" t="s">
        <v>4791</v>
      </c>
      <c r="I240" s="234" t="s">
        <v>25</v>
      </c>
      <c r="J240" s="234" t="s">
        <v>4792</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1143</v>
      </c>
      <c r="B241" s="233" t="s">
        <v>4793</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4794</v>
      </c>
      <c r="B242" s="234" t="s">
        <v>4795</v>
      </c>
      <c r="C242" s="234" t="s">
        <v>4796</v>
      </c>
      <c r="D242" s="234" t="s">
        <v>25</v>
      </c>
      <c r="E242" s="234" t="s">
        <v>25</v>
      </c>
      <c r="F242" s="234" t="s">
        <v>4797</v>
      </c>
      <c r="G242" s="234" t="s">
        <v>25</v>
      </c>
      <c r="H242" s="234" t="s">
        <v>4798</v>
      </c>
      <c r="I242" s="234" t="s">
        <v>25</v>
      </c>
      <c r="J242" s="234" t="s">
        <v>4799</v>
      </c>
      <c r="K242" s="237">
        <f>IF(COUNTIF(L242:AY242,"&lt;&gt;")=0,"",SUMPRODUCT(((Recommendations[ImplStatus]="Implemented")+(Recommendations[ImplStatus]="Compensated"))*ISNUMBER(MATCH(Recommendations[Id],L242:AY242,0)))/COUNTIF(L242:AY242,"&lt;&gt;"))</f>
        <v>0</v>
      </c>
      <c r="L242" s="240" t="s">
        <v>224</v>
      </c>
      <c r="M242" s="240" t="s">
        <v>344</v>
      </c>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1147</v>
      </c>
      <c r="B243" s="233" t="s">
        <v>4800</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4801</v>
      </c>
      <c r="B244" s="234" t="s">
        <v>4802</v>
      </c>
      <c r="C244" s="234" t="s">
        <v>4803</v>
      </c>
      <c r="D244" s="234" t="s">
        <v>25</v>
      </c>
      <c r="E244" s="234" t="s">
        <v>25</v>
      </c>
      <c r="F244" s="234" t="s">
        <v>4804</v>
      </c>
      <c r="G244" s="234" t="s">
        <v>25</v>
      </c>
      <c r="H244" s="234" t="s">
        <v>4805</v>
      </c>
      <c r="I244" s="234" t="s">
        <v>4806</v>
      </c>
      <c r="J244" s="234" t="s">
        <v>4807</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4808</v>
      </c>
      <c r="B245" s="234" t="s">
        <v>4809</v>
      </c>
      <c r="C245" s="234" t="s">
        <v>4810</v>
      </c>
      <c r="D245" s="234" t="s">
        <v>4811</v>
      </c>
      <c r="E245" s="234" t="s">
        <v>25</v>
      </c>
      <c r="F245" s="234" t="s">
        <v>25</v>
      </c>
      <c r="G245" s="234" t="s">
        <v>25</v>
      </c>
      <c r="H245" s="234" t="s">
        <v>4812</v>
      </c>
      <c r="I245" s="234" t="s">
        <v>25</v>
      </c>
      <c r="J245" s="234" t="s">
        <v>4813</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4814</v>
      </c>
      <c r="B246" s="234" t="s">
        <v>4815</v>
      </c>
      <c r="C246" s="234" t="s">
        <v>4816</v>
      </c>
      <c r="D246" s="234" t="s">
        <v>25</v>
      </c>
      <c r="E246" s="234" t="s">
        <v>25</v>
      </c>
      <c r="F246" s="234" t="s">
        <v>25</v>
      </c>
      <c r="G246" s="234" t="s">
        <v>25</v>
      </c>
      <c r="H246" s="234" t="s">
        <v>4817</v>
      </c>
      <c r="I246" s="234" t="s">
        <v>25</v>
      </c>
      <c r="J246" s="234" t="s">
        <v>4818</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1151</v>
      </c>
      <c r="B247" s="233" t="s">
        <v>4819</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4820</v>
      </c>
      <c r="B248" s="234" t="s">
        <v>4821</v>
      </c>
      <c r="C248" s="234" t="s">
        <v>4822</v>
      </c>
      <c r="D248" s="234" t="s">
        <v>4823</v>
      </c>
      <c r="E248" s="234" t="s">
        <v>25</v>
      </c>
      <c r="F248" s="234" t="s">
        <v>25</v>
      </c>
      <c r="G248" s="234" t="s">
        <v>25</v>
      </c>
      <c r="H248" s="234" t="s">
        <v>4824</v>
      </c>
      <c r="I248" s="234" t="s">
        <v>4825</v>
      </c>
      <c r="J248" s="234" t="s">
        <v>4826</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4827</v>
      </c>
      <c r="B249" s="234" t="s">
        <v>4828</v>
      </c>
      <c r="C249" s="234" t="s">
        <v>4822</v>
      </c>
      <c r="D249" s="234" t="s">
        <v>4829</v>
      </c>
      <c r="E249" s="234" t="s">
        <v>25</v>
      </c>
      <c r="F249" s="234" t="s">
        <v>25</v>
      </c>
      <c r="G249" s="234" t="s">
        <v>25</v>
      </c>
      <c r="H249" s="234" t="s">
        <v>4824</v>
      </c>
      <c r="I249" s="234" t="s">
        <v>4830</v>
      </c>
      <c r="J249" s="234" t="s">
        <v>4831</v>
      </c>
      <c r="K249" s="237">
        <f>IF(COUNTIF(L249:AY249,"&lt;&gt;")=0,"",SUMPRODUCT(((Recommendations[ImplStatus]="Implemented")+(Recommendations[ImplStatus]="Compensated"))*ISNUMBER(MATCH(Recommendations[Id],L249:AY249,0)))/COUNTIF(L249:AY249,"&lt;&gt;"))</f>
        <v>0</v>
      </c>
      <c r="L249" s="240" t="s">
        <v>439</v>
      </c>
      <c r="M249" s="240" t="s">
        <v>477</v>
      </c>
      <c r="N249" s="240" t="s">
        <v>546</v>
      </c>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4832</v>
      </c>
      <c r="B250" s="234" t="s">
        <v>4833</v>
      </c>
      <c r="C250" s="234" t="s">
        <v>4834</v>
      </c>
      <c r="D250" s="234" t="s">
        <v>4835</v>
      </c>
      <c r="E250" s="234" t="s">
        <v>25</v>
      </c>
      <c r="F250" s="234" t="s">
        <v>25</v>
      </c>
      <c r="G250" s="234" t="s">
        <v>25</v>
      </c>
      <c r="H250" s="234" t="s">
        <v>4836</v>
      </c>
      <c r="I250" s="234" t="s">
        <v>25</v>
      </c>
      <c r="J250" s="234" t="s">
        <v>4837</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4838</v>
      </c>
      <c r="B251" s="232" t="s">
        <v>4839</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1157</v>
      </c>
      <c r="B252" s="233" t="s">
        <v>4840</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4841</v>
      </c>
      <c r="B253" s="234" t="s">
        <v>4842</v>
      </c>
      <c r="C253" s="234" t="s">
        <v>4843</v>
      </c>
      <c r="D253" s="234" t="s">
        <v>3776</v>
      </c>
      <c r="E253" s="234" t="s">
        <v>3562</v>
      </c>
      <c r="F253" s="234" t="s">
        <v>25</v>
      </c>
      <c r="G253" s="234" t="s">
        <v>25</v>
      </c>
      <c r="H253" s="234" t="s">
        <v>4844</v>
      </c>
      <c r="I253" s="234" t="s">
        <v>25</v>
      </c>
      <c r="J253" s="234" t="s">
        <v>4845</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4846</v>
      </c>
      <c r="B254" s="234" t="s">
        <v>4847</v>
      </c>
      <c r="C254" s="234" t="s">
        <v>3567</v>
      </c>
      <c r="D254" s="234" t="s">
        <v>3568</v>
      </c>
      <c r="E254" s="234" t="s">
        <v>25</v>
      </c>
      <c r="F254" s="234" t="s">
        <v>3570</v>
      </c>
      <c r="G254" s="234" t="s">
        <v>25</v>
      </c>
      <c r="H254" s="234" t="s">
        <v>4848</v>
      </c>
      <c r="I254" s="234" t="s">
        <v>25</v>
      </c>
      <c r="J254" s="234" t="s">
        <v>4849</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1161</v>
      </c>
      <c r="B255" s="233" t="s">
        <v>4850</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4851</v>
      </c>
      <c r="B256" s="234" t="s">
        <v>4852</v>
      </c>
      <c r="C256" s="234" t="s">
        <v>4853</v>
      </c>
      <c r="D256" s="234" t="s">
        <v>4854</v>
      </c>
      <c r="E256" s="234" t="s">
        <v>4855</v>
      </c>
      <c r="F256" s="234" t="s">
        <v>4856</v>
      </c>
      <c r="G256" s="234" t="s">
        <v>25</v>
      </c>
      <c r="H256" s="234" t="s">
        <v>4857</v>
      </c>
      <c r="I256" s="234" t="s">
        <v>25</v>
      </c>
      <c r="J256" s="234" t="s">
        <v>4858</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4859</v>
      </c>
      <c r="B257" s="234" t="s">
        <v>4860</v>
      </c>
      <c r="C257" s="234" t="s">
        <v>4861</v>
      </c>
      <c r="D257" s="234" t="s">
        <v>4862</v>
      </c>
      <c r="E257" s="234" t="s">
        <v>25</v>
      </c>
      <c r="F257" s="234" t="s">
        <v>25</v>
      </c>
      <c r="G257" s="234" t="s">
        <v>25</v>
      </c>
      <c r="H257" s="234" t="s">
        <v>4863</v>
      </c>
      <c r="I257" s="234" t="s">
        <v>25</v>
      </c>
      <c r="J257" s="234" t="s">
        <v>4864</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1166</v>
      </c>
      <c r="B258" s="233" t="s">
        <v>4865</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4866</v>
      </c>
      <c r="B259" s="234" t="s">
        <v>4867</v>
      </c>
      <c r="C259" s="234" t="s">
        <v>4868</v>
      </c>
      <c r="D259" s="234" t="s">
        <v>4869</v>
      </c>
      <c r="E259" s="234" t="s">
        <v>4870</v>
      </c>
      <c r="F259" s="234" t="s">
        <v>25</v>
      </c>
      <c r="G259" s="234" t="s">
        <v>25</v>
      </c>
      <c r="H259" s="234" t="s">
        <v>4871</v>
      </c>
      <c r="I259" s="234" t="s">
        <v>25</v>
      </c>
      <c r="J259" s="234" t="s">
        <v>4872</v>
      </c>
      <c r="K259" s="237">
        <f>IF(COUNTIF(L259:AY259,"&lt;&gt;")=0,"",SUMPRODUCT(((Recommendations[ImplStatus]="Implemented")+(Recommendations[ImplStatus]="Compensated"))*ISNUMBER(MATCH(Recommendations[Id],L259:AY259,0)))/COUNTIF(L259:AY259,"&lt;&gt;"))</f>
        <v>0</v>
      </c>
      <c r="L259" s="240" t="s">
        <v>379</v>
      </c>
      <c r="M259" s="240" t="s">
        <v>434</v>
      </c>
      <c r="N259" s="240" t="s">
        <v>493</v>
      </c>
      <c r="O259" s="240" t="s">
        <v>510</v>
      </c>
      <c r="P259" s="240" t="s">
        <v>516</v>
      </c>
      <c r="Q259" s="240" t="s">
        <v>522</v>
      </c>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4873</v>
      </c>
      <c r="B260" s="234" t="s">
        <v>4874</v>
      </c>
      <c r="C260" s="234" t="s">
        <v>4875</v>
      </c>
      <c r="D260" s="234" t="s">
        <v>25</v>
      </c>
      <c r="E260" s="234" t="s">
        <v>25</v>
      </c>
      <c r="F260" s="234" t="s">
        <v>25</v>
      </c>
      <c r="G260" s="234" t="s">
        <v>25</v>
      </c>
      <c r="H260" s="234" t="s">
        <v>4876</v>
      </c>
      <c r="I260" s="234" t="s">
        <v>4877</v>
      </c>
      <c r="J260" s="234" t="s">
        <v>4878</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4879</v>
      </c>
      <c r="B261" s="234" t="s">
        <v>4880</v>
      </c>
      <c r="C261" s="234" t="s">
        <v>4881</v>
      </c>
      <c r="D261" s="234" t="s">
        <v>4882</v>
      </c>
      <c r="E261" s="234" t="s">
        <v>25</v>
      </c>
      <c r="F261" s="234" t="s">
        <v>25</v>
      </c>
      <c r="G261" s="234" t="s">
        <v>25</v>
      </c>
      <c r="H261" s="234" t="s">
        <v>4883</v>
      </c>
      <c r="I261" s="234" t="s">
        <v>4884</v>
      </c>
      <c r="J261" s="234" t="s">
        <v>4885</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4886</v>
      </c>
      <c r="B262" s="234" t="s">
        <v>4887</v>
      </c>
      <c r="C262" s="234" t="s">
        <v>4888</v>
      </c>
      <c r="D262" s="234" t="s">
        <v>4889</v>
      </c>
      <c r="E262" s="234" t="s">
        <v>25</v>
      </c>
      <c r="F262" s="234" t="s">
        <v>25</v>
      </c>
      <c r="G262" s="234" t="s">
        <v>25</v>
      </c>
      <c r="H262" s="234" t="s">
        <v>4890</v>
      </c>
      <c r="I262" s="234" t="s">
        <v>4891</v>
      </c>
      <c r="J262" s="234" t="s">
        <v>4892</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4893</v>
      </c>
      <c r="B263" s="234" t="s">
        <v>4894</v>
      </c>
      <c r="C263" s="234" t="s">
        <v>4895</v>
      </c>
      <c r="D263" s="234" t="s">
        <v>4896</v>
      </c>
      <c r="E263" s="234" t="s">
        <v>25</v>
      </c>
      <c r="F263" s="234" t="s">
        <v>25</v>
      </c>
      <c r="G263" s="234" t="s">
        <v>4897</v>
      </c>
      <c r="H263" s="234" t="s">
        <v>3800</v>
      </c>
      <c r="I263" s="234" t="s">
        <v>4898</v>
      </c>
      <c r="J263" s="234" t="s">
        <v>4899</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4900</v>
      </c>
      <c r="B264" s="234" t="s">
        <v>4901</v>
      </c>
      <c r="C264" s="234" t="s">
        <v>4888</v>
      </c>
      <c r="D264" s="234" t="s">
        <v>4902</v>
      </c>
      <c r="E264" s="234" t="s">
        <v>25</v>
      </c>
      <c r="F264" s="234" t="s">
        <v>25</v>
      </c>
      <c r="G264" s="234" t="s">
        <v>25</v>
      </c>
      <c r="H264" s="234" t="s">
        <v>4903</v>
      </c>
      <c r="I264" s="234" t="s">
        <v>25</v>
      </c>
      <c r="J264" s="234" t="s">
        <v>4904</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1170</v>
      </c>
      <c r="B265" s="233" t="s">
        <v>4905</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4906</v>
      </c>
      <c r="B266" s="234" t="s">
        <v>4907</v>
      </c>
      <c r="C266" s="234" t="s">
        <v>4908</v>
      </c>
      <c r="D266" s="234" t="s">
        <v>4909</v>
      </c>
      <c r="E266" s="234" t="s">
        <v>4910</v>
      </c>
      <c r="F266" s="234" t="s">
        <v>25</v>
      </c>
      <c r="G266" s="234" t="s">
        <v>4911</v>
      </c>
      <c r="H266" s="234" t="s">
        <v>4912</v>
      </c>
      <c r="I266" s="234" t="s">
        <v>4913</v>
      </c>
      <c r="J266" s="234" t="s">
        <v>4914</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4915</v>
      </c>
      <c r="B267" s="234" t="s">
        <v>4916</v>
      </c>
      <c r="C267" s="234" t="s">
        <v>4917</v>
      </c>
      <c r="D267" s="234" t="s">
        <v>4918</v>
      </c>
      <c r="E267" s="234" t="s">
        <v>25</v>
      </c>
      <c r="F267" s="234" t="s">
        <v>25</v>
      </c>
      <c r="G267" s="234" t="s">
        <v>25</v>
      </c>
      <c r="H267" s="234" t="s">
        <v>4919</v>
      </c>
      <c r="I267" s="234" t="s">
        <v>25</v>
      </c>
      <c r="J267" s="234" t="s">
        <v>4920</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4921</v>
      </c>
      <c r="B268" s="234" t="s">
        <v>4922</v>
      </c>
      <c r="C268" s="234" t="s">
        <v>4923</v>
      </c>
      <c r="D268" s="234" t="s">
        <v>4918</v>
      </c>
      <c r="E268" s="234" t="s">
        <v>25</v>
      </c>
      <c r="F268" s="234" t="s">
        <v>25</v>
      </c>
      <c r="G268" s="234" t="s">
        <v>4924</v>
      </c>
      <c r="H268" s="234" t="s">
        <v>4925</v>
      </c>
      <c r="I268" s="234" t="s">
        <v>25</v>
      </c>
      <c r="J268" s="234" t="s">
        <v>4926</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4927</v>
      </c>
      <c r="B269" s="234" t="s">
        <v>4928</v>
      </c>
      <c r="C269" s="234" t="s">
        <v>4923</v>
      </c>
      <c r="D269" s="234" t="s">
        <v>4929</v>
      </c>
      <c r="E269" s="234" t="s">
        <v>25</v>
      </c>
      <c r="F269" s="234" t="s">
        <v>25</v>
      </c>
      <c r="G269" s="234" t="s">
        <v>25</v>
      </c>
      <c r="H269" s="234" t="s">
        <v>4930</v>
      </c>
      <c r="I269" s="234" t="s">
        <v>25</v>
      </c>
      <c r="J269" s="234" t="s">
        <v>4931</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4932</v>
      </c>
      <c r="B270" s="234" t="s">
        <v>4933</v>
      </c>
      <c r="C270" s="234" t="s">
        <v>4934</v>
      </c>
      <c r="D270" s="234" t="s">
        <v>4935</v>
      </c>
      <c r="E270" s="234" t="s">
        <v>25</v>
      </c>
      <c r="F270" s="234" t="s">
        <v>25</v>
      </c>
      <c r="G270" s="234" t="s">
        <v>25</v>
      </c>
      <c r="H270" s="234" t="s">
        <v>4936</v>
      </c>
      <c r="I270" s="234" t="s">
        <v>25</v>
      </c>
      <c r="J270" s="234" t="s">
        <v>4937</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4938</v>
      </c>
      <c r="B271" s="234" t="s">
        <v>4939</v>
      </c>
      <c r="C271" s="234" t="s">
        <v>4940</v>
      </c>
      <c r="D271" s="234" t="s">
        <v>4941</v>
      </c>
      <c r="E271" s="234" t="s">
        <v>25</v>
      </c>
      <c r="F271" s="234" t="s">
        <v>25</v>
      </c>
      <c r="G271" s="234" t="s">
        <v>25</v>
      </c>
      <c r="H271" s="234" t="s">
        <v>4942</v>
      </c>
      <c r="I271" s="234" t="s">
        <v>4943</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4944</v>
      </c>
      <c r="B272" s="234" t="s">
        <v>4945</v>
      </c>
      <c r="C272" s="234" t="s">
        <v>4946</v>
      </c>
      <c r="D272" s="234" t="s">
        <v>4947</v>
      </c>
      <c r="E272" s="234" t="s">
        <v>25</v>
      </c>
      <c r="F272" s="234" t="s">
        <v>25</v>
      </c>
      <c r="G272" s="234" t="s">
        <v>25</v>
      </c>
      <c r="H272" s="234" t="s">
        <v>4948</v>
      </c>
      <c r="I272" s="234" t="s">
        <v>4949</v>
      </c>
      <c r="J272" s="234" t="s">
        <v>4950</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1174</v>
      </c>
      <c r="B273" s="233" t="s">
        <v>4951</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4952</v>
      </c>
      <c r="B274" s="234" t="s">
        <v>4953</v>
      </c>
      <c r="C274" s="234" t="s">
        <v>4954</v>
      </c>
      <c r="D274" s="234" t="s">
        <v>4947</v>
      </c>
      <c r="E274" s="234" t="s">
        <v>4955</v>
      </c>
      <c r="F274" s="234" t="s">
        <v>25</v>
      </c>
      <c r="G274" s="234" t="s">
        <v>25</v>
      </c>
      <c r="H274" s="234" t="s">
        <v>4956</v>
      </c>
      <c r="I274" s="234" t="s">
        <v>25</v>
      </c>
      <c r="J274" s="234" t="s">
        <v>4957</v>
      </c>
      <c r="K274" s="237">
        <f>IF(COUNTIF(L274:AY274,"&lt;&gt;")=0,"",SUMPRODUCT(((Recommendations[ImplStatus]="Implemented")+(Recommendations[ImplStatus]="Compensated"))*ISNUMBER(MATCH(Recommendations[Id],L274:AY274,0)))/COUNTIF(L274:AY274,"&lt;&gt;"))</f>
        <v>0</v>
      </c>
      <c r="L274" s="240" t="s">
        <v>415</v>
      </c>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4958</v>
      </c>
      <c r="B275" s="234" t="s">
        <v>4959</v>
      </c>
      <c r="C275" s="234" t="s">
        <v>4960</v>
      </c>
      <c r="D275" s="234" t="s">
        <v>4961</v>
      </c>
      <c r="E275" s="234" t="s">
        <v>25</v>
      </c>
      <c r="F275" s="234" t="s">
        <v>25</v>
      </c>
      <c r="G275" s="234" t="s">
        <v>25</v>
      </c>
      <c r="H275" s="234" t="s">
        <v>4962</v>
      </c>
      <c r="I275" s="234" t="s">
        <v>25</v>
      </c>
      <c r="J275" s="234" t="s">
        <v>4963</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4964</v>
      </c>
      <c r="B276" s="234" t="s">
        <v>4965</v>
      </c>
      <c r="C276" s="234" t="s">
        <v>4966</v>
      </c>
      <c r="D276" s="234" t="s">
        <v>4967</v>
      </c>
      <c r="E276" s="234" t="s">
        <v>25</v>
      </c>
      <c r="F276" s="234" t="s">
        <v>4968</v>
      </c>
      <c r="G276" s="234" t="s">
        <v>25</v>
      </c>
      <c r="H276" s="234" t="s">
        <v>4969</v>
      </c>
      <c r="I276" s="234" t="s">
        <v>4970</v>
      </c>
      <c r="J276" s="234" t="s">
        <v>4971</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4972</v>
      </c>
      <c r="B277" s="233" t="s">
        <v>4973</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4974</v>
      </c>
      <c r="B278" s="234" t="s">
        <v>4975</v>
      </c>
      <c r="C278" s="234" t="s">
        <v>4976</v>
      </c>
      <c r="D278" s="234" t="s">
        <v>4977</v>
      </c>
      <c r="E278" s="234" t="s">
        <v>25</v>
      </c>
      <c r="F278" s="234" t="s">
        <v>4978</v>
      </c>
      <c r="G278" s="234" t="s">
        <v>25</v>
      </c>
      <c r="H278" s="234" t="s">
        <v>4979</v>
      </c>
      <c r="I278" s="234" t="s">
        <v>25</v>
      </c>
      <c r="J278" s="234" t="s">
        <v>4980</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4981</v>
      </c>
      <c r="B279" s="232" t="s">
        <v>4982</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1180</v>
      </c>
      <c r="B280" s="233" t="s">
        <v>4983</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4984</v>
      </c>
      <c r="B281" s="234" t="s">
        <v>4985</v>
      </c>
      <c r="C281" s="234" t="s">
        <v>4986</v>
      </c>
      <c r="D281" s="234" t="s">
        <v>4987</v>
      </c>
      <c r="E281" s="234" t="s">
        <v>4988</v>
      </c>
      <c r="F281" s="234" t="s">
        <v>25</v>
      </c>
      <c r="G281" s="234" t="s">
        <v>25</v>
      </c>
      <c r="H281" s="234" t="s">
        <v>4989</v>
      </c>
      <c r="I281" s="234" t="s">
        <v>25</v>
      </c>
      <c r="J281" s="234" t="s">
        <v>4990</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4991</v>
      </c>
      <c r="B282" s="234" t="s">
        <v>4992</v>
      </c>
      <c r="C282" s="234" t="s">
        <v>4993</v>
      </c>
      <c r="D282" s="234" t="s">
        <v>25</v>
      </c>
      <c r="E282" s="234" t="s">
        <v>25</v>
      </c>
      <c r="F282" s="234" t="s">
        <v>25</v>
      </c>
      <c r="G282" s="234" t="s">
        <v>25</v>
      </c>
      <c r="H282" s="234" t="s">
        <v>4994</v>
      </c>
      <c r="I282" s="234" t="s">
        <v>25</v>
      </c>
      <c r="J282" s="234" t="s">
        <v>4995</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4996</v>
      </c>
      <c r="B283" s="234" t="s">
        <v>4997</v>
      </c>
      <c r="C283" s="234" t="s">
        <v>4998</v>
      </c>
      <c r="D283" s="234" t="s">
        <v>25</v>
      </c>
      <c r="E283" s="234" t="s">
        <v>25</v>
      </c>
      <c r="F283" s="234" t="s">
        <v>25</v>
      </c>
      <c r="G283" s="234" t="s">
        <v>25</v>
      </c>
      <c r="H283" s="234" t="s">
        <v>4999</v>
      </c>
      <c r="I283" s="234" t="s">
        <v>25</v>
      </c>
      <c r="J283" s="234" t="s">
        <v>5000</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5001</v>
      </c>
      <c r="B284" s="234" t="s">
        <v>5002</v>
      </c>
      <c r="C284" s="234" t="s">
        <v>5003</v>
      </c>
      <c r="D284" s="234" t="s">
        <v>5004</v>
      </c>
      <c r="E284" s="234" t="s">
        <v>25</v>
      </c>
      <c r="F284" s="234" t="s">
        <v>25</v>
      </c>
      <c r="G284" s="234" t="s">
        <v>25</v>
      </c>
      <c r="H284" s="234" t="s">
        <v>5005</v>
      </c>
      <c r="I284" s="234" t="s">
        <v>25</v>
      </c>
      <c r="J284" s="234" t="s">
        <v>5006</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1184</v>
      </c>
      <c r="B285" s="233" t="s">
        <v>5007</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5008</v>
      </c>
      <c r="B286" s="234" t="s">
        <v>5009</v>
      </c>
      <c r="C286" s="234" t="s">
        <v>5010</v>
      </c>
      <c r="D286" s="234" t="s">
        <v>5011</v>
      </c>
      <c r="E286" s="234" t="s">
        <v>25</v>
      </c>
      <c r="F286" s="234" t="s">
        <v>25</v>
      </c>
      <c r="G286" s="234" t="s">
        <v>25</v>
      </c>
      <c r="H286" s="234" t="s">
        <v>5012</v>
      </c>
      <c r="I286" s="234" t="s">
        <v>5013</v>
      </c>
      <c r="J286" s="234" t="s">
        <v>5014</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1188</v>
      </c>
      <c r="B287" s="233" t="s">
        <v>5015</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5016</v>
      </c>
      <c r="B288" s="234" t="s">
        <v>5017</v>
      </c>
      <c r="C288" s="234" t="s">
        <v>5018</v>
      </c>
      <c r="D288" s="234" t="s">
        <v>5019</v>
      </c>
      <c r="E288" s="234" t="s">
        <v>5020</v>
      </c>
      <c r="F288" s="234" t="s">
        <v>5021</v>
      </c>
      <c r="G288" s="234" t="s">
        <v>5022</v>
      </c>
      <c r="H288" s="234" t="s">
        <v>5023</v>
      </c>
      <c r="I288" s="234" t="s">
        <v>4004</v>
      </c>
      <c r="J288" s="234" t="s">
        <v>5024</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5025</v>
      </c>
      <c r="B289" s="234" t="s">
        <v>5026</v>
      </c>
      <c r="C289" s="234" t="s">
        <v>5027</v>
      </c>
      <c r="D289" s="234" t="s">
        <v>25</v>
      </c>
      <c r="E289" s="234" t="s">
        <v>5020</v>
      </c>
      <c r="F289" s="234" t="s">
        <v>25</v>
      </c>
      <c r="G289" s="234" t="s">
        <v>5028</v>
      </c>
      <c r="H289" s="234" t="s">
        <v>5029</v>
      </c>
      <c r="I289" s="234" t="s">
        <v>5030</v>
      </c>
      <c r="J289" s="234" t="s">
        <v>5031</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5032</v>
      </c>
      <c r="B290" s="234" t="s">
        <v>5033</v>
      </c>
      <c r="C290" s="234" t="s">
        <v>5034</v>
      </c>
      <c r="D290" s="234" t="s">
        <v>25</v>
      </c>
      <c r="E290" s="234" t="s">
        <v>5035</v>
      </c>
      <c r="F290" s="234" t="s">
        <v>25</v>
      </c>
      <c r="G290" s="234" t="s">
        <v>5036</v>
      </c>
      <c r="H290" s="234" t="s">
        <v>5037</v>
      </c>
      <c r="I290" s="234" t="s">
        <v>5038</v>
      </c>
      <c r="J290" s="234" t="s">
        <v>5039</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5040</v>
      </c>
      <c r="B291" s="234" t="s">
        <v>5041</v>
      </c>
      <c r="C291" s="234" t="s">
        <v>5042</v>
      </c>
      <c r="D291" s="234" t="s">
        <v>25</v>
      </c>
      <c r="E291" s="234" t="s">
        <v>25</v>
      </c>
      <c r="F291" s="234" t="s">
        <v>25</v>
      </c>
      <c r="G291" s="234" t="s">
        <v>25</v>
      </c>
      <c r="H291" s="234" t="s">
        <v>5043</v>
      </c>
      <c r="I291" s="234" t="s">
        <v>4004</v>
      </c>
      <c r="J291" s="234" t="s">
        <v>5044</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1192</v>
      </c>
      <c r="B292" s="233" t="s">
        <v>5045</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5046</v>
      </c>
      <c r="B293" s="234" t="s">
        <v>5047</v>
      </c>
      <c r="C293" s="234" t="s">
        <v>5048</v>
      </c>
      <c r="D293" s="234" t="s">
        <v>5049</v>
      </c>
      <c r="E293" s="234" t="s">
        <v>25</v>
      </c>
      <c r="F293" s="234" t="s">
        <v>25</v>
      </c>
      <c r="G293" s="234" t="s">
        <v>25</v>
      </c>
      <c r="H293" s="234" t="s">
        <v>5050</v>
      </c>
      <c r="I293" s="234" t="s">
        <v>5051</v>
      </c>
      <c r="J293" s="234" t="s">
        <v>5052</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5053</v>
      </c>
      <c r="B294" s="234" t="s">
        <v>5054</v>
      </c>
      <c r="C294" s="234" t="s">
        <v>5055</v>
      </c>
      <c r="D294" s="234" t="s">
        <v>5049</v>
      </c>
      <c r="E294" s="234" t="s">
        <v>25</v>
      </c>
      <c r="F294" s="234" t="s">
        <v>5056</v>
      </c>
      <c r="G294" s="234" t="s">
        <v>25</v>
      </c>
      <c r="H294" s="234" t="s">
        <v>5057</v>
      </c>
      <c r="I294" s="234" t="s">
        <v>3974</v>
      </c>
      <c r="J294" s="234" t="s">
        <v>5058</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5059</v>
      </c>
      <c r="B295" s="234" t="s">
        <v>5060</v>
      </c>
      <c r="C295" s="234" t="s">
        <v>5061</v>
      </c>
      <c r="D295" s="234" t="s">
        <v>5062</v>
      </c>
      <c r="E295" s="234" t="s">
        <v>25</v>
      </c>
      <c r="F295" s="234" t="s">
        <v>25</v>
      </c>
      <c r="G295" s="234" t="s">
        <v>25</v>
      </c>
      <c r="H295" s="234" t="s">
        <v>5063</v>
      </c>
      <c r="I295" s="234" t="s">
        <v>3974</v>
      </c>
      <c r="J295" s="234" t="s">
        <v>5064</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1196</v>
      </c>
      <c r="B296" s="233" t="s">
        <v>5065</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5066</v>
      </c>
      <c r="B297" s="234" t="s">
        <v>5067</v>
      </c>
      <c r="C297" s="234" t="s">
        <v>5068</v>
      </c>
      <c r="D297" s="234" t="s">
        <v>5062</v>
      </c>
      <c r="E297" s="234" t="s">
        <v>25</v>
      </c>
      <c r="F297" s="234" t="s">
        <v>5069</v>
      </c>
      <c r="G297" s="234" t="s">
        <v>25</v>
      </c>
      <c r="H297" s="234" t="s">
        <v>5070</v>
      </c>
      <c r="I297" s="234" t="s">
        <v>25</v>
      </c>
      <c r="J297" s="234" t="s">
        <v>5071</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5072</v>
      </c>
      <c r="B298" s="234" t="s">
        <v>5073</v>
      </c>
      <c r="C298" s="234" t="s">
        <v>5074</v>
      </c>
      <c r="D298" s="234" t="s">
        <v>5075</v>
      </c>
      <c r="E298" s="234" t="s">
        <v>25</v>
      </c>
      <c r="F298" s="234" t="s">
        <v>25</v>
      </c>
      <c r="G298" s="234" t="s">
        <v>5076</v>
      </c>
      <c r="H298" s="234" t="s">
        <v>5077</v>
      </c>
      <c r="I298" s="234" t="s">
        <v>5077</v>
      </c>
      <c r="J298" s="234" t="s">
        <v>5078</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5079</v>
      </c>
      <c r="B299" s="234" t="s">
        <v>5080</v>
      </c>
      <c r="C299" s="234" t="s">
        <v>5081</v>
      </c>
      <c r="D299" s="234" t="s">
        <v>25</v>
      </c>
      <c r="E299" s="234" t="s">
        <v>25</v>
      </c>
      <c r="F299" s="234" t="s">
        <v>25</v>
      </c>
      <c r="G299" s="234" t="s">
        <v>25</v>
      </c>
      <c r="H299" s="234" t="s">
        <v>5082</v>
      </c>
      <c r="I299" s="234" t="s">
        <v>5083</v>
      </c>
      <c r="J299" s="234" t="s">
        <v>5084</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5085</v>
      </c>
      <c r="B300" s="234" t="s">
        <v>5086</v>
      </c>
      <c r="C300" s="234" t="s">
        <v>5087</v>
      </c>
      <c r="D300" s="234" t="s">
        <v>25</v>
      </c>
      <c r="E300" s="234" t="s">
        <v>25</v>
      </c>
      <c r="F300" s="234" t="s">
        <v>5088</v>
      </c>
      <c r="G300" s="234" t="s">
        <v>25</v>
      </c>
      <c r="H300" s="234" t="s">
        <v>5089</v>
      </c>
      <c r="I300" s="234" t="s">
        <v>5083</v>
      </c>
      <c r="J300" s="234" t="s">
        <v>5090</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1200</v>
      </c>
      <c r="B301" s="233" t="s">
        <v>5091</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5092</v>
      </c>
      <c r="B302" s="234" t="s">
        <v>5093</v>
      </c>
      <c r="C302" s="234" t="s">
        <v>5094</v>
      </c>
      <c r="D302" s="234" t="s">
        <v>25</v>
      </c>
      <c r="E302" s="234" t="s">
        <v>25</v>
      </c>
      <c r="F302" s="234" t="s">
        <v>25</v>
      </c>
      <c r="G302" s="234" t="s">
        <v>25</v>
      </c>
      <c r="H302" s="234" t="s">
        <v>5095</v>
      </c>
      <c r="I302" s="234" t="s">
        <v>25</v>
      </c>
      <c r="J302" s="234" t="s">
        <v>5096</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5097</v>
      </c>
      <c r="B303" s="234" t="s">
        <v>5098</v>
      </c>
      <c r="C303" s="234" t="s">
        <v>5099</v>
      </c>
      <c r="D303" s="234" t="s">
        <v>5100</v>
      </c>
      <c r="E303" s="234" t="s">
        <v>25</v>
      </c>
      <c r="F303" s="234" t="s">
        <v>25</v>
      </c>
      <c r="G303" s="234" t="s">
        <v>25</v>
      </c>
      <c r="H303" s="234" t="s">
        <v>5101</v>
      </c>
      <c r="I303" s="234" t="s">
        <v>4004</v>
      </c>
      <c r="J303" s="234" t="s">
        <v>5102</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5103</v>
      </c>
      <c r="B304" s="234" t="s">
        <v>5104</v>
      </c>
      <c r="C304" s="234" t="s">
        <v>5105</v>
      </c>
      <c r="D304" s="234" t="s">
        <v>5100</v>
      </c>
      <c r="E304" s="234" t="s">
        <v>25</v>
      </c>
      <c r="F304" s="234" t="s">
        <v>5106</v>
      </c>
      <c r="G304" s="234" t="s">
        <v>25</v>
      </c>
      <c r="H304" s="234" t="s">
        <v>5107</v>
      </c>
      <c r="I304" s="234" t="s">
        <v>25</v>
      </c>
      <c r="J304" s="234" t="s">
        <v>5108</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5109</v>
      </c>
      <c r="B305" s="234" t="s">
        <v>5110</v>
      </c>
      <c r="C305" s="234" t="s">
        <v>5111</v>
      </c>
      <c r="D305" s="234" t="s">
        <v>5112</v>
      </c>
      <c r="E305" s="234" t="s">
        <v>25</v>
      </c>
      <c r="F305" s="234" t="s">
        <v>25</v>
      </c>
      <c r="G305" s="234" t="s">
        <v>25</v>
      </c>
      <c r="H305" s="234" t="s">
        <v>5113</v>
      </c>
      <c r="I305" s="234" t="s">
        <v>5114</v>
      </c>
      <c r="J305" s="234" t="s">
        <v>5115</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5116</v>
      </c>
      <c r="B306" s="234" t="s">
        <v>5117</v>
      </c>
      <c r="C306" s="234" t="s">
        <v>5118</v>
      </c>
      <c r="D306" s="234" t="s">
        <v>5119</v>
      </c>
      <c r="E306" s="234" t="s">
        <v>25</v>
      </c>
      <c r="F306" s="234" t="s">
        <v>25</v>
      </c>
      <c r="G306" s="234" t="s">
        <v>25</v>
      </c>
      <c r="H306" s="234" t="s">
        <v>5120</v>
      </c>
      <c r="I306" s="234" t="s">
        <v>4004</v>
      </c>
      <c r="J306" s="234" t="s">
        <v>5121</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1204</v>
      </c>
      <c r="B307" s="233" t="s">
        <v>5122</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5123</v>
      </c>
      <c r="B308" s="234" t="s">
        <v>5124</v>
      </c>
      <c r="C308" s="234" t="s">
        <v>5125</v>
      </c>
      <c r="D308" s="234" t="s">
        <v>5119</v>
      </c>
      <c r="E308" s="234" t="s">
        <v>25</v>
      </c>
      <c r="F308" s="234" t="s">
        <v>5126</v>
      </c>
      <c r="G308" s="234" t="s">
        <v>25</v>
      </c>
      <c r="H308" s="234" t="s">
        <v>5127</v>
      </c>
      <c r="I308" s="234" t="s">
        <v>5128</v>
      </c>
      <c r="J308" s="234" t="s">
        <v>5129</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1208</v>
      </c>
      <c r="B309" s="233" t="s">
        <v>5130</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5131</v>
      </c>
      <c r="B310" s="234" t="s">
        <v>5132</v>
      </c>
      <c r="C310" s="234" t="s">
        <v>5133</v>
      </c>
      <c r="D310" s="234" t="s">
        <v>25</v>
      </c>
      <c r="E310" s="234" t="s">
        <v>25</v>
      </c>
      <c r="F310" s="234" t="s">
        <v>5134</v>
      </c>
      <c r="G310" s="234" t="s">
        <v>25</v>
      </c>
      <c r="H310" s="234" t="s">
        <v>5135</v>
      </c>
      <c r="I310" s="234" t="s">
        <v>5136</v>
      </c>
      <c r="J310" s="234" t="s">
        <v>5137</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5138</v>
      </c>
      <c r="B311" s="234" t="s">
        <v>5139</v>
      </c>
      <c r="C311" s="234" t="s">
        <v>5140</v>
      </c>
      <c r="D311" s="234" t="s">
        <v>5141</v>
      </c>
      <c r="E311" s="234" t="s">
        <v>25</v>
      </c>
      <c r="F311" s="234" t="s">
        <v>25</v>
      </c>
      <c r="G311" s="234" t="s">
        <v>5142</v>
      </c>
      <c r="H311" s="234" t="s">
        <v>5143</v>
      </c>
      <c r="I311" s="234" t="s">
        <v>25</v>
      </c>
      <c r="J311" s="234" t="s">
        <v>5144</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5145</v>
      </c>
      <c r="B312" s="234" t="s">
        <v>5146</v>
      </c>
      <c r="C312" s="234" t="s">
        <v>5147</v>
      </c>
      <c r="D312" s="234" t="s">
        <v>5148</v>
      </c>
      <c r="E312" s="234" t="s">
        <v>25</v>
      </c>
      <c r="F312" s="234" t="s">
        <v>25</v>
      </c>
      <c r="G312" s="234" t="s">
        <v>25</v>
      </c>
      <c r="H312" s="234" t="s">
        <v>5149</v>
      </c>
      <c r="I312" s="234" t="s">
        <v>25</v>
      </c>
      <c r="J312" s="234" t="s">
        <v>5150</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5151</v>
      </c>
      <c r="B313" s="234" t="s">
        <v>5152</v>
      </c>
      <c r="C313" s="234" t="s">
        <v>5153</v>
      </c>
      <c r="D313" s="234" t="s">
        <v>5154</v>
      </c>
      <c r="E313" s="234" t="s">
        <v>25</v>
      </c>
      <c r="F313" s="234" t="s">
        <v>25</v>
      </c>
      <c r="G313" s="234" t="s">
        <v>5155</v>
      </c>
      <c r="H313" s="234" t="s">
        <v>5156</v>
      </c>
      <c r="I313" s="234" t="s">
        <v>5157</v>
      </c>
      <c r="J313" s="234" t="s">
        <v>5158</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5159</v>
      </c>
      <c r="B314" s="234" t="s">
        <v>5160</v>
      </c>
      <c r="C314" s="234" t="s">
        <v>5161</v>
      </c>
      <c r="D314" s="234" t="s">
        <v>5162</v>
      </c>
      <c r="E314" s="234" t="s">
        <v>25</v>
      </c>
      <c r="F314" s="234" t="s">
        <v>25</v>
      </c>
      <c r="G314" s="234" t="s">
        <v>5163</v>
      </c>
      <c r="H314" s="234" t="s">
        <v>5164</v>
      </c>
      <c r="I314" s="234" t="s">
        <v>5165</v>
      </c>
      <c r="J314" s="234" t="s">
        <v>5166</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5167</v>
      </c>
      <c r="B315" s="233" t="s">
        <v>5168</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5169</v>
      </c>
      <c r="B316" s="234" t="s">
        <v>5170</v>
      </c>
      <c r="C316" s="234" t="s">
        <v>5171</v>
      </c>
      <c r="D316" s="234" t="s">
        <v>25</v>
      </c>
      <c r="E316" s="234" t="s">
        <v>25</v>
      </c>
      <c r="F316" s="234" t="s">
        <v>25</v>
      </c>
      <c r="G316" s="234" t="s">
        <v>25</v>
      </c>
      <c r="H316" s="234" t="s">
        <v>5172</v>
      </c>
      <c r="I316" s="234" t="s">
        <v>5173</v>
      </c>
      <c r="J316" s="234" t="s">
        <v>5174</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5175</v>
      </c>
      <c r="B317" s="234" t="s">
        <v>5176</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5177</v>
      </c>
      <c r="B318" s="233" t="s">
        <v>5178</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5179</v>
      </c>
      <c r="B319" s="234" t="s">
        <v>5180</v>
      </c>
      <c r="C319" s="234" t="s">
        <v>5181</v>
      </c>
      <c r="D319" s="234" t="s">
        <v>5182</v>
      </c>
      <c r="E319" s="234" t="s">
        <v>25</v>
      </c>
      <c r="F319" s="234" t="s">
        <v>5183</v>
      </c>
      <c r="G319" s="234" t="s">
        <v>5184</v>
      </c>
      <c r="H319" s="234" t="s">
        <v>5185</v>
      </c>
      <c r="I319" s="234" t="s">
        <v>25</v>
      </c>
      <c r="J319" s="234" t="s">
        <v>5186</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5187</v>
      </c>
      <c r="B320" s="234" t="s">
        <v>5188</v>
      </c>
      <c r="C320" s="234" t="s">
        <v>5189</v>
      </c>
      <c r="D320" s="234" t="s">
        <v>5190</v>
      </c>
      <c r="E320" s="234" t="s">
        <v>25</v>
      </c>
      <c r="F320" s="234" t="s">
        <v>25</v>
      </c>
      <c r="G320" s="234" t="s">
        <v>25</v>
      </c>
      <c r="H320" s="234" t="s">
        <v>5191</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5192</v>
      </c>
      <c r="B321" s="234" t="s">
        <v>5193</v>
      </c>
      <c r="C321" s="234" t="s">
        <v>5194</v>
      </c>
      <c r="D321" s="234" t="s">
        <v>5195</v>
      </c>
      <c r="E321" s="234" t="s">
        <v>25</v>
      </c>
      <c r="F321" s="234" t="s">
        <v>25</v>
      </c>
      <c r="G321" s="234" t="s">
        <v>25</v>
      </c>
      <c r="H321" s="234" t="s">
        <v>5196</v>
      </c>
      <c r="I321" s="234" t="s">
        <v>25</v>
      </c>
      <c r="J321" s="234" t="s">
        <v>5197</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5198</v>
      </c>
      <c r="B322" s="234" t="s">
        <v>5199</v>
      </c>
      <c r="C322" s="234" t="s">
        <v>5200</v>
      </c>
      <c r="D322" s="234" t="s">
        <v>5201</v>
      </c>
      <c r="E322" s="234" t="s">
        <v>25</v>
      </c>
      <c r="F322" s="234" t="s">
        <v>25</v>
      </c>
      <c r="G322" s="234" t="s">
        <v>25</v>
      </c>
      <c r="H322" s="234" t="s">
        <v>5202</v>
      </c>
      <c r="I322" s="234" t="s">
        <v>25</v>
      </c>
      <c r="J322" s="234" t="s">
        <v>5203</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5204</v>
      </c>
      <c r="B323" s="234" t="s">
        <v>5205</v>
      </c>
      <c r="C323" s="234" t="s">
        <v>5206</v>
      </c>
      <c r="D323" s="234" t="s">
        <v>25</v>
      </c>
      <c r="E323" s="234" t="s">
        <v>25</v>
      </c>
      <c r="F323" s="234" t="s">
        <v>25</v>
      </c>
      <c r="G323" s="234" t="s">
        <v>25</v>
      </c>
      <c r="H323" s="234" t="s">
        <v>5207</v>
      </c>
      <c r="I323" s="234" t="s">
        <v>4004</v>
      </c>
      <c r="J323" s="234" t="s">
        <v>5208</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5209</v>
      </c>
      <c r="B324" s="234" t="s">
        <v>5210</v>
      </c>
      <c r="C324" s="234" t="s">
        <v>5211</v>
      </c>
      <c r="D324" s="234" t="s">
        <v>25</v>
      </c>
      <c r="E324" s="234" t="s">
        <v>25</v>
      </c>
      <c r="F324" s="234" t="s">
        <v>25</v>
      </c>
      <c r="G324" s="234" t="s">
        <v>25</v>
      </c>
      <c r="H324" s="234" t="s">
        <v>5212</v>
      </c>
      <c r="I324" s="234" t="s">
        <v>5213</v>
      </c>
      <c r="J324" s="234" t="s">
        <v>5214</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5215</v>
      </c>
      <c r="B325" s="234" t="s">
        <v>5216</v>
      </c>
      <c r="C325" s="234" t="s">
        <v>5217</v>
      </c>
      <c r="D325" s="234" t="s">
        <v>5218</v>
      </c>
      <c r="E325" s="234" t="s">
        <v>25</v>
      </c>
      <c r="F325" s="234" t="s">
        <v>25</v>
      </c>
      <c r="G325" s="234" t="s">
        <v>25</v>
      </c>
      <c r="H325" s="234" t="s">
        <v>5219</v>
      </c>
      <c r="I325" s="234" t="s">
        <v>25</v>
      </c>
      <c r="J325" s="234" t="s">
        <v>5220</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5221</v>
      </c>
      <c r="B326" s="241" t="s">
        <v>5222</v>
      </c>
      <c r="C326" s="241" t="s">
        <v>5223</v>
      </c>
      <c r="D326" s="241" t="s">
        <v>5224</v>
      </c>
      <c r="E326" s="241" t="s">
        <v>25</v>
      </c>
      <c r="F326" s="241" t="s">
        <v>25</v>
      </c>
      <c r="G326" s="241" t="s">
        <v>25</v>
      </c>
      <c r="H326" s="241" t="s">
        <v>5225</v>
      </c>
      <c r="I326" s="241" t="s">
        <v>4004</v>
      </c>
      <c r="J326" s="241" t="s">
        <v>5226</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554</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IFERROR(INDEX('Recommendations'!$I$2:$I$92, MATCH(L2,'Recommendations'!$B$2:$B$92,0))="Implemented", FALSE))</xm:f>
            <x14:dxf>
              <font>
                <color rgb="FF000000"/>
              </font>
              <fill>
                <patternFill>
                  <bgColor rgb="FF3C7D22"/>
                </patternFill>
              </fill>
            </x14:dxf>
          </x14:cfRule>
          <x14:cfRule type="expression" priority="2" id="{00000000-000E-0000-0A00-000002000000}">
            <xm:f>AND(L2&lt;&gt;"", IFERROR(INDEX('Recommendations'!$I$2:$I$92, MATCH(L2,'Recommendations'!$B$2:$B$92,0))="Compensated", FALSE))</xm:f>
            <x14:dxf>
              <font>
                <color rgb="FF000000"/>
              </font>
              <fill>
                <patternFill>
                  <bgColor rgb="FFC6E0B4"/>
                </patternFill>
              </fill>
            </x14:dxf>
          </x14:cfRule>
          <x14:cfRule type="expression" priority="3" id="{00000000-000E-0000-0A00-000003000000}">
            <xm:f>AND(L2&lt;&gt;"", IFERROR(INDEX('Recommendations'!$I$2:$I$92, MATCH(L2,'Recommendations'!$B$2:$B$92,0))="Testing", FALSE))</xm:f>
            <x14:dxf>
              <font>
                <color rgb="FF000000"/>
              </font>
              <fill>
                <patternFill>
                  <bgColor rgb="FFFFC000"/>
                </patternFill>
              </fill>
            </x14:dxf>
          </x14:cfRule>
          <x14:cfRule type="expression" priority="4" id="{00000000-000E-0000-0A00-000004000000}">
            <xm:f>AND(L2&lt;&gt;"", IFERROR(INDEX('Recommendations'!$I$2:$I$92, MATCH(L2,'Recommendations'!$B$2:$B$92,0))="Failed", FALSE))</xm:f>
            <x14:dxf>
              <font>
                <color rgb="FF000000"/>
              </font>
              <fill>
                <patternFill>
                  <bgColor rgb="FFD82891"/>
                </patternFill>
              </fill>
            </x14:dxf>
          </x14:cfRule>
          <x14:cfRule type="expression" priority="5" id="{00000000-000E-0000-0A00-000005000000}">
            <xm:f>AND(L2&lt;&gt;"", IFERROR(INDEX('Recommendations'!$I$2:$I$92, MATCH(L2,'Recommendations'!$B$2:$B$92,0))="Risk Accepted", FALSE))</xm:f>
            <x14:dxf>
              <font>
                <color rgb="FF000000"/>
              </font>
              <fill>
                <patternFill>
                  <bgColor rgb="FFD9D9D9"/>
                </patternFill>
              </fill>
            </x14:dxf>
          </x14:cfRule>
          <x14:cfRule type="expression" priority="6" id="{00000000-000E-0000-0A00-000006000000}">
            <xm:f>AND(L2&lt;&gt;"", IFERROR(INDEX('Recommendations'!$I$2:$I$92, MATCH(L2,'Recommendations'!$B$2:$B$92,0))="N/A",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2375</v>
      </c>
      <c r="B1" s="286" t="s">
        <v>3260</v>
      </c>
      <c r="C1" s="286" t="s">
        <v>1</v>
      </c>
      <c r="D1" s="286" t="s">
        <v>799</v>
      </c>
      <c r="E1" s="286" t="s">
        <v>5227</v>
      </c>
      <c r="F1" s="286" t="s">
        <v>5228</v>
      </c>
      <c r="G1" s="286" t="s">
        <v>804</v>
      </c>
      <c r="H1" s="286" t="s">
        <v>805</v>
      </c>
      <c r="I1" s="286" t="s">
        <v>806</v>
      </c>
      <c r="J1" s="286" t="s">
        <v>807</v>
      </c>
      <c r="K1" s="286" t="s">
        <v>808</v>
      </c>
      <c r="L1" s="286" t="s">
        <v>809</v>
      </c>
      <c r="M1" s="286" t="s">
        <v>810</v>
      </c>
      <c r="N1" s="286" t="s">
        <v>811</v>
      </c>
      <c r="O1" s="286" t="s">
        <v>812</v>
      </c>
      <c r="P1" s="286" t="s">
        <v>813</v>
      </c>
      <c r="Q1" s="286" t="s">
        <v>814</v>
      </c>
      <c r="R1" s="286" t="s">
        <v>815</v>
      </c>
      <c r="S1" s="286" t="s">
        <v>816</v>
      </c>
      <c r="T1" s="286" t="s">
        <v>817</v>
      </c>
      <c r="U1" s="286" t="s">
        <v>818</v>
      </c>
      <c r="V1" s="286" t="s">
        <v>819</v>
      </c>
      <c r="W1" s="286" t="s">
        <v>820</v>
      </c>
      <c r="X1" s="286" t="s">
        <v>821</v>
      </c>
      <c r="Y1" s="286" t="s">
        <v>822</v>
      </c>
      <c r="Z1" s="286" t="s">
        <v>823</v>
      </c>
      <c r="AA1" s="286" t="s">
        <v>824</v>
      </c>
      <c r="AB1" s="286" t="s">
        <v>825</v>
      </c>
      <c r="AC1" s="286" t="s">
        <v>826</v>
      </c>
      <c r="AD1" s="286" t="s">
        <v>827</v>
      </c>
      <c r="AE1" s="286" t="s">
        <v>828</v>
      </c>
      <c r="AF1" s="286" t="s">
        <v>829</v>
      </c>
      <c r="AG1" s="286" t="s">
        <v>830</v>
      </c>
      <c r="AH1" s="286" t="s">
        <v>831</v>
      </c>
      <c r="AI1" s="286" t="s">
        <v>832</v>
      </c>
      <c r="AJ1" s="286" t="s">
        <v>833</v>
      </c>
      <c r="AK1" s="286" t="s">
        <v>834</v>
      </c>
      <c r="AL1" s="286" t="s">
        <v>835</v>
      </c>
      <c r="AM1" s="286" t="s">
        <v>836</v>
      </c>
      <c r="AN1" s="286" t="s">
        <v>837</v>
      </c>
      <c r="AO1" s="286" t="s">
        <v>838</v>
      </c>
      <c r="AP1" s="286" t="s">
        <v>839</v>
      </c>
      <c r="AQ1" s="286" t="s">
        <v>840</v>
      </c>
      <c r="AR1" s="286" t="s">
        <v>841</v>
      </c>
      <c r="AS1" s="286" t="s">
        <v>842</v>
      </c>
      <c r="AT1" s="286" t="s">
        <v>843</v>
      </c>
      <c r="AU1" s="287" t="s">
        <v>844</v>
      </c>
    </row>
    <row r="2" spans="1:47" ht="60" customHeight="1" outlineLevel="1" x14ac:dyDescent="0.35">
      <c r="A2" s="277" t="s">
        <v>5229</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5229</v>
      </c>
      <c r="B3" s="256" t="s">
        <v>5230</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5229</v>
      </c>
      <c r="B4" s="257" t="s">
        <v>5230</v>
      </c>
      <c r="C4" s="258" t="s">
        <v>5231</v>
      </c>
      <c r="D4" s="261" t="s">
        <v>5232</v>
      </c>
      <c r="E4" s="262" t="s">
        <v>5233</v>
      </c>
      <c r="F4" s="265" t="s">
        <v>5234</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5229</v>
      </c>
      <c r="B5" s="257" t="s">
        <v>5230</v>
      </c>
      <c r="C5" s="258" t="s">
        <v>5235</v>
      </c>
      <c r="D5" s="261" t="s">
        <v>5236</v>
      </c>
      <c r="E5" s="262" t="s">
        <v>5233</v>
      </c>
      <c r="F5" s="265" t="s">
        <v>5234</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5229</v>
      </c>
      <c r="B6" s="257" t="s">
        <v>5230</v>
      </c>
      <c r="C6" s="258" t="s">
        <v>5237</v>
      </c>
      <c r="D6" s="261" t="s">
        <v>5238</v>
      </c>
      <c r="E6" s="262" t="s">
        <v>5233</v>
      </c>
      <c r="F6" s="265" t="s">
        <v>5234</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5229</v>
      </c>
      <c r="B7" s="257" t="s">
        <v>5230</v>
      </c>
      <c r="C7" s="258" t="s">
        <v>5239</v>
      </c>
      <c r="D7" s="261" t="s">
        <v>5240</v>
      </c>
      <c r="E7" s="262" t="s">
        <v>5233</v>
      </c>
      <c r="F7" s="265" t="s">
        <v>5234</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5229</v>
      </c>
      <c r="B8" s="257" t="s">
        <v>5230</v>
      </c>
      <c r="C8" s="258" t="s">
        <v>5241</v>
      </c>
      <c r="D8" s="261" t="s">
        <v>5242</v>
      </c>
      <c r="E8" s="262" t="s">
        <v>5233</v>
      </c>
      <c r="F8" s="265" t="s">
        <v>5234</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5229</v>
      </c>
      <c r="B9" s="257" t="s">
        <v>5230</v>
      </c>
      <c r="C9" s="258" t="s">
        <v>5243</v>
      </c>
      <c r="D9" s="261" t="s">
        <v>5244</v>
      </c>
      <c r="E9" s="262" t="s">
        <v>5233</v>
      </c>
      <c r="F9" s="265" t="s">
        <v>5234</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5229</v>
      </c>
      <c r="B10" s="257" t="s">
        <v>5230</v>
      </c>
      <c r="C10" s="258" t="s">
        <v>5245</v>
      </c>
      <c r="D10" s="261" t="s">
        <v>5246</v>
      </c>
      <c r="E10" s="262" t="s">
        <v>5233</v>
      </c>
      <c r="F10" s="265" t="s">
        <v>5234</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5229</v>
      </c>
      <c r="B11" s="257" t="s">
        <v>5230</v>
      </c>
      <c r="C11" s="258" t="s">
        <v>5247</v>
      </c>
      <c r="D11" s="261" t="s">
        <v>5248</v>
      </c>
      <c r="E11" s="262" t="s">
        <v>5233</v>
      </c>
      <c r="F11" s="265" t="s">
        <v>5234</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5229</v>
      </c>
      <c r="B12" s="257" t="s">
        <v>5230</v>
      </c>
      <c r="C12" s="258" t="s">
        <v>5249</v>
      </c>
      <c r="D12" s="261" t="s">
        <v>5250</v>
      </c>
      <c r="E12" s="262" t="s">
        <v>5233</v>
      </c>
      <c r="F12" s="265" t="s">
        <v>5234</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5229</v>
      </c>
      <c r="B13" s="257" t="s">
        <v>5230</v>
      </c>
      <c r="C13" s="258" t="s">
        <v>5251</v>
      </c>
      <c r="D13" s="261" t="s">
        <v>5252</v>
      </c>
      <c r="E13" s="262" t="s">
        <v>5233</v>
      </c>
      <c r="F13" s="265" t="s">
        <v>5234</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5229</v>
      </c>
      <c r="B14" s="257" t="s">
        <v>5230</v>
      </c>
      <c r="C14" s="258" t="s">
        <v>5253</v>
      </c>
      <c r="D14" s="261" t="s">
        <v>5254</v>
      </c>
      <c r="E14" s="262" t="s">
        <v>5233</v>
      </c>
      <c r="F14" s="265" t="s">
        <v>5234</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5229</v>
      </c>
      <c r="B15" s="257" t="s">
        <v>5230</v>
      </c>
      <c r="C15" s="258" t="s">
        <v>5255</v>
      </c>
      <c r="D15" s="261" t="s">
        <v>5256</v>
      </c>
      <c r="E15" s="262" t="s">
        <v>5233</v>
      </c>
      <c r="F15" s="265" t="s">
        <v>5234</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5229</v>
      </c>
      <c r="B16" s="257" t="s">
        <v>5230</v>
      </c>
      <c r="C16" s="258" t="s">
        <v>5257</v>
      </c>
      <c r="D16" s="261" t="s">
        <v>5258</v>
      </c>
      <c r="E16" s="262" t="s">
        <v>5233</v>
      </c>
      <c r="F16" s="265" t="s">
        <v>5234</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5229</v>
      </c>
      <c r="B17" s="256" t="s">
        <v>5259</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5229</v>
      </c>
      <c r="B18" s="257" t="s">
        <v>5259</v>
      </c>
      <c r="C18" s="258" t="s">
        <v>5260</v>
      </c>
      <c r="D18" s="261" t="s">
        <v>5261</v>
      </c>
      <c r="E18" s="262" t="s">
        <v>5262</v>
      </c>
      <c r="F18" s="265" t="s">
        <v>5263</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5229</v>
      </c>
      <c r="B19" s="257" t="s">
        <v>5259</v>
      </c>
      <c r="C19" s="258" t="s">
        <v>5264</v>
      </c>
      <c r="D19" s="261" t="s">
        <v>5265</v>
      </c>
      <c r="E19" s="262" t="s">
        <v>5262</v>
      </c>
      <c r="F19" s="265" t="s">
        <v>5263</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5229</v>
      </c>
      <c r="B20" s="257" t="s">
        <v>5259</v>
      </c>
      <c r="C20" s="258" t="s">
        <v>5266</v>
      </c>
      <c r="D20" s="261" t="s">
        <v>5267</v>
      </c>
      <c r="E20" s="262" t="s">
        <v>5262</v>
      </c>
      <c r="F20" s="265" t="s">
        <v>5263</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5229</v>
      </c>
      <c r="B21" s="257" t="s">
        <v>5259</v>
      </c>
      <c r="C21" s="258" t="s">
        <v>5268</v>
      </c>
      <c r="D21" s="261" t="s">
        <v>5269</v>
      </c>
      <c r="E21" s="262" t="s">
        <v>5262</v>
      </c>
      <c r="F21" s="265" t="s">
        <v>5263</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5229</v>
      </c>
      <c r="B22" s="257" t="s">
        <v>5259</v>
      </c>
      <c r="C22" s="258" t="s">
        <v>5270</v>
      </c>
      <c r="D22" s="261" t="s">
        <v>5271</v>
      </c>
      <c r="E22" s="262" t="s">
        <v>5262</v>
      </c>
      <c r="F22" s="265" t="s">
        <v>5263</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5229</v>
      </c>
      <c r="B23" s="257" t="s">
        <v>5259</v>
      </c>
      <c r="C23" s="258" t="s">
        <v>5272</v>
      </c>
      <c r="D23" s="261" t="s">
        <v>5273</v>
      </c>
      <c r="E23" s="262" t="s">
        <v>5233</v>
      </c>
      <c r="F23" s="265" t="s">
        <v>5234</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5229</v>
      </c>
      <c r="B24" s="257" t="s">
        <v>5259</v>
      </c>
      <c r="C24" s="258" t="s">
        <v>5274</v>
      </c>
      <c r="D24" s="261" t="s">
        <v>5275</v>
      </c>
      <c r="E24" s="262" t="s">
        <v>5233</v>
      </c>
      <c r="F24" s="265" t="s">
        <v>5234</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5229</v>
      </c>
      <c r="B25" s="257" t="s">
        <v>5259</v>
      </c>
      <c r="C25" s="258" t="s">
        <v>5276</v>
      </c>
      <c r="D25" s="261" t="s">
        <v>5277</v>
      </c>
      <c r="E25" s="262" t="s">
        <v>5233</v>
      </c>
      <c r="F25" s="265" t="s">
        <v>5278</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5229</v>
      </c>
      <c r="B26" s="257" t="s">
        <v>5259</v>
      </c>
      <c r="C26" s="258" t="s">
        <v>5279</v>
      </c>
      <c r="D26" s="261" t="s">
        <v>5280</v>
      </c>
      <c r="E26" s="262" t="s">
        <v>5233</v>
      </c>
      <c r="F26" s="265" t="s">
        <v>5278</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5229</v>
      </c>
      <c r="B27" s="257" t="s">
        <v>5259</v>
      </c>
      <c r="C27" s="258" t="s">
        <v>5281</v>
      </c>
      <c r="D27" s="261" t="s">
        <v>5282</v>
      </c>
      <c r="E27" s="262" t="s">
        <v>5233</v>
      </c>
      <c r="F27" s="265" t="s">
        <v>5278</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5229</v>
      </c>
      <c r="B28" s="257" t="s">
        <v>5259</v>
      </c>
      <c r="C28" s="258" t="s">
        <v>5283</v>
      </c>
      <c r="D28" s="261" t="s">
        <v>5284</v>
      </c>
      <c r="E28" s="262" t="s">
        <v>5233</v>
      </c>
      <c r="F28" s="265" t="s">
        <v>5278</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5229</v>
      </c>
      <c r="B29" s="257" t="s">
        <v>5259</v>
      </c>
      <c r="C29" s="258" t="s">
        <v>5285</v>
      </c>
      <c r="D29" s="261" t="s">
        <v>5286</v>
      </c>
      <c r="E29" s="262" t="s">
        <v>5233</v>
      </c>
      <c r="F29" s="265" t="s">
        <v>5278</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5229</v>
      </c>
      <c r="B30" s="257" t="s">
        <v>5259</v>
      </c>
      <c r="C30" s="258" t="s">
        <v>5287</v>
      </c>
      <c r="D30" s="261" t="s">
        <v>5288</v>
      </c>
      <c r="E30" s="262" t="s">
        <v>5233</v>
      </c>
      <c r="F30" s="265" t="s">
        <v>5278</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5229</v>
      </c>
      <c r="B31" s="257" t="s">
        <v>5259</v>
      </c>
      <c r="C31" s="258" t="s">
        <v>5289</v>
      </c>
      <c r="D31" s="261" t="s">
        <v>5290</v>
      </c>
      <c r="E31" s="262" t="s">
        <v>5233</v>
      </c>
      <c r="F31" s="265" t="s">
        <v>5278</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5229</v>
      </c>
      <c r="B32" s="257" t="s">
        <v>5259</v>
      </c>
      <c r="C32" s="258" t="s">
        <v>5291</v>
      </c>
      <c r="D32" s="261" t="s">
        <v>5292</v>
      </c>
      <c r="E32" s="262" t="s">
        <v>5233</v>
      </c>
      <c r="F32" s="265" t="s">
        <v>5278</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5229</v>
      </c>
      <c r="B33" s="257" t="s">
        <v>5259</v>
      </c>
      <c r="C33" s="258" t="s">
        <v>5293</v>
      </c>
      <c r="D33" s="261" t="s">
        <v>5294</v>
      </c>
      <c r="E33" s="262" t="s">
        <v>5262</v>
      </c>
      <c r="F33" s="265" t="s">
        <v>5263</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5229</v>
      </c>
      <c r="B34" s="257" t="s">
        <v>5259</v>
      </c>
      <c r="C34" s="258" t="s">
        <v>5295</v>
      </c>
      <c r="D34" s="261" t="s">
        <v>5296</v>
      </c>
      <c r="E34" s="262" t="s">
        <v>5233</v>
      </c>
      <c r="F34" s="265" t="s">
        <v>5278</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5229</v>
      </c>
      <c r="B35" s="256" t="s">
        <v>5297</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5229</v>
      </c>
      <c r="B36" s="257" t="s">
        <v>5297</v>
      </c>
      <c r="C36" s="258" t="s">
        <v>5298</v>
      </c>
      <c r="D36" s="261" t="s">
        <v>5299</v>
      </c>
      <c r="E36" s="262" t="s">
        <v>5233</v>
      </c>
      <c r="F36" s="265" t="s">
        <v>5278</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5229</v>
      </c>
      <c r="B37" s="257" t="s">
        <v>5297</v>
      </c>
      <c r="C37" s="258" t="s">
        <v>5300</v>
      </c>
      <c r="D37" s="261" t="s">
        <v>5301</v>
      </c>
      <c r="E37" s="262" t="s">
        <v>5233</v>
      </c>
      <c r="F37" s="265" t="s">
        <v>5302</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5229</v>
      </c>
      <c r="B38" s="257" t="s">
        <v>5297</v>
      </c>
      <c r="C38" s="258" t="s">
        <v>5303</v>
      </c>
      <c r="D38" s="261" t="s">
        <v>5304</v>
      </c>
      <c r="E38" s="262" t="s">
        <v>5233</v>
      </c>
      <c r="F38" s="265" t="s">
        <v>5302</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5229</v>
      </c>
      <c r="B39" s="257" t="s">
        <v>5297</v>
      </c>
      <c r="C39" s="258" t="s">
        <v>5305</v>
      </c>
      <c r="D39" s="261" t="s">
        <v>5306</v>
      </c>
      <c r="E39" s="262" t="s">
        <v>5233</v>
      </c>
      <c r="F39" s="265" t="s">
        <v>5302</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5229</v>
      </c>
      <c r="B40" s="257" t="s">
        <v>5297</v>
      </c>
      <c r="C40" s="258" t="s">
        <v>5307</v>
      </c>
      <c r="D40" s="261" t="s">
        <v>5308</v>
      </c>
      <c r="E40" s="262" t="s">
        <v>5233</v>
      </c>
      <c r="F40" s="265" t="s">
        <v>5302</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5229</v>
      </c>
      <c r="B41" s="257" t="s">
        <v>5297</v>
      </c>
      <c r="C41" s="258" t="s">
        <v>5309</v>
      </c>
      <c r="D41" s="261" t="s">
        <v>5310</v>
      </c>
      <c r="E41" s="262" t="s">
        <v>5233</v>
      </c>
      <c r="F41" s="265" t="s">
        <v>5302</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5229</v>
      </c>
      <c r="B42" s="257" t="s">
        <v>5297</v>
      </c>
      <c r="C42" s="258" t="s">
        <v>5311</v>
      </c>
      <c r="D42" s="261" t="s">
        <v>5312</v>
      </c>
      <c r="E42" s="262" t="s">
        <v>5233</v>
      </c>
      <c r="F42" s="265" t="s">
        <v>5302</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5229</v>
      </c>
      <c r="B43" s="257" t="s">
        <v>5297</v>
      </c>
      <c r="C43" s="258" t="s">
        <v>5313</v>
      </c>
      <c r="D43" s="261" t="s">
        <v>5314</v>
      </c>
      <c r="E43" s="262" t="s">
        <v>5233</v>
      </c>
      <c r="F43" s="265" t="s">
        <v>5302</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5229</v>
      </c>
      <c r="B44" s="257" t="s">
        <v>5297</v>
      </c>
      <c r="C44" s="258" t="s">
        <v>5315</v>
      </c>
      <c r="D44" s="261" t="s">
        <v>5316</v>
      </c>
      <c r="E44" s="262" t="s">
        <v>5233</v>
      </c>
      <c r="F44" s="265" t="s">
        <v>5302</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5229</v>
      </c>
      <c r="B45" s="257" t="s">
        <v>5297</v>
      </c>
      <c r="C45" s="258" t="s">
        <v>5317</v>
      </c>
      <c r="D45" s="261" t="s">
        <v>5318</v>
      </c>
      <c r="E45" s="262" t="s">
        <v>5233</v>
      </c>
      <c r="F45" s="265" t="s">
        <v>5302</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5229</v>
      </c>
      <c r="B46" s="257" t="s">
        <v>5297</v>
      </c>
      <c r="C46" s="258" t="s">
        <v>5319</v>
      </c>
      <c r="D46" s="261" t="s">
        <v>5320</v>
      </c>
      <c r="E46" s="262" t="s">
        <v>5233</v>
      </c>
      <c r="F46" s="265" t="s">
        <v>5302</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5229</v>
      </c>
      <c r="B47" s="257" t="s">
        <v>5297</v>
      </c>
      <c r="C47" s="258" t="s">
        <v>5321</v>
      </c>
      <c r="D47" s="261" t="s">
        <v>5322</v>
      </c>
      <c r="E47" s="262" t="s">
        <v>5233</v>
      </c>
      <c r="F47" s="265" t="s">
        <v>5302</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5229</v>
      </c>
      <c r="B48" s="257" t="s">
        <v>5297</v>
      </c>
      <c r="C48" s="258" t="s">
        <v>5323</v>
      </c>
      <c r="D48" s="261" t="s">
        <v>5324</v>
      </c>
      <c r="E48" s="262" t="s">
        <v>5233</v>
      </c>
      <c r="F48" s="265" t="s">
        <v>5302</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5229</v>
      </c>
      <c r="B49" s="257" t="s">
        <v>5297</v>
      </c>
      <c r="C49" s="258" t="s">
        <v>5325</v>
      </c>
      <c r="D49" s="261" t="s">
        <v>5326</v>
      </c>
      <c r="E49" s="262" t="s">
        <v>5233</v>
      </c>
      <c r="F49" s="265" t="s">
        <v>5302</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5229</v>
      </c>
      <c r="B50" s="256" t="s">
        <v>2499</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5229</v>
      </c>
      <c r="B51" s="257" t="s">
        <v>2499</v>
      </c>
      <c r="C51" s="258" t="s">
        <v>5327</v>
      </c>
      <c r="D51" s="261" t="s">
        <v>5328</v>
      </c>
      <c r="E51" s="262" t="s">
        <v>5329</v>
      </c>
      <c r="F51" s="265" t="s">
        <v>5330</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5229</v>
      </c>
      <c r="B52" s="257" t="s">
        <v>2499</v>
      </c>
      <c r="C52" s="258" t="s">
        <v>5331</v>
      </c>
      <c r="D52" s="261" t="s">
        <v>5332</v>
      </c>
      <c r="E52" s="262" t="s">
        <v>5329</v>
      </c>
      <c r="F52" s="265" t="s">
        <v>5330</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5229</v>
      </c>
      <c r="B53" s="257" t="s">
        <v>2499</v>
      </c>
      <c r="C53" s="258" t="s">
        <v>5333</v>
      </c>
      <c r="D53" s="261" t="s">
        <v>5334</v>
      </c>
      <c r="E53" s="262" t="s">
        <v>5329</v>
      </c>
      <c r="F53" s="265" t="s">
        <v>5330</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5229</v>
      </c>
      <c r="B54" s="257" t="s">
        <v>2499</v>
      </c>
      <c r="C54" s="258" t="s">
        <v>5335</v>
      </c>
      <c r="D54" s="261" t="s">
        <v>5336</v>
      </c>
      <c r="E54" s="262" t="s">
        <v>5329</v>
      </c>
      <c r="F54" s="265" t="s">
        <v>5330</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5229</v>
      </c>
      <c r="B55" s="257" t="s">
        <v>2499</v>
      </c>
      <c r="C55" s="258" t="s">
        <v>5337</v>
      </c>
      <c r="D55" s="261" t="s">
        <v>5338</v>
      </c>
      <c r="E55" s="262" t="s">
        <v>5329</v>
      </c>
      <c r="F55" s="265" t="s">
        <v>5330</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5229</v>
      </c>
      <c r="B56" s="257" t="s">
        <v>2499</v>
      </c>
      <c r="C56" s="258" t="s">
        <v>5339</v>
      </c>
      <c r="D56" s="261" t="s">
        <v>5340</v>
      </c>
      <c r="E56" s="262" t="s">
        <v>5329</v>
      </c>
      <c r="F56" s="265" t="s">
        <v>5330</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5229</v>
      </c>
      <c r="B57" s="257" t="s">
        <v>2499</v>
      </c>
      <c r="C57" s="258" t="s">
        <v>5341</v>
      </c>
      <c r="D57" s="261" t="s">
        <v>5342</v>
      </c>
      <c r="E57" s="262" t="s">
        <v>5329</v>
      </c>
      <c r="F57" s="265" t="s">
        <v>5330</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5229</v>
      </c>
      <c r="B58" s="257" t="s">
        <v>2499</v>
      </c>
      <c r="C58" s="258" t="s">
        <v>5343</v>
      </c>
      <c r="D58" s="261" t="s">
        <v>5344</v>
      </c>
      <c r="E58" s="262" t="s">
        <v>5233</v>
      </c>
      <c r="F58" s="265" t="s">
        <v>5330</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5229</v>
      </c>
      <c r="B59" s="257" t="s">
        <v>2499</v>
      </c>
      <c r="C59" s="258" t="s">
        <v>5345</v>
      </c>
      <c r="D59" s="261" t="s">
        <v>5346</v>
      </c>
      <c r="E59" s="262" t="s">
        <v>5233</v>
      </c>
      <c r="F59" s="265" t="s">
        <v>5330</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5229</v>
      </c>
      <c r="B60" s="256" t="s">
        <v>5347</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5229</v>
      </c>
      <c r="B61" s="257" t="s">
        <v>5347</v>
      </c>
      <c r="C61" s="258" t="s">
        <v>5348</v>
      </c>
      <c r="D61" s="261" t="s">
        <v>5349</v>
      </c>
      <c r="E61" s="262" t="s">
        <v>5233</v>
      </c>
      <c r="F61" s="265" t="s">
        <v>5350</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5229</v>
      </c>
      <c r="B62" s="257" t="s">
        <v>5347</v>
      </c>
      <c r="C62" s="258" t="s">
        <v>5351</v>
      </c>
      <c r="D62" s="261" t="s">
        <v>5352</v>
      </c>
      <c r="E62" s="262" t="s">
        <v>5233</v>
      </c>
      <c r="F62" s="265" t="s">
        <v>5350</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5229</v>
      </c>
      <c r="B63" s="257" t="s">
        <v>5347</v>
      </c>
      <c r="C63" s="258" t="s">
        <v>5353</v>
      </c>
      <c r="D63" s="261" t="s">
        <v>5354</v>
      </c>
      <c r="E63" s="262" t="s">
        <v>5233</v>
      </c>
      <c r="F63" s="265" t="s">
        <v>5350</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5229</v>
      </c>
      <c r="B64" s="257" t="s">
        <v>5347</v>
      </c>
      <c r="C64" s="258" t="s">
        <v>5355</v>
      </c>
      <c r="D64" s="261" t="s">
        <v>5356</v>
      </c>
      <c r="E64" s="262" t="s">
        <v>5233</v>
      </c>
      <c r="F64" s="265" t="s">
        <v>5350</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5229</v>
      </c>
      <c r="B65" s="257" t="s">
        <v>5347</v>
      </c>
      <c r="C65" s="258" t="s">
        <v>5357</v>
      </c>
      <c r="D65" s="261" t="s">
        <v>5358</v>
      </c>
      <c r="E65" s="262" t="s">
        <v>5233</v>
      </c>
      <c r="F65" s="265" t="s">
        <v>5350</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5229</v>
      </c>
      <c r="B66" s="257" t="s">
        <v>5347</v>
      </c>
      <c r="C66" s="258" t="s">
        <v>5359</v>
      </c>
      <c r="D66" s="261" t="s">
        <v>5360</v>
      </c>
      <c r="E66" s="262" t="s">
        <v>5233</v>
      </c>
      <c r="F66" s="265" t="s">
        <v>5350</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5229</v>
      </c>
      <c r="B67" s="257" t="s">
        <v>5347</v>
      </c>
      <c r="C67" s="258" t="s">
        <v>5361</v>
      </c>
      <c r="D67" s="261" t="s">
        <v>5362</v>
      </c>
      <c r="E67" s="262" t="s">
        <v>5233</v>
      </c>
      <c r="F67" s="265" t="s">
        <v>5350</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5229</v>
      </c>
      <c r="B68" s="257" t="s">
        <v>5347</v>
      </c>
      <c r="C68" s="258" t="s">
        <v>5363</v>
      </c>
      <c r="D68" s="261" t="s">
        <v>5364</v>
      </c>
      <c r="E68" s="262" t="s">
        <v>5233</v>
      </c>
      <c r="F68" s="265" t="s">
        <v>5365</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5229</v>
      </c>
      <c r="B69" s="257" t="s">
        <v>5347</v>
      </c>
      <c r="C69" s="258" t="s">
        <v>5366</v>
      </c>
      <c r="D69" s="261" t="s">
        <v>5367</v>
      </c>
      <c r="E69" s="262" t="s">
        <v>5233</v>
      </c>
      <c r="F69" s="265" t="s">
        <v>5365</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5229</v>
      </c>
      <c r="B70" s="257" t="s">
        <v>5347</v>
      </c>
      <c r="C70" s="258" t="s">
        <v>5368</v>
      </c>
      <c r="D70" s="261" t="s">
        <v>5369</v>
      </c>
      <c r="E70" s="262" t="s">
        <v>5233</v>
      </c>
      <c r="F70" s="265" t="s">
        <v>5365</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5229</v>
      </c>
      <c r="B71" s="257" t="s">
        <v>5347</v>
      </c>
      <c r="C71" s="258" t="s">
        <v>5370</v>
      </c>
      <c r="D71" s="261" t="s">
        <v>5371</v>
      </c>
      <c r="E71" s="262" t="s">
        <v>5233</v>
      </c>
      <c r="F71" s="265" t="s">
        <v>5372</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5229</v>
      </c>
      <c r="B72" s="257" t="s">
        <v>5347</v>
      </c>
      <c r="C72" s="258" t="s">
        <v>5373</v>
      </c>
      <c r="D72" s="261" t="s">
        <v>5374</v>
      </c>
      <c r="E72" s="262" t="s">
        <v>5233</v>
      </c>
      <c r="F72" s="265" t="s">
        <v>5350</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5229</v>
      </c>
      <c r="B73" s="257" t="s">
        <v>5347</v>
      </c>
      <c r="C73" s="258" t="s">
        <v>5375</v>
      </c>
      <c r="D73" s="261" t="s">
        <v>5376</v>
      </c>
      <c r="E73" s="262" t="s">
        <v>5377</v>
      </c>
      <c r="F73" s="265" t="s">
        <v>5350</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5229</v>
      </c>
      <c r="B74" s="256" t="s">
        <v>5378</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5229</v>
      </c>
      <c r="B75" s="257" t="s">
        <v>5378</v>
      </c>
      <c r="C75" s="258" t="s">
        <v>5379</v>
      </c>
      <c r="D75" s="261" t="s">
        <v>5380</v>
      </c>
      <c r="E75" s="262" t="s">
        <v>5377</v>
      </c>
      <c r="F75" s="265" t="s">
        <v>5381</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5229</v>
      </c>
      <c r="B76" s="257" t="s">
        <v>5378</v>
      </c>
      <c r="C76" s="258" t="s">
        <v>5382</v>
      </c>
      <c r="D76" s="261" t="s">
        <v>5383</v>
      </c>
      <c r="E76" s="262" t="s">
        <v>5377</v>
      </c>
      <c r="F76" s="265" t="s">
        <v>5381</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5229</v>
      </c>
      <c r="B77" s="257" t="s">
        <v>5378</v>
      </c>
      <c r="C77" s="258" t="s">
        <v>5384</v>
      </c>
      <c r="D77" s="261" t="s">
        <v>5385</v>
      </c>
      <c r="E77" s="262" t="s">
        <v>5377</v>
      </c>
      <c r="F77" s="265" t="s">
        <v>5381</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5229</v>
      </c>
      <c r="B78" s="257" t="s">
        <v>5378</v>
      </c>
      <c r="C78" s="258" t="s">
        <v>5386</v>
      </c>
      <c r="D78" s="261" t="s">
        <v>5387</v>
      </c>
      <c r="E78" s="262" t="s">
        <v>5377</v>
      </c>
      <c r="F78" s="265" t="s">
        <v>5381</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5229</v>
      </c>
      <c r="B79" s="257" t="s">
        <v>5378</v>
      </c>
      <c r="C79" s="258" t="s">
        <v>5388</v>
      </c>
      <c r="D79" s="261" t="s">
        <v>5389</v>
      </c>
      <c r="E79" s="262" t="s">
        <v>5377</v>
      </c>
      <c r="F79" s="265" t="s">
        <v>5381</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5229</v>
      </c>
      <c r="B80" s="257" t="s">
        <v>5378</v>
      </c>
      <c r="C80" s="258" t="s">
        <v>5390</v>
      </c>
      <c r="D80" s="261" t="s">
        <v>5391</v>
      </c>
      <c r="E80" s="262" t="s">
        <v>5377</v>
      </c>
      <c r="F80" s="265" t="s">
        <v>5381</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5229</v>
      </c>
      <c r="B81" s="257" t="s">
        <v>5378</v>
      </c>
      <c r="C81" s="258" t="s">
        <v>5392</v>
      </c>
      <c r="D81" s="261" t="s">
        <v>5393</v>
      </c>
      <c r="E81" s="262" t="s">
        <v>5377</v>
      </c>
      <c r="F81" s="265" t="s">
        <v>5381</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5229</v>
      </c>
      <c r="B82" s="257" t="s">
        <v>5378</v>
      </c>
      <c r="C82" s="258" t="s">
        <v>5394</v>
      </c>
      <c r="D82" s="261" t="s">
        <v>5395</v>
      </c>
      <c r="E82" s="262" t="s">
        <v>5377</v>
      </c>
      <c r="F82" s="265" t="s">
        <v>5381</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5229</v>
      </c>
      <c r="B83" s="257" t="s">
        <v>5378</v>
      </c>
      <c r="C83" s="258" t="s">
        <v>5396</v>
      </c>
      <c r="D83" s="261" t="s">
        <v>5397</v>
      </c>
      <c r="E83" s="262" t="s">
        <v>5377</v>
      </c>
      <c r="F83" s="265" t="s">
        <v>5381</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5229</v>
      </c>
      <c r="B84" s="257" t="s">
        <v>5378</v>
      </c>
      <c r="C84" s="258" t="s">
        <v>5398</v>
      </c>
      <c r="D84" s="261" t="s">
        <v>5399</v>
      </c>
      <c r="E84" s="262" t="s">
        <v>5377</v>
      </c>
      <c r="F84" s="265" t="s">
        <v>5381</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5229</v>
      </c>
      <c r="B85" s="257" t="s">
        <v>5378</v>
      </c>
      <c r="C85" s="258" t="s">
        <v>5400</v>
      </c>
      <c r="D85" s="261" t="s">
        <v>5401</v>
      </c>
      <c r="E85" s="262" t="s">
        <v>5377</v>
      </c>
      <c r="F85" s="265" t="s">
        <v>5381</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5229</v>
      </c>
      <c r="B86" s="257" t="s">
        <v>5378</v>
      </c>
      <c r="C86" s="258" t="s">
        <v>5402</v>
      </c>
      <c r="D86" s="261" t="s">
        <v>5403</v>
      </c>
      <c r="E86" s="262" t="s">
        <v>5377</v>
      </c>
      <c r="F86" s="265" t="s">
        <v>5381</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5229</v>
      </c>
      <c r="B87" s="257" t="s">
        <v>5378</v>
      </c>
      <c r="C87" s="258" t="s">
        <v>5404</v>
      </c>
      <c r="D87" s="261" t="s">
        <v>5405</v>
      </c>
      <c r="E87" s="262" t="s">
        <v>5377</v>
      </c>
      <c r="F87" s="265" t="s">
        <v>5381</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5229</v>
      </c>
      <c r="B88" s="257" t="s">
        <v>5378</v>
      </c>
      <c r="C88" s="258" t="s">
        <v>5406</v>
      </c>
      <c r="D88" s="261" t="s">
        <v>5407</v>
      </c>
      <c r="E88" s="262" t="s">
        <v>5377</v>
      </c>
      <c r="F88" s="265" t="s">
        <v>5365</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5229</v>
      </c>
      <c r="B89" s="257" t="s">
        <v>5378</v>
      </c>
      <c r="C89" s="258" t="s">
        <v>5408</v>
      </c>
      <c r="D89" s="261" t="s">
        <v>5409</v>
      </c>
      <c r="E89" s="262" t="s">
        <v>5377</v>
      </c>
      <c r="F89" s="265" t="s">
        <v>5365</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5229</v>
      </c>
      <c r="B90" s="257" t="s">
        <v>5378</v>
      </c>
      <c r="C90" s="258" t="s">
        <v>5410</v>
      </c>
      <c r="D90" s="261" t="s">
        <v>5411</v>
      </c>
      <c r="E90" s="262" t="s">
        <v>5377</v>
      </c>
      <c r="F90" s="265" t="s">
        <v>5365</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5229</v>
      </c>
      <c r="B91" s="256" t="s">
        <v>5412</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5229</v>
      </c>
      <c r="B92" s="257" t="s">
        <v>5412</v>
      </c>
      <c r="C92" s="258" t="s">
        <v>5413</v>
      </c>
      <c r="D92" s="261" t="s">
        <v>5414</v>
      </c>
      <c r="E92" s="262" t="s">
        <v>5233</v>
      </c>
      <c r="F92" s="265" t="s">
        <v>5365</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5229</v>
      </c>
      <c r="B93" s="257" t="s">
        <v>5412</v>
      </c>
      <c r="C93" s="258" t="s">
        <v>5415</v>
      </c>
      <c r="D93" s="261" t="s">
        <v>5416</v>
      </c>
      <c r="E93" s="262" t="s">
        <v>5233</v>
      </c>
      <c r="F93" s="265" t="s">
        <v>5365</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5229</v>
      </c>
      <c r="B94" s="257" t="s">
        <v>5412</v>
      </c>
      <c r="C94" s="258" t="s">
        <v>5417</v>
      </c>
      <c r="D94" s="261" t="s">
        <v>5418</v>
      </c>
      <c r="E94" s="262" t="s">
        <v>5233</v>
      </c>
      <c r="F94" s="265" t="s">
        <v>5365</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5229</v>
      </c>
      <c r="B95" s="257" t="s">
        <v>5412</v>
      </c>
      <c r="C95" s="258" t="s">
        <v>5419</v>
      </c>
      <c r="D95" s="261" t="s">
        <v>5420</v>
      </c>
      <c r="E95" s="262" t="s">
        <v>5233</v>
      </c>
      <c r="F95" s="265" t="s">
        <v>5365</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5229</v>
      </c>
      <c r="B96" s="257" t="s">
        <v>5412</v>
      </c>
      <c r="C96" s="258" t="s">
        <v>5421</v>
      </c>
      <c r="D96" s="261" t="s">
        <v>5422</v>
      </c>
      <c r="E96" s="262" t="s">
        <v>5233</v>
      </c>
      <c r="F96" s="265" t="s">
        <v>5365</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5229</v>
      </c>
      <c r="B97" s="257" t="s">
        <v>5412</v>
      </c>
      <c r="C97" s="258" t="s">
        <v>5423</v>
      </c>
      <c r="D97" s="261" t="s">
        <v>5424</v>
      </c>
      <c r="E97" s="262" t="s">
        <v>5233</v>
      </c>
      <c r="F97" s="265" t="s">
        <v>5425</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5229</v>
      </c>
      <c r="B98" s="257" t="s">
        <v>5412</v>
      </c>
      <c r="C98" s="258" t="s">
        <v>5426</v>
      </c>
      <c r="D98" s="261" t="s">
        <v>5427</v>
      </c>
      <c r="E98" s="262" t="s">
        <v>5233</v>
      </c>
      <c r="F98" s="265" t="s">
        <v>5425</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5229</v>
      </c>
      <c r="B99" s="257" t="s">
        <v>5412</v>
      </c>
      <c r="C99" s="258" t="s">
        <v>5428</v>
      </c>
      <c r="D99" s="261" t="s">
        <v>5429</v>
      </c>
      <c r="E99" s="262" t="s">
        <v>5233</v>
      </c>
      <c r="F99" s="265" t="s">
        <v>5425</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5229</v>
      </c>
      <c r="B100" s="257" t="s">
        <v>5412</v>
      </c>
      <c r="C100" s="258" t="s">
        <v>5430</v>
      </c>
      <c r="D100" s="261" t="s">
        <v>5431</v>
      </c>
      <c r="E100" s="262" t="s">
        <v>5233</v>
      </c>
      <c r="F100" s="265" t="s">
        <v>5425</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5229</v>
      </c>
      <c r="B101" s="257" t="s">
        <v>5412</v>
      </c>
      <c r="C101" s="258" t="s">
        <v>5432</v>
      </c>
      <c r="D101" s="261" t="s">
        <v>5433</v>
      </c>
      <c r="E101" s="262" t="s">
        <v>5233</v>
      </c>
      <c r="F101" s="265" t="s">
        <v>5365</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5229</v>
      </c>
      <c r="B102" s="257" t="s">
        <v>5412</v>
      </c>
      <c r="C102" s="258" t="s">
        <v>5434</v>
      </c>
      <c r="D102" s="261" t="s">
        <v>5435</v>
      </c>
      <c r="E102" s="262" t="s">
        <v>5377</v>
      </c>
      <c r="F102" s="265" t="s">
        <v>5365</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5229</v>
      </c>
      <c r="B103" s="257" t="s">
        <v>5412</v>
      </c>
      <c r="C103" s="258" t="s">
        <v>5436</v>
      </c>
      <c r="D103" s="261" t="s">
        <v>5437</v>
      </c>
      <c r="E103" s="262" t="s">
        <v>5377</v>
      </c>
      <c r="F103" s="265" t="s">
        <v>5365</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5229</v>
      </c>
      <c r="B104" s="257" t="s">
        <v>5412</v>
      </c>
      <c r="C104" s="258" t="s">
        <v>5438</v>
      </c>
      <c r="D104" s="261" t="s">
        <v>5439</v>
      </c>
      <c r="E104" s="262" t="s">
        <v>5377</v>
      </c>
      <c r="F104" s="265" t="s">
        <v>5365</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5229</v>
      </c>
      <c r="B105" s="257" t="s">
        <v>5412</v>
      </c>
      <c r="C105" s="258" t="s">
        <v>5440</v>
      </c>
      <c r="D105" s="261" t="s">
        <v>5441</v>
      </c>
      <c r="E105" s="262" t="s">
        <v>5262</v>
      </c>
      <c r="F105" s="265" t="s">
        <v>5365</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5229</v>
      </c>
      <c r="B106" s="256" t="s">
        <v>5442</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5229</v>
      </c>
      <c r="B107" s="257" t="s">
        <v>5442</v>
      </c>
      <c r="C107" s="258" t="s">
        <v>5443</v>
      </c>
      <c r="D107" s="261" t="s">
        <v>5444</v>
      </c>
      <c r="E107" s="262" t="s">
        <v>5377</v>
      </c>
      <c r="F107" s="265" t="s">
        <v>5365</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5229</v>
      </c>
      <c r="B108" s="257" t="s">
        <v>5442</v>
      </c>
      <c r="C108" s="258" t="s">
        <v>5445</v>
      </c>
      <c r="D108" s="261" t="s">
        <v>5446</v>
      </c>
      <c r="E108" s="262" t="s">
        <v>5377</v>
      </c>
      <c r="F108" s="265" t="s">
        <v>5365</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5229</v>
      </c>
      <c r="B109" s="257" t="s">
        <v>5442</v>
      </c>
      <c r="C109" s="258" t="s">
        <v>5447</v>
      </c>
      <c r="D109" s="261" t="s">
        <v>5448</v>
      </c>
      <c r="E109" s="262" t="s">
        <v>5377</v>
      </c>
      <c r="F109" s="265" t="s">
        <v>5365</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5229</v>
      </c>
      <c r="B110" s="257" t="s">
        <v>5442</v>
      </c>
      <c r="C110" s="258" t="s">
        <v>5449</v>
      </c>
      <c r="D110" s="261" t="s">
        <v>5450</v>
      </c>
      <c r="E110" s="262" t="s">
        <v>5377</v>
      </c>
      <c r="F110" s="265" t="s">
        <v>5365</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5229</v>
      </c>
      <c r="B111" s="257" t="s">
        <v>5442</v>
      </c>
      <c r="C111" s="258" t="s">
        <v>5451</v>
      </c>
      <c r="D111" s="261" t="s">
        <v>5452</v>
      </c>
      <c r="E111" s="262" t="s">
        <v>5377</v>
      </c>
      <c r="F111" s="265" t="s">
        <v>5365</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5229</v>
      </c>
      <c r="B112" s="257" t="s">
        <v>5442</v>
      </c>
      <c r="C112" s="258" t="s">
        <v>5453</v>
      </c>
      <c r="D112" s="261" t="s">
        <v>5454</v>
      </c>
      <c r="E112" s="262" t="s">
        <v>5377</v>
      </c>
      <c r="F112" s="265" t="s">
        <v>5365</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5229</v>
      </c>
      <c r="B113" s="257" t="s">
        <v>5442</v>
      </c>
      <c r="C113" s="258" t="s">
        <v>5455</v>
      </c>
      <c r="D113" s="261" t="s">
        <v>5456</v>
      </c>
      <c r="E113" s="262" t="s">
        <v>5377</v>
      </c>
      <c r="F113" s="265" t="s">
        <v>5365</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5229</v>
      </c>
      <c r="B114" s="257" t="s">
        <v>5442</v>
      </c>
      <c r="C114" s="258" t="s">
        <v>5457</v>
      </c>
      <c r="D114" s="261" t="s">
        <v>5458</v>
      </c>
      <c r="E114" s="262" t="s">
        <v>5377</v>
      </c>
      <c r="F114" s="265" t="s">
        <v>5365</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5229</v>
      </c>
      <c r="B115" s="257" t="s">
        <v>5442</v>
      </c>
      <c r="C115" s="258" t="s">
        <v>5459</v>
      </c>
      <c r="D115" s="261" t="s">
        <v>5460</v>
      </c>
      <c r="E115" s="262" t="s">
        <v>5377</v>
      </c>
      <c r="F115" s="265" t="s">
        <v>5365</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5229</v>
      </c>
      <c r="B116" s="257" t="s">
        <v>5442</v>
      </c>
      <c r="C116" s="258" t="s">
        <v>5461</v>
      </c>
      <c r="D116" s="261" t="s">
        <v>5462</v>
      </c>
      <c r="E116" s="262" t="s">
        <v>5377</v>
      </c>
      <c r="F116" s="265" t="s">
        <v>5365</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5229</v>
      </c>
      <c r="B117" s="257" t="s">
        <v>5442</v>
      </c>
      <c r="C117" s="258" t="s">
        <v>5463</v>
      </c>
      <c r="D117" s="261" t="s">
        <v>5464</v>
      </c>
      <c r="E117" s="262" t="s">
        <v>5377</v>
      </c>
      <c r="F117" s="265" t="s">
        <v>5365</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5465</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5465</v>
      </c>
      <c r="B119" s="256" t="s">
        <v>5466</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5465</v>
      </c>
      <c r="B120" s="257" t="s">
        <v>5466</v>
      </c>
      <c r="C120" s="258" t="s">
        <v>5467</v>
      </c>
      <c r="D120" s="261" t="s">
        <v>5468</v>
      </c>
      <c r="E120" s="262" t="s">
        <v>5233</v>
      </c>
      <c r="F120" s="265" t="s">
        <v>5469</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5465</v>
      </c>
      <c r="B121" s="257" t="s">
        <v>5466</v>
      </c>
      <c r="C121" s="258" t="s">
        <v>5470</v>
      </c>
      <c r="D121" s="261" t="s">
        <v>5471</v>
      </c>
      <c r="E121" s="262" t="s">
        <v>5233</v>
      </c>
      <c r="F121" s="265" t="s">
        <v>5469</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5465</v>
      </c>
      <c r="B122" s="257" t="s">
        <v>5466</v>
      </c>
      <c r="C122" s="258" t="s">
        <v>5472</v>
      </c>
      <c r="D122" s="261" t="s">
        <v>5473</v>
      </c>
      <c r="E122" s="262" t="s">
        <v>5233</v>
      </c>
      <c r="F122" s="265" t="s">
        <v>5469</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5465</v>
      </c>
      <c r="B123" s="257" t="s">
        <v>5466</v>
      </c>
      <c r="C123" s="258" t="s">
        <v>5474</v>
      </c>
      <c r="D123" s="261" t="s">
        <v>5475</v>
      </c>
      <c r="E123" s="262" t="s">
        <v>5233</v>
      </c>
      <c r="F123" s="265" t="s">
        <v>5469</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5465</v>
      </c>
      <c r="B124" s="257" t="s">
        <v>5466</v>
      </c>
      <c r="C124" s="258" t="s">
        <v>5476</v>
      </c>
      <c r="D124" s="261" t="s">
        <v>5477</v>
      </c>
      <c r="E124" s="262" t="s">
        <v>5233</v>
      </c>
      <c r="F124" s="265" t="s">
        <v>5469</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5465</v>
      </c>
      <c r="B125" s="257" t="s">
        <v>5466</v>
      </c>
      <c r="C125" s="258" t="s">
        <v>5478</v>
      </c>
      <c r="D125" s="261" t="s">
        <v>5479</v>
      </c>
      <c r="E125" s="262" t="s">
        <v>5233</v>
      </c>
      <c r="F125" s="265" t="s">
        <v>5469</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5465</v>
      </c>
      <c r="B126" s="257" t="s">
        <v>5466</v>
      </c>
      <c r="C126" s="258" t="s">
        <v>5480</v>
      </c>
      <c r="D126" s="261" t="s">
        <v>5481</v>
      </c>
      <c r="E126" s="262" t="s">
        <v>5233</v>
      </c>
      <c r="F126" s="265" t="s">
        <v>5469</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5465</v>
      </c>
      <c r="B127" s="257" t="s">
        <v>5466</v>
      </c>
      <c r="C127" s="258" t="s">
        <v>5482</v>
      </c>
      <c r="D127" s="261" t="s">
        <v>5483</v>
      </c>
      <c r="E127" s="262" t="s">
        <v>5233</v>
      </c>
      <c r="F127" s="265" t="s">
        <v>5469</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5465</v>
      </c>
      <c r="B128" s="257" t="s">
        <v>5466</v>
      </c>
      <c r="C128" s="258" t="s">
        <v>5484</v>
      </c>
      <c r="D128" s="261" t="s">
        <v>5485</v>
      </c>
      <c r="E128" s="262" t="s">
        <v>5233</v>
      </c>
      <c r="F128" s="265" t="s">
        <v>5469</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5465</v>
      </c>
      <c r="B129" s="257" t="s">
        <v>5466</v>
      </c>
      <c r="C129" s="258" t="s">
        <v>5486</v>
      </c>
      <c r="D129" s="261" t="s">
        <v>5487</v>
      </c>
      <c r="E129" s="262" t="s">
        <v>5233</v>
      </c>
      <c r="F129" s="265" t="s">
        <v>5469</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5465</v>
      </c>
      <c r="B130" s="257" t="s">
        <v>5466</v>
      </c>
      <c r="C130" s="258" t="s">
        <v>5488</v>
      </c>
      <c r="D130" s="261" t="s">
        <v>5489</v>
      </c>
      <c r="E130" s="262" t="s">
        <v>5233</v>
      </c>
      <c r="F130" s="265" t="s">
        <v>5469</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5465</v>
      </c>
      <c r="B131" s="257" t="s">
        <v>5466</v>
      </c>
      <c r="C131" s="258" t="s">
        <v>5490</v>
      </c>
      <c r="D131" s="261" t="s">
        <v>5491</v>
      </c>
      <c r="E131" s="262" t="s">
        <v>5233</v>
      </c>
      <c r="F131" s="265" t="s">
        <v>5469</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5465</v>
      </c>
      <c r="B132" s="257" t="s">
        <v>5466</v>
      </c>
      <c r="C132" s="258" t="s">
        <v>5492</v>
      </c>
      <c r="D132" s="261" t="s">
        <v>5493</v>
      </c>
      <c r="E132" s="262" t="s">
        <v>5233</v>
      </c>
      <c r="F132" s="265" t="s">
        <v>5469</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5465</v>
      </c>
      <c r="B133" s="257" t="s">
        <v>5466</v>
      </c>
      <c r="C133" s="258" t="s">
        <v>5494</v>
      </c>
      <c r="D133" s="261" t="s">
        <v>5495</v>
      </c>
      <c r="E133" s="262" t="s">
        <v>5262</v>
      </c>
      <c r="F133" s="265" t="s">
        <v>5469</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5465</v>
      </c>
      <c r="B134" s="257" t="s">
        <v>5466</v>
      </c>
      <c r="C134" s="258" t="s">
        <v>5496</v>
      </c>
      <c r="D134" s="261" t="s">
        <v>5497</v>
      </c>
      <c r="E134" s="262" t="s">
        <v>5262</v>
      </c>
      <c r="F134" s="265" t="s">
        <v>5469</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5465</v>
      </c>
      <c r="B135" s="257" t="s">
        <v>5466</v>
      </c>
      <c r="C135" s="258" t="s">
        <v>5498</v>
      </c>
      <c r="D135" s="261" t="s">
        <v>5499</v>
      </c>
      <c r="E135" s="262" t="s">
        <v>5377</v>
      </c>
      <c r="F135" s="265" t="s">
        <v>5469</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5465</v>
      </c>
      <c r="B136" s="257" t="s">
        <v>5466</v>
      </c>
      <c r="C136" s="258" t="s">
        <v>5500</v>
      </c>
      <c r="D136" s="261" t="s">
        <v>5501</v>
      </c>
      <c r="E136" s="262" t="s">
        <v>5262</v>
      </c>
      <c r="F136" s="265" t="s">
        <v>5469</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5465</v>
      </c>
      <c r="B137" s="257" t="s">
        <v>5466</v>
      </c>
      <c r="C137" s="258" t="s">
        <v>5502</v>
      </c>
      <c r="D137" s="261" t="s">
        <v>5503</v>
      </c>
      <c r="E137" s="262" t="s">
        <v>5262</v>
      </c>
      <c r="F137" s="265" t="s">
        <v>5469</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5465</v>
      </c>
      <c r="B138" s="257" t="s">
        <v>5466</v>
      </c>
      <c r="C138" s="258" t="s">
        <v>5504</v>
      </c>
      <c r="D138" s="261" t="s">
        <v>5505</v>
      </c>
      <c r="E138" s="262" t="s">
        <v>5377</v>
      </c>
      <c r="F138" s="265" t="s">
        <v>5469</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5465</v>
      </c>
      <c r="B139" s="257" t="s">
        <v>5466</v>
      </c>
      <c r="C139" s="258" t="s">
        <v>5506</v>
      </c>
      <c r="D139" s="261" t="s">
        <v>5507</v>
      </c>
      <c r="E139" s="262" t="s">
        <v>5377</v>
      </c>
      <c r="F139" s="265" t="s">
        <v>5469</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5465</v>
      </c>
      <c r="B140" s="257" t="s">
        <v>5466</v>
      </c>
      <c r="C140" s="258" t="s">
        <v>5508</v>
      </c>
      <c r="D140" s="261" t="s">
        <v>5509</v>
      </c>
      <c r="E140" s="262" t="s">
        <v>5233</v>
      </c>
      <c r="F140" s="265" t="s">
        <v>5469</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5465</v>
      </c>
      <c r="B141" s="257" t="s">
        <v>5466</v>
      </c>
      <c r="C141" s="258" t="s">
        <v>5510</v>
      </c>
      <c r="D141" s="261" t="s">
        <v>5511</v>
      </c>
      <c r="E141" s="262" t="s">
        <v>5512</v>
      </c>
      <c r="F141" s="265" t="s">
        <v>5513</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5465</v>
      </c>
      <c r="B142" s="257" t="s">
        <v>5466</v>
      </c>
      <c r="C142" s="258" t="s">
        <v>5514</v>
      </c>
      <c r="D142" s="261" t="s">
        <v>5515</v>
      </c>
      <c r="E142" s="262" t="s">
        <v>5512</v>
      </c>
      <c r="F142" s="265" t="s">
        <v>5513</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5465</v>
      </c>
      <c r="B143" s="257" t="s">
        <v>5466</v>
      </c>
      <c r="C143" s="258" t="s">
        <v>5516</v>
      </c>
      <c r="D143" s="261" t="s">
        <v>5517</v>
      </c>
      <c r="E143" s="262" t="s">
        <v>5512</v>
      </c>
      <c r="F143" s="265" t="s">
        <v>5513</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5465</v>
      </c>
      <c r="B144" s="257" t="s">
        <v>5466</v>
      </c>
      <c r="C144" s="258" t="s">
        <v>5518</v>
      </c>
      <c r="D144" s="261" t="s">
        <v>5519</v>
      </c>
      <c r="E144" s="262" t="s">
        <v>5329</v>
      </c>
      <c r="F144" s="265" t="s">
        <v>5513</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5465</v>
      </c>
      <c r="B145" s="257" t="s">
        <v>5466</v>
      </c>
      <c r="C145" s="258" t="s">
        <v>5520</v>
      </c>
      <c r="D145" s="261" t="s">
        <v>5521</v>
      </c>
      <c r="E145" s="262" t="s">
        <v>5329</v>
      </c>
      <c r="F145" s="265" t="s">
        <v>5513</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5465</v>
      </c>
      <c r="B146" s="257" t="s">
        <v>5466</v>
      </c>
      <c r="C146" s="258" t="s">
        <v>5522</v>
      </c>
      <c r="D146" s="261" t="s">
        <v>5523</v>
      </c>
      <c r="E146" s="262" t="s">
        <v>5329</v>
      </c>
      <c r="F146" s="265" t="s">
        <v>5513</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5465</v>
      </c>
      <c r="B147" s="256" t="s">
        <v>5524</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5465</v>
      </c>
      <c r="B148" s="257" t="s">
        <v>5524</v>
      </c>
      <c r="C148" s="258" t="s">
        <v>5525</v>
      </c>
      <c r="D148" s="261" t="s">
        <v>5526</v>
      </c>
      <c r="E148" s="262" t="s">
        <v>5262</v>
      </c>
      <c r="F148" s="265" t="s">
        <v>5527</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5465</v>
      </c>
      <c r="B149" s="257" t="s">
        <v>5524</v>
      </c>
      <c r="C149" s="258" t="s">
        <v>5528</v>
      </c>
      <c r="D149" s="261" t="s">
        <v>5529</v>
      </c>
      <c r="E149" s="262" t="s">
        <v>5262</v>
      </c>
      <c r="F149" s="265" t="s">
        <v>5527</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5465</v>
      </c>
      <c r="B150" s="257" t="s">
        <v>5524</v>
      </c>
      <c r="C150" s="258" t="s">
        <v>5530</v>
      </c>
      <c r="D150" s="261" t="s">
        <v>5531</v>
      </c>
      <c r="E150" s="262" t="s">
        <v>5262</v>
      </c>
      <c r="F150" s="265" t="s">
        <v>5527</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5465</v>
      </c>
      <c r="B151" s="257" t="s">
        <v>5524</v>
      </c>
      <c r="C151" s="258" t="s">
        <v>5532</v>
      </c>
      <c r="D151" s="261" t="s">
        <v>5533</v>
      </c>
      <c r="E151" s="262" t="s">
        <v>5262</v>
      </c>
      <c r="F151" s="265" t="s">
        <v>5527</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5465</v>
      </c>
      <c r="B152" s="257" t="s">
        <v>5524</v>
      </c>
      <c r="C152" s="258" t="s">
        <v>5534</v>
      </c>
      <c r="D152" s="261" t="s">
        <v>5535</v>
      </c>
      <c r="E152" s="262" t="s">
        <v>5262</v>
      </c>
      <c r="F152" s="265" t="s">
        <v>5527</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5465</v>
      </c>
      <c r="B153" s="257" t="s">
        <v>5524</v>
      </c>
      <c r="C153" s="258" t="s">
        <v>5536</v>
      </c>
      <c r="D153" s="261" t="s">
        <v>5537</v>
      </c>
      <c r="E153" s="262" t="s">
        <v>5262</v>
      </c>
      <c r="F153" s="265" t="s">
        <v>5527</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5465</v>
      </c>
      <c r="B154" s="257" t="s">
        <v>5524</v>
      </c>
      <c r="C154" s="258" t="s">
        <v>5538</v>
      </c>
      <c r="D154" s="261" t="s">
        <v>5539</v>
      </c>
      <c r="E154" s="262" t="s">
        <v>5262</v>
      </c>
      <c r="F154" s="265" t="s">
        <v>5527</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5465</v>
      </c>
      <c r="B155" s="257" t="s">
        <v>5524</v>
      </c>
      <c r="C155" s="258" t="s">
        <v>5540</v>
      </c>
      <c r="D155" s="261" t="s">
        <v>5541</v>
      </c>
      <c r="E155" s="262" t="s">
        <v>5262</v>
      </c>
      <c r="F155" s="265" t="s">
        <v>5527</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5465</v>
      </c>
      <c r="B156" s="257" t="s">
        <v>5524</v>
      </c>
      <c r="C156" s="258" t="s">
        <v>5542</v>
      </c>
      <c r="D156" s="261" t="s">
        <v>5543</v>
      </c>
      <c r="E156" s="262" t="s">
        <v>5262</v>
      </c>
      <c r="F156" s="265" t="s">
        <v>5527</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5465</v>
      </c>
      <c r="B157" s="257" t="s">
        <v>5524</v>
      </c>
      <c r="C157" s="258" t="s">
        <v>5544</v>
      </c>
      <c r="D157" s="261" t="s">
        <v>5545</v>
      </c>
      <c r="E157" s="262" t="s">
        <v>5262</v>
      </c>
      <c r="F157" s="265" t="s">
        <v>5527</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5465</v>
      </c>
      <c r="B158" s="257" t="s">
        <v>5524</v>
      </c>
      <c r="C158" s="258" t="s">
        <v>5546</v>
      </c>
      <c r="D158" s="261" t="s">
        <v>5547</v>
      </c>
      <c r="E158" s="262" t="s">
        <v>5262</v>
      </c>
      <c r="F158" s="265" t="s">
        <v>5527</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5465</v>
      </c>
      <c r="B159" s="257" t="s">
        <v>5524</v>
      </c>
      <c r="C159" s="258" t="s">
        <v>5548</v>
      </c>
      <c r="D159" s="261" t="s">
        <v>5549</v>
      </c>
      <c r="E159" s="262" t="s">
        <v>5262</v>
      </c>
      <c r="F159" s="265" t="s">
        <v>5527</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5465</v>
      </c>
      <c r="B160" s="257" t="s">
        <v>5524</v>
      </c>
      <c r="C160" s="258" t="s">
        <v>5550</v>
      </c>
      <c r="D160" s="261" t="s">
        <v>5551</v>
      </c>
      <c r="E160" s="262" t="s">
        <v>5262</v>
      </c>
      <c r="F160" s="265" t="s">
        <v>5552</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5465</v>
      </c>
      <c r="B161" s="257" t="s">
        <v>5524</v>
      </c>
      <c r="C161" s="258" t="s">
        <v>5553</v>
      </c>
      <c r="D161" s="261" t="s">
        <v>5554</v>
      </c>
      <c r="E161" s="262" t="s">
        <v>5262</v>
      </c>
      <c r="F161" s="265" t="s">
        <v>5552</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5465</v>
      </c>
      <c r="B162" s="257" t="s">
        <v>5524</v>
      </c>
      <c r="C162" s="258" t="s">
        <v>5555</v>
      </c>
      <c r="D162" s="261" t="s">
        <v>5556</v>
      </c>
      <c r="E162" s="262" t="s">
        <v>5262</v>
      </c>
      <c r="F162" s="265" t="s">
        <v>5552</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5465</v>
      </c>
      <c r="B163" s="257" t="s">
        <v>5524</v>
      </c>
      <c r="C163" s="258" t="s">
        <v>5557</v>
      </c>
      <c r="D163" s="261" t="s">
        <v>5558</v>
      </c>
      <c r="E163" s="262" t="s">
        <v>5262</v>
      </c>
      <c r="F163" s="265" t="s">
        <v>5552</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5465</v>
      </c>
      <c r="B164" s="257" t="s">
        <v>5524</v>
      </c>
      <c r="C164" s="258" t="s">
        <v>5559</v>
      </c>
      <c r="D164" s="261" t="s">
        <v>5560</v>
      </c>
      <c r="E164" s="262" t="s">
        <v>5262</v>
      </c>
      <c r="F164" s="265" t="s">
        <v>5552</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5465</v>
      </c>
      <c r="B165" s="256" t="s">
        <v>5561</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5465</v>
      </c>
      <c r="B166" s="257" t="s">
        <v>5561</v>
      </c>
      <c r="C166" s="258" t="s">
        <v>5562</v>
      </c>
      <c r="D166" s="261" t="s">
        <v>5563</v>
      </c>
      <c r="E166" s="262" t="s">
        <v>5233</v>
      </c>
      <c r="F166" s="265" t="s">
        <v>5564</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5465</v>
      </c>
      <c r="B167" s="257" t="s">
        <v>5561</v>
      </c>
      <c r="C167" s="258" t="s">
        <v>5565</v>
      </c>
      <c r="D167" s="261" t="s">
        <v>5566</v>
      </c>
      <c r="E167" s="262" t="s">
        <v>5377</v>
      </c>
      <c r="F167" s="265" t="s">
        <v>5564</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5465</v>
      </c>
      <c r="B168" s="257" t="s">
        <v>5561</v>
      </c>
      <c r="C168" s="258" t="s">
        <v>5567</v>
      </c>
      <c r="D168" s="261" t="s">
        <v>5568</v>
      </c>
      <c r="E168" s="262" t="s">
        <v>5329</v>
      </c>
      <c r="F168" s="265" t="s">
        <v>5564</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5465</v>
      </c>
      <c r="B169" s="257" t="s">
        <v>5561</v>
      </c>
      <c r="C169" s="258" t="s">
        <v>5569</v>
      </c>
      <c r="D169" s="261" t="s">
        <v>5570</v>
      </c>
      <c r="E169" s="262" t="s">
        <v>5329</v>
      </c>
      <c r="F169" s="265" t="s">
        <v>5564</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5465</v>
      </c>
      <c r="B170" s="257" t="s">
        <v>5561</v>
      </c>
      <c r="C170" s="258" t="s">
        <v>5571</v>
      </c>
      <c r="D170" s="261" t="s">
        <v>5572</v>
      </c>
      <c r="E170" s="262" t="s">
        <v>5377</v>
      </c>
      <c r="F170" s="265" t="s">
        <v>5564</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5465</v>
      </c>
      <c r="B171" s="257" t="s">
        <v>5561</v>
      </c>
      <c r="C171" s="258" t="s">
        <v>5573</v>
      </c>
      <c r="D171" s="261" t="s">
        <v>5574</v>
      </c>
      <c r="E171" s="262" t="s">
        <v>5262</v>
      </c>
      <c r="F171" s="265" t="s">
        <v>5564</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5465</v>
      </c>
      <c r="B172" s="257" t="s">
        <v>5561</v>
      </c>
      <c r="C172" s="258" t="s">
        <v>5575</v>
      </c>
      <c r="D172" s="261" t="s">
        <v>5576</v>
      </c>
      <c r="E172" s="262" t="s">
        <v>5329</v>
      </c>
      <c r="F172" s="265" t="s">
        <v>5564</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5465</v>
      </c>
      <c r="B173" s="257" t="s">
        <v>5561</v>
      </c>
      <c r="C173" s="258" t="s">
        <v>5577</v>
      </c>
      <c r="D173" s="261" t="s">
        <v>5578</v>
      </c>
      <c r="E173" s="262" t="s">
        <v>5262</v>
      </c>
      <c r="F173" s="265" t="s">
        <v>5564</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5465</v>
      </c>
      <c r="B174" s="257" t="s">
        <v>5561</v>
      </c>
      <c r="C174" s="258" t="s">
        <v>5579</v>
      </c>
      <c r="D174" s="261" t="s">
        <v>5580</v>
      </c>
      <c r="E174" s="262" t="s">
        <v>5329</v>
      </c>
      <c r="F174" s="265" t="s">
        <v>5564</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5465</v>
      </c>
      <c r="B175" s="257" t="s">
        <v>5561</v>
      </c>
      <c r="C175" s="258" t="s">
        <v>5581</v>
      </c>
      <c r="D175" s="261" t="s">
        <v>5582</v>
      </c>
      <c r="E175" s="262" t="s">
        <v>5262</v>
      </c>
      <c r="F175" s="265" t="s">
        <v>5564</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5465</v>
      </c>
      <c r="B176" s="257" t="s">
        <v>5561</v>
      </c>
      <c r="C176" s="258" t="s">
        <v>5583</v>
      </c>
      <c r="D176" s="261" t="s">
        <v>5584</v>
      </c>
      <c r="E176" s="262" t="s">
        <v>5233</v>
      </c>
      <c r="F176" s="265" t="s">
        <v>5564</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5465</v>
      </c>
      <c r="B177" s="257" t="s">
        <v>5561</v>
      </c>
      <c r="C177" s="258" t="s">
        <v>5585</v>
      </c>
      <c r="D177" s="261" t="s">
        <v>5586</v>
      </c>
      <c r="E177" s="262" t="s">
        <v>5233</v>
      </c>
      <c r="F177" s="265" t="s">
        <v>5564</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5465</v>
      </c>
      <c r="B178" s="257" t="s">
        <v>5561</v>
      </c>
      <c r="C178" s="258" t="s">
        <v>5587</v>
      </c>
      <c r="D178" s="261" t="s">
        <v>5588</v>
      </c>
      <c r="E178" s="262" t="s">
        <v>5262</v>
      </c>
      <c r="F178" s="265" t="s">
        <v>5564</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5465</v>
      </c>
      <c r="B179" s="257" t="s">
        <v>5561</v>
      </c>
      <c r="C179" s="258" t="s">
        <v>5589</v>
      </c>
      <c r="D179" s="261" t="s">
        <v>5590</v>
      </c>
      <c r="E179" s="262" t="s">
        <v>5377</v>
      </c>
      <c r="F179" s="265" t="s">
        <v>5564</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5465</v>
      </c>
      <c r="B180" s="257" t="s">
        <v>5561</v>
      </c>
      <c r="C180" s="258" t="s">
        <v>5591</v>
      </c>
      <c r="D180" s="261" t="s">
        <v>5592</v>
      </c>
      <c r="E180" s="262" t="s">
        <v>5377</v>
      </c>
      <c r="F180" s="265" t="s">
        <v>5564</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5465</v>
      </c>
      <c r="B181" s="256" t="s">
        <v>5593</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5465</v>
      </c>
      <c r="B182" s="257" t="s">
        <v>5593</v>
      </c>
      <c r="C182" s="258" t="s">
        <v>5594</v>
      </c>
      <c r="D182" s="261" t="s">
        <v>5595</v>
      </c>
      <c r="E182" s="262" t="s">
        <v>5233</v>
      </c>
      <c r="F182" s="265" t="s">
        <v>5596</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5465</v>
      </c>
      <c r="B183" s="257" t="s">
        <v>5593</v>
      </c>
      <c r="C183" s="258" t="s">
        <v>5597</v>
      </c>
      <c r="D183" s="261" t="s">
        <v>5598</v>
      </c>
      <c r="E183" s="262" t="s">
        <v>5233</v>
      </c>
      <c r="F183" s="265" t="s">
        <v>5596</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5465</v>
      </c>
      <c r="B184" s="257" t="s">
        <v>5593</v>
      </c>
      <c r="C184" s="258" t="s">
        <v>5599</v>
      </c>
      <c r="D184" s="261" t="s">
        <v>5600</v>
      </c>
      <c r="E184" s="262" t="s">
        <v>5233</v>
      </c>
      <c r="F184" s="265" t="s">
        <v>5596</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5465</v>
      </c>
      <c r="B185" s="257" t="s">
        <v>5593</v>
      </c>
      <c r="C185" s="258" t="s">
        <v>5601</v>
      </c>
      <c r="D185" s="261" t="s">
        <v>5602</v>
      </c>
      <c r="E185" s="262" t="s">
        <v>5233</v>
      </c>
      <c r="F185" s="265" t="s">
        <v>5596</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5465</v>
      </c>
      <c r="B186" s="257" t="s">
        <v>5593</v>
      </c>
      <c r="C186" s="258" t="s">
        <v>5603</v>
      </c>
      <c r="D186" s="261" t="s">
        <v>5604</v>
      </c>
      <c r="E186" s="262" t="s">
        <v>5233</v>
      </c>
      <c r="F186" s="265" t="s">
        <v>5596</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5465</v>
      </c>
      <c r="B187" s="257" t="s">
        <v>5593</v>
      </c>
      <c r="C187" s="258" t="s">
        <v>5605</v>
      </c>
      <c r="D187" s="261" t="s">
        <v>5606</v>
      </c>
      <c r="E187" s="262" t="s">
        <v>5262</v>
      </c>
      <c r="F187" s="265" t="s">
        <v>5596</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5465</v>
      </c>
      <c r="B188" s="257" t="s">
        <v>5593</v>
      </c>
      <c r="C188" s="258" t="s">
        <v>5607</v>
      </c>
      <c r="D188" s="261" t="s">
        <v>5608</v>
      </c>
      <c r="E188" s="262" t="s">
        <v>5262</v>
      </c>
      <c r="F188" s="265" t="s">
        <v>5596</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5465</v>
      </c>
      <c r="B189" s="257" t="s">
        <v>5593</v>
      </c>
      <c r="C189" s="258" t="s">
        <v>5609</v>
      </c>
      <c r="D189" s="261" t="s">
        <v>5610</v>
      </c>
      <c r="E189" s="262" t="s">
        <v>5262</v>
      </c>
      <c r="F189" s="265" t="s">
        <v>5596</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5465</v>
      </c>
      <c r="B190" s="257" t="s">
        <v>5593</v>
      </c>
      <c r="C190" s="258" t="s">
        <v>5611</v>
      </c>
      <c r="D190" s="261" t="s">
        <v>5612</v>
      </c>
      <c r="E190" s="262" t="s">
        <v>5262</v>
      </c>
      <c r="F190" s="265" t="s">
        <v>5596</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5465</v>
      </c>
      <c r="B191" s="257" t="s">
        <v>5593</v>
      </c>
      <c r="C191" s="258" t="s">
        <v>5613</v>
      </c>
      <c r="D191" s="261" t="s">
        <v>5614</v>
      </c>
      <c r="E191" s="262" t="s">
        <v>5233</v>
      </c>
      <c r="F191" s="265" t="s">
        <v>5596</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5465</v>
      </c>
      <c r="B192" s="257" t="s">
        <v>5593</v>
      </c>
      <c r="C192" s="258" t="s">
        <v>5615</v>
      </c>
      <c r="D192" s="261" t="s">
        <v>5616</v>
      </c>
      <c r="E192" s="262" t="s">
        <v>5233</v>
      </c>
      <c r="F192" s="265" t="s">
        <v>5596</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5465</v>
      </c>
      <c r="B193" s="257" t="s">
        <v>5593</v>
      </c>
      <c r="C193" s="258" t="s">
        <v>5617</v>
      </c>
      <c r="D193" s="261" t="s">
        <v>5618</v>
      </c>
      <c r="E193" s="262" t="s">
        <v>5233</v>
      </c>
      <c r="F193" s="265" t="s">
        <v>5596</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5465</v>
      </c>
      <c r="B194" s="257" t="s">
        <v>5593</v>
      </c>
      <c r="C194" s="258" t="s">
        <v>5619</v>
      </c>
      <c r="D194" s="261" t="s">
        <v>5620</v>
      </c>
      <c r="E194" s="262" t="s">
        <v>5233</v>
      </c>
      <c r="F194" s="265" t="s">
        <v>5596</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5465</v>
      </c>
      <c r="B195" s="257" t="s">
        <v>5593</v>
      </c>
      <c r="C195" s="258" t="s">
        <v>5621</v>
      </c>
      <c r="D195" s="261" t="s">
        <v>5622</v>
      </c>
      <c r="E195" s="262" t="s">
        <v>5233</v>
      </c>
      <c r="F195" s="265" t="s">
        <v>5596</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5465</v>
      </c>
      <c r="B196" s="257" t="s">
        <v>5593</v>
      </c>
      <c r="C196" s="258" t="s">
        <v>5623</v>
      </c>
      <c r="D196" s="261" t="s">
        <v>5624</v>
      </c>
      <c r="E196" s="262" t="s">
        <v>5233</v>
      </c>
      <c r="F196" s="265" t="s">
        <v>5625</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5465</v>
      </c>
      <c r="B197" s="257" t="s">
        <v>5593</v>
      </c>
      <c r="C197" s="258" t="s">
        <v>5626</v>
      </c>
      <c r="D197" s="261" t="s">
        <v>5627</v>
      </c>
      <c r="E197" s="262" t="s">
        <v>5233</v>
      </c>
      <c r="F197" s="265" t="s">
        <v>5625</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5465</v>
      </c>
      <c r="B198" s="257" t="s">
        <v>5593</v>
      </c>
      <c r="C198" s="258" t="s">
        <v>5628</v>
      </c>
      <c r="D198" s="261" t="s">
        <v>5629</v>
      </c>
      <c r="E198" s="262" t="s">
        <v>5233</v>
      </c>
      <c r="F198" s="265" t="s">
        <v>5625</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5465</v>
      </c>
      <c r="B199" s="257" t="s">
        <v>5593</v>
      </c>
      <c r="C199" s="258" t="s">
        <v>5630</v>
      </c>
      <c r="D199" s="261" t="s">
        <v>5631</v>
      </c>
      <c r="E199" s="262" t="s">
        <v>5233</v>
      </c>
      <c r="F199" s="265" t="s">
        <v>5625</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5632</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5632</v>
      </c>
      <c r="B201" s="256" t="s">
        <v>5633</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5632</v>
      </c>
      <c r="B202" s="257" t="s">
        <v>5633</v>
      </c>
      <c r="C202" s="258" t="s">
        <v>5634</v>
      </c>
      <c r="D202" s="261" t="s">
        <v>5635</v>
      </c>
      <c r="E202" s="262" t="s">
        <v>5512</v>
      </c>
      <c r="F202" s="265" t="s">
        <v>5636</v>
      </c>
      <c r="G202" s="268">
        <f>IF(COUNTIF(H202:AU202,"&lt;&gt;")=0,"",SUMPRODUCT(((Recommendations[ImplStatus]="Implemented")+(Recommendations[ImplStatus]="Compensated"))*ISNUMBER(MATCH(Recommendations[Id],H202:AU202,0)))/COUNTIF(H202:AU202,"&lt;&gt;"))</f>
        <v>0</v>
      </c>
      <c r="H202" s="269" t="s">
        <v>415</v>
      </c>
      <c r="I202" s="269" t="s">
        <v>452</v>
      </c>
      <c r="J202" s="269" t="s">
        <v>459</v>
      </c>
      <c r="K202" s="269" t="s">
        <v>465</v>
      </c>
      <c r="L202" s="269" t="s">
        <v>471</v>
      </c>
      <c r="M202" s="269" t="s">
        <v>487</v>
      </c>
      <c r="N202" s="269" t="s">
        <v>499</v>
      </c>
      <c r="O202" s="269" t="s">
        <v>505</v>
      </c>
      <c r="P202" s="269" t="s">
        <v>534</v>
      </c>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5632</v>
      </c>
      <c r="B203" s="257" t="s">
        <v>5633</v>
      </c>
      <c r="C203" s="258" t="s">
        <v>5637</v>
      </c>
      <c r="D203" s="261" t="s">
        <v>5638</v>
      </c>
      <c r="E203" s="262" t="s">
        <v>5512</v>
      </c>
      <c r="F203" s="265" t="s">
        <v>5636</v>
      </c>
      <c r="G203" s="268">
        <f>IF(COUNTIF(H203:AU203,"&lt;&gt;")=0,"",SUMPRODUCT(((Recommendations[ImplStatus]="Implemented")+(Recommendations[ImplStatus]="Compensated"))*ISNUMBER(MATCH(Recommendations[Id],H203:AU203,0)))/COUNTIF(H203:AU203,"&lt;&gt;"))</f>
        <v>0</v>
      </c>
      <c r="H203" s="269" t="s">
        <v>459</v>
      </c>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5632</v>
      </c>
      <c r="B204" s="257" t="s">
        <v>5633</v>
      </c>
      <c r="C204" s="258" t="s">
        <v>5639</v>
      </c>
      <c r="D204" s="261" t="s">
        <v>5640</v>
      </c>
      <c r="E204" s="262" t="s">
        <v>5512</v>
      </c>
      <c r="F204" s="265" t="s">
        <v>5636</v>
      </c>
      <c r="G204" s="268">
        <f>IF(COUNTIF(H204:AU204,"&lt;&gt;")=0,"",SUMPRODUCT(((Recommendations[ImplStatus]="Implemented")+(Recommendations[ImplStatus]="Compensated"))*ISNUMBER(MATCH(Recommendations[Id],H204:AU204,0)))/COUNTIF(H204:AU204,"&lt;&gt;"))</f>
        <v>0</v>
      </c>
      <c r="H204" s="269" t="s">
        <v>368</v>
      </c>
      <c r="I204" s="269" t="s">
        <v>452</v>
      </c>
      <c r="J204" s="269" t="s">
        <v>487</v>
      </c>
      <c r="K204" s="269" t="s">
        <v>505</v>
      </c>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5632</v>
      </c>
      <c r="B205" s="257" t="s">
        <v>5633</v>
      </c>
      <c r="C205" s="258" t="s">
        <v>5641</v>
      </c>
      <c r="D205" s="261" t="s">
        <v>5642</v>
      </c>
      <c r="E205" s="262" t="s">
        <v>5512</v>
      </c>
      <c r="F205" s="265" t="s">
        <v>5636</v>
      </c>
      <c r="G205" s="268">
        <f>IF(COUNTIF(H205:AU205,"&lt;&gt;")=0,"",SUMPRODUCT(((Recommendations[ImplStatus]="Implemented")+(Recommendations[ImplStatus]="Compensated"))*ISNUMBER(MATCH(Recommendations[Id],H205:AU205,0)))/COUNTIF(H205:AU205,"&lt;&gt;"))</f>
        <v>0</v>
      </c>
      <c r="H205" s="269" t="s">
        <v>471</v>
      </c>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5632</v>
      </c>
      <c r="B206" s="257" t="s">
        <v>5633</v>
      </c>
      <c r="C206" s="258" t="s">
        <v>5643</v>
      </c>
      <c r="D206" s="261" t="s">
        <v>5644</v>
      </c>
      <c r="E206" s="262" t="s">
        <v>5512</v>
      </c>
      <c r="F206" s="265" t="s">
        <v>5636</v>
      </c>
      <c r="G206" s="268">
        <f>IF(COUNTIF(H206:AU206,"&lt;&gt;")=0,"",SUMPRODUCT(((Recommendations[ImplStatus]="Implemented")+(Recommendations[ImplStatus]="Compensated"))*ISNUMBER(MATCH(Recommendations[Id],H206:AU206,0)))/COUNTIF(H206:AU206,"&lt;&gt;"))</f>
        <v>0</v>
      </c>
      <c r="H206" s="269" t="s">
        <v>465</v>
      </c>
      <c r="I206" s="269" t="s">
        <v>471</v>
      </c>
      <c r="J206" s="269" t="s">
        <v>499</v>
      </c>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5632</v>
      </c>
      <c r="B207" s="257" t="s">
        <v>5633</v>
      </c>
      <c r="C207" s="258" t="s">
        <v>5645</v>
      </c>
      <c r="D207" s="261" t="s">
        <v>5646</v>
      </c>
      <c r="E207" s="262" t="s">
        <v>5377</v>
      </c>
      <c r="F207" s="265" t="s">
        <v>5636</v>
      </c>
      <c r="G207" s="268">
        <f>IF(COUNTIF(H207:AU207,"&lt;&gt;")=0,"",SUMPRODUCT(((Recommendations[ImplStatus]="Implemented")+(Recommendations[ImplStatus]="Compensated"))*ISNUMBER(MATCH(Recommendations[Id],H207:AU207,0)))/COUNTIF(H207:AU207,"&lt;&gt;"))</f>
        <v>0</v>
      </c>
      <c r="H207" s="269" t="s">
        <v>482</v>
      </c>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5632</v>
      </c>
      <c r="B208" s="257" t="s">
        <v>5633</v>
      </c>
      <c r="C208" s="258" t="s">
        <v>5647</v>
      </c>
      <c r="D208" s="261" t="s">
        <v>5648</v>
      </c>
      <c r="E208" s="262" t="s">
        <v>5377</v>
      </c>
      <c r="F208" s="265" t="s">
        <v>5636</v>
      </c>
      <c r="G208" s="268">
        <f>IF(COUNTIF(H208:AU208,"&lt;&gt;")=0,"",SUMPRODUCT(((Recommendations[ImplStatus]="Implemented")+(Recommendations[ImplStatus]="Compensated"))*ISNUMBER(MATCH(Recommendations[Id],H208:AU208,0)))/COUNTIF(H208:AU208,"&lt;&gt;"))</f>
        <v>0</v>
      </c>
      <c r="H208" s="269" t="s">
        <v>477</v>
      </c>
      <c r="I208" s="269" t="s">
        <v>546</v>
      </c>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5632</v>
      </c>
      <c r="B209" s="257" t="s">
        <v>5633</v>
      </c>
      <c r="C209" s="258" t="s">
        <v>5649</v>
      </c>
      <c r="D209" s="261" t="s">
        <v>5650</v>
      </c>
      <c r="E209" s="262" t="s">
        <v>5512</v>
      </c>
      <c r="F209" s="265" t="s">
        <v>5636</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5632</v>
      </c>
      <c r="B210" s="257" t="s">
        <v>5633</v>
      </c>
      <c r="C210" s="258" t="s">
        <v>5651</v>
      </c>
      <c r="D210" s="261" t="s">
        <v>5652</v>
      </c>
      <c r="E210" s="262" t="s">
        <v>5262</v>
      </c>
      <c r="F210" s="265" t="s">
        <v>5653</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5632</v>
      </c>
      <c r="B211" s="257" t="s">
        <v>5633</v>
      </c>
      <c r="C211" s="258" t="s">
        <v>5654</v>
      </c>
      <c r="D211" s="261" t="s">
        <v>5655</v>
      </c>
      <c r="E211" s="262" t="s">
        <v>5262</v>
      </c>
      <c r="F211" s="265" t="s">
        <v>5653</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5632</v>
      </c>
      <c r="B212" s="257" t="s">
        <v>5633</v>
      </c>
      <c r="C212" s="258" t="s">
        <v>5656</v>
      </c>
      <c r="D212" s="261" t="s">
        <v>5657</v>
      </c>
      <c r="E212" s="262" t="s">
        <v>5329</v>
      </c>
      <c r="F212" s="265" t="s">
        <v>5658</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5632</v>
      </c>
      <c r="B213" s="257" t="s">
        <v>5633</v>
      </c>
      <c r="C213" s="258" t="s">
        <v>5659</v>
      </c>
      <c r="D213" s="261" t="s">
        <v>5660</v>
      </c>
      <c r="E213" s="262" t="s">
        <v>5262</v>
      </c>
      <c r="F213" s="265" t="s">
        <v>5661</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5632</v>
      </c>
      <c r="B214" s="257" t="s">
        <v>5633</v>
      </c>
      <c r="C214" s="258" t="s">
        <v>5662</v>
      </c>
      <c r="D214" s="261" t="s">
        <v>5663</v>
      </c>
      <c r="E214" s="262" t="s">
        <v>5329</v>
      </c>
      <c r="F214" s="265" t="s">
        <v>5664</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5632</v>
      </c>
      <c r="B215" s="257" t="s">
        <v>5633</v>
      </c>
      <c r="C215" s="258" t="s">
        <v>5665</v>
      </c>
      <c r="D215" s="261" t="s">
        <v>5666</v>
      </c>
      <c r="E215" s="262" t="s">
        <v>5233</v>
      </c>
      <c r="F215" s="265" t="s">
        <v>5664</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5632</v>
      </c>
      <c r="B216" s="257" t="s">
        <v>5633</v>
      </c>
      <c r="C216" s="258" t="s">
        <v>5667</v>
      </c>
      <c r="D216" s="261" t="s">
        <v>5668</v>
      </c>
      <c r="E216" s="262" t="s">
        <v>5233</v>
      </c>
      <c r="F216" s="265" t="s">
        <v>5664</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5632</v>
      </c>
      <c r="B217" s="257" t="s">
        <v>5633</v>
      </c>
      <c r="C217" s="258" t="s">
        <v>5669</v>
      </c>
      <c r="D217" s="261" t="s">
        <v>5670</v>
      </c>
      <c r="E217" s="262" t="s">
        <v>5262</v>
      </c>
      <c r="F217" s="265" t="s">
        <v>5664</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5632</v>
      </c>
      <c r="B218" s="257" t="s">
        <v>5633</v>
      </c>
      <c r="C218" s="258" t="s">
        <v>5671</v>
      </c>
      <c r="D218" s="261" t="s">
        <v>5672</v>
      </c>
      <c r="E218" s="262" t="s">
        <v>5262</v>
      </c>
      <c r="F218" s="265" t="s">
        <v>5664</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5632</v>
      </c>
      <c r="B219" s="257" t="s">
        <v>5633</v>
      </c>
      <c r="C219" s="258" t="s">
        <v>5673</v>
      </c>
      <c r="D219" s="261" t="s">
        <v>5674</v>
      </c>
      <c r="E219" s="262" t="s">
        <v>5262</v>
      </c>
      <c r="F219" s="265" t="s">
        <v>5664</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5632</v>
      </c>
      <c r="B220" s="257" t="s">
        <v>5633</v>
      </c>
      <c r="C220" s="258" t="s">
        <v>5675</v>
      </c>
      <c r="D220" s="261" t="s">
        <v>5676</v>
      </c>
      <c r="E220" s="262" t="s">
        <v>5262</v>
      </c>
      <c r="F220" s="265" t="s">
        <v>5664</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5632</v>
      </c>
      <c r="B221" s="256" t="s">
        <v>5677</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5632</v>
      </c>
      <c r="B222" s="257" t="s">
        <v>5677</v>
      </c>
      <c r="C222" s="258" t="s">
        <v>5678</v>
      </c>
      <c r="D222" s="261" t="s">
        <v>5679</v>
      </c>
      <c r="E222" s="262" t="s">
        <v>5329</v>
      </c>
      <c r="F222" s="265" t="s">
        <v>5680</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5632</v>
      </c>
      <c r="B223" s="257" t="s">
        <v>5677</v>
      </c>
      <c r="C223" s="258" t="s">
        <v>5681</v>
      </c>
      <c r="D223" s="261" t="s">
        <v>5682</v>
      </c>
      <c r="E223" s="262" t="s">
        <v>5329</v>
      </c>
      <c r="F223" s="265" t="s">
        <v>5680</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5632</v>
      </c>
      <c r="B224" s="257" t="s">
        <v>5677</v>
      </c>
      <c r="C224" s="258" t="s">
        <v>5683</v>
      </c>
      <c r="D224" s="261" t="s">
        <v>5684</v>
      </c>
      <c r="E224" s="262" t="s">
        <v>5329</v>
      </c>
      <c r="F224" s="265" t="s">
        <v>5680</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5632</v>
      </c>
      <c r="B225" s="257" t="s">
        <v>5677</v>
      </c>
      <c r="C225" s="258" t="s">
        <v>5685</v>
      </c>
      <c r="D225" s="261" t="s">
        <v>5686</v>
      </c>
      <c r="E225" s="262" t="s">
        <v>5329</v>
      </c>
      <c r="F225" s="265" t="s">
        <v>5680</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5632</v>
      </c>
      <c r="B226" s="257" t="s">
        <v>5677</v>
      </c>
      <c r="C226" s="258" t="s">
        <v>5687</v>
      </c>
      <c r="D226" s="261" t="s">
        <v>5688</v>
      </c>
      <c r="E226" s="262" t="s">
        <v>5329</v>
      </c>
      <c r="F226" s="265" t="s">
        <v>5680</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5632</v>
      </c>
      <c r="B227" s="257" t="s">
        <v>5677</v>
      </c>
      <c r="C227" s="258" t="s">
        <v>5689</v>
      </c>
      <c r="D227" s="261" t="s">
        <v>5690</v>
      </c>
      <c r="E227" s="262" t="s">
        <v>5329</v>
      </c>
      <c r="F227" s="265" t="s">
        <v>5680</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5632</v>
      </c>
      <c r="B228" s="257" t="s">
        <v>5677</v>
      </c>
      <c r="C228" s="258" t="s">
        <v>5691</v>
      </c>
      <c r="D228" s="261" t="s">
        <v>5692</v>
      </c>
      <c r="E228" s="262" t="s">
        <v>5329</v>
      </c>
      <c r="F228" s="265" t="s">
        <v>5680</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5632</v>
      </c>
      <c r="B229" s="257" t="s">
        <v>5677</v>
      </c>
      <c r="C229" s="258" t="s">
        <v>5693</v>
      </c>
      <c r="D229" s="261" t="s">
        <v>5694</v>
      </c>
      <c r="E229" s="262" t="s">
        <v>5233</v>
      </c>
      <c r="F229" s="265" t="s">
        <v>5680</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5632</v>
      </c>
      <c r="B230" s="257" t="s">
        <v>5677</v>
      </c>
      <c r="C230" s="258" t="s">
        <v>5695</v>
      </c>
      <c r="D230" s="261" t="s">
        <v>5696</v>
      </c>
      <c r="E230" s="262" t="s">
        <v>5233</v>
      </c>
      <c r="F230" s="265" t="s">
        <v>5680</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5632</v>
      </c>
      <c r="B231" s="257" t="s">
        <v>5677</v>
      </c>
      <c r="C231" s="258" t="s">
        <v>5697</v>
      </c>
      <c r="D231" s="261" t="s">
        <v>5698</v>
      </c>
      <c r="E231" s="262" t="s">
        <v>5329</v>
      </c>
      <c r="F231" s="265" t="s">
        <v>5699</v>
      </c>
      <c r="G231" s="268">
        <f>IF(COUNTIF(H231:AU231,"&lt;&gt;")=0,"",SUMPRODUCT(((Recommendations[ImplStatus]="Implemented")+(Recommendations[ImplStatus]="Compensated"))*ISNUMBER(MATCH(Recommendations[Id],H231:AU231,0)))/COUNTIF(H231:AU231,"&lt;&gt;"))</f>
        <v>0</v>
      </c>
      <c r="H231" s="269" t="s">
        <v>540</v>
      </c>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5632</v>
      </c>
      <c r="B232" s="257" t="s">
        <v>5677</v>
      </c>
      <c r="C232" s="258" t="s">
        <v>5700</v>
      </c>
      <c r="D232" s="261" t="s">
        <v>5701</v>
      </c>
      <c r="E232" s="262" t="s">
        <v>5329</v>
      </c>
      <c r="F232" s="265" t="s">
        <v>5699</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5632</v>
      </c>
      <c r="B233" s="257" t="s">
        <v>5677</v>
      </c>
      <c r="C233" s="258" t="s">
        <v>5702</v>
      </c>
      <c r="D233" s="261" t="s">
        <v>5703</v>
      </c>
      <c r="E233" s="262" t="s">
        <v>5262</v>
      </c>
      <c r="F233" s="265" t="s">
        <v>5699</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5632</v>
      </c>
      <c r="B234" s="257" t="s">
        <v>5677</v>
      </c>
      <c r="C234" s="258" t="s">
        <v>5704</v>
      </c>
      <c r="D234" s="261" t="s">
        <v>5705</v>
      </c>
      <c r="E234" s="262" t="s">
        <v>5262</v>
      </c>
      <c r="F234" s="265" t="s">
        <v>5699</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5632</v>
      </c>
      <c r="B235" s="257" t="s">
        <v>5677</v>
      </c>
      <c r="C235" s="258" t="s">
        <v>5706</v>
      </c>
      <c r="D235" s="261" t="s">
        <v>5707</v>
      </c>
      <c r="E235" s="262" t="s">
        <v>5329</v>
      </c>
      <c r="F235" s="265" t="s">
        <v>5699</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5632</v>
      </c>
      <c r="B236" s="257" t="s">
        <v>5677</v>
      </c>
      <c r="C236" s="258" t="s">
        <v>5708</v>
      </c>
      <c r="D236" s="261" t="s">
        <v>5709</v>
      </c>
      <c r="E236" s="262" t="s">
        <v>5262</v>
      </c>
      <c r="F236" s="265" t="s">
        <v>5699</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5632</v>
      </c>
      <c r="B237" s="256" t="s">
        <v>1866</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5632</v>
      </c>
      <c r="B238" s="257" t="s">
        <v>1866</v>
      </c>
      <c r="C238" s="258" t="s">
        <v>5710</v>
      </c>
      <c r="D238" s="261" t="s">
        <v>5711</v>
      </c>
      <c r="E238" s="262" t="s">
        <v>5233</v>
      </c>
      <c r="F238" s="265" t="s">
        <v>5712</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5632</v>
      </c>
      <c r="B239" s="257" t="s">
        <v>1866</v>
      </c>
      <c r="C239" s="258" t="s">
        <v>5713</v>
      </c>
      <c r="D239" s="261" t="s">
        <v>5714</v>
      </c>
      <c r="E239" s="262" t="s">
        <v>5233</v>
      </c>
      <c r="F239" s="265" t="s">
        <v>5712</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5632</v>
      </c>
      <c r="B240" s="257" t="s">
        <v>1866</v>
      </c>
      <c r="C240" s="258" t="s">
        <v>5715</v>
      </c>
      <c r="D240" s="261" t="s">
        <v>5716</v>
      </c>
      <c r="E240" s="262" t="s">
        <v>5233</v>
      </c>
      <c r="F240" s="265" t="s">
        <v>5712</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5632</v>
      </c>
      <c r="B241" s="257" t="s">
        <v>1866</v>
      </c>
      <c r="C241" s="258" t="s">
        <v>5717</v>
      </c>
      <c r="D241" s="261" t="s">
        <v>5718</v>
      </c>
      <c r="E241" s="262" t="s">
        <v>5233</v>
      </c>
      <c r="F241" s="265" t="s">
        <v>5712</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5632</v>
      </c>
      <c r="B242" s="257" t="s">
        <v>1866</v>
      </c>
      <c r="C242" s="258" t="s">
        <v>5719</v>
      </c>
      <c r="D242" s="261" t="s">
        <v>5720</v>
      </c>
      <c r="E242" s="262" t="s">
        <v>5233</v>
      </c>
      <c r="F242" s="265" t="s">
        <v>5712</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5632</v>
      </c>
      <c r="B243" s="257" t="s">
        <v>1866</v>
      </c>
      <c r="C243" s="258" t="s">
        <v>5721</v>
      </c>
      <c r="D243" s="261" t="s">
        <v>5722</v>
      </c>
      <c r="E243" s="262" t="s">
        <v>5233</v>
      </c>
      <c r="F243" s="265" t="s">
        <v>5712</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5632</v>
      </c>
      <c r="B244" s="257" t="s">
        <v>1866</v>
      </c>
      <c r="C244" s="258" t="s">
        <v>5723</v>
      </c>
      <c r="D244" s="261" t="s">
        <v>5724</v>
      </c>
      <c r="E244" s="262" t="s">
        <v>5233</v>
      </c>
      <c r="F244" s="265" t="s">
        <v>5712</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5632</v>
      </c>
      <c r="B245" s="257" t="s">
        <v>1866</v>
      </c>
      <c r="C245" s="258" t="s">
        <v>5725</v>
      </c>
      <c r="D245" s="261" t="s">
        <v>5726</v>
      </c>
      <c r="E245" s="262" t="s">
        <v>5233</v>
      </c>
      <c r="F245" s="265" t="s">
        <v>5712</v>
      </c>
      <c r="G245" s="268">
        <f>IF(COUNTIF(H245:AU245,"&lt;&gt;")=0,"",SUMPRODUCT(((Recommendations[ImplStatus]="Implemented")+(Recommendations[ImplStatus]="Compensated"))*ISNUMBER(MATCH(Recommendations[Id],H245:AU245,0)))/COUNTIF(H245:AU245,"&lt;&gt;"))</f>
        <v>0</v>
      </c>
      <c r="H245" s="269" t="s">
        <v>516</v>
      </c>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5632</v>
      </c>
      <c r="B246" s="257" t="s">
        <v>1866</v>
      </c>
      <c r="C246" s="258" t="s">
        <v>5727</v>
      </c>
      <c r="D246" s="261" t="s">
        <v>5728</v>
      </c>
      <c r="E246" s="262" t="s">
        <v>5233</v>
      </c>
      <c r="F246" s="265" t="s">
        <v>5712</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5632</v>
      </c>
      <c r="B247" s="257" t="s">
        <v>1866</v>
      </c>
      <c r="C247" s="258" t="s">
        <v>5729</v>
      </c>
      <c r="D247" s="261" t="s">
        <v>5730</v>
      </c>
      <c r="E247" s="262" t="s">
        <v>5233</v>
      </c>
      <c r="F247" s="265" t="s">
        <v>5712</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5632</v>
      </c>
      <c r="B248" s="257" t="s">
        <v>1866</v>
      </c>
      <c r="C248" s="258" t="s">
        <v>5731</v>
      </c>
      <c r="D248" s="261" t="s">
        <v>5732</v>
      </c>
      <c r="E248" s="262" t="s">
        <v>5262</v>
      </c>
      <c r="F248" s="265" t="s">
        <v>5712</v>
      </c>
      <c r="G248" s="268">
        <f>IF(COUNTIF(H248:AU248,"&lt;&gt;")=0,"",SUMPRODUCT(((Recommendations[ImplStatus]="Implemented")+(Recommendations[ImplStatus]="Compensated"))*ISNUMBER(MATCH(Recommendations[Id],H248:AU248,0)))/COUNTIF(H248:AU248,"&lt;&gt;"))</f>
        <v>0</v>
      </c>
      <c r="H248" s="269" t="s">
        <v>385</v>
      </c>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5632</v>
      </c>
      <c r="B249" s="257" t="s">
        <v>1866</v>
      </c>
      <c r="C249" s="258" t="s">
        <v>5733</v>
      </c>
      <c r="D249" s="261" t="s">
        <v>5734</v>
      </c>
      <c r="E249" s="262" t="s">
        <v>5262</v>
      </c>
      <c r="F249" s="265" t="s">
        <v>5735</v>
      </c>
      <c r="G249" s="268">
        <f>IF(COUNTIF(H249:AU249,"&lt;&gt;")=0,"",SUMPRODUCT(((Recommendations[ImplStatus]="Implemented")+(Recommendations[ImplStatus]="Compensated"))*ISNUMBER(MATCH(Recommendations[Id],H249:AU249,0)))/COUNTIF(H249:AU249,"&lt;&gt;"))</f>
        <v>0</v>
      </c>
      <c r="H249" s="269" t="s">
        <v>391</v>
      </c>
      <c r="I249" s="269" t="s">
        <v>528</v>
      </c>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5632</v>
      </c>
      <c r="B250" s="257" t="s">
        <v>1866</v>
      </c>
      <c r="C250" s="258" t="s">
        <v>5736</v>
      </c>
      <c r="D250" s="261" t="s">
        <v>5737</v>
      </c>
      <c r="E250" s="262" t="s">
        <v>5262</v>
      </c>
      <c r="F250" s="265" t="s">
        <v>5735</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5632</v>
      </c>
      <c r="B251" s="256" t="s">
        <v>5738</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5632</v>
      </c>
      <c r="B252" s="257" t="s">
        <v>5738</v>
      </c>
      <c r="C252" s="258" t="s">
        <v>5739</v>
      </c>
      <c r="D252" s="261" t="s">
        <v>5740</v>
      </c>
      <c r="E252" s="262" t="s">
        <v>5329</v>
      </c>
      <c r="F252" s="265" t="s">
        <v>5741</v>
      </c>
      <c r="G252" s="268">
        <f>IF(COUNTIF(H252:AU252,"&lt;&gt;")=0,"",SUMPRODUCT(((Recommendations[ImplStatus]="Implemented")+(Recommendations[ImplStatus]="Compensated"))*ISNUMBER(MATCH(Recommendations[Id],H252:AU252,0)))/COUNTIF(H252:AU252,"&lt;&gt;"))</f>
        <v>0</v>
      </c>
      <c r="H252" s="269" t="s">
        <v>434</v>
      </c>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5632</v>
      </c>
      <c r="B253" s="257" t="s">
        <v>5738</v>
      </c>
      <c r="C253" s="258" t="s">
        <v>5742</v>
      </c>
      <c r="D253" s="261" t="s">
        <v>5743</v>
      </c>
      <c r="E253" s="262" t="s">
        <v>5329</v>
      </c>
      <c r="F253" s="265" t="s">
        <v>5741</v>
      </c>
      <c r="G253" s="268">
        <f>IF(COUNTIF(H253:AU253,"&lt;&gt;")=0,"",SUMPRODUCT(((Recommendations[ImplStatus]="Implemented")+(Recommendations[ImplStatus]="Compensated"))*ISNUMBER(MATCH(Recommendations[Id],H253:AU253,0)))/COUNTIF(H253:AU253,"&lt;&gt;"))</f>
        <v>0</v>
      </c>
      <c r="H253" s="269" t="s">
        <v>493</v>
      </c>
      <c r="I253" s="269" t="s">
        <v>522</v>
      </c>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5632</v>
      </c>
      <c r="B254" s="257" t="s">
        <v>5738</v>
      </c>
      <c r="C254" s="258" t="s">
        <v>5744</v>
      </c>
      <c r="D254" s="261" t="s">
        <v>5745</v>
      </c>
      <c r="E254" s="262" t="s">
        <v>5329</v>
      </c>
      <c r="F254" s="265" t="s">
        <v>5741</v>
      </c>
      <c r="G254" s="268">
        <f>IF(COUNTIF(H254:AU254,"&lt;&gt;")=0,"",SUMPRODUCT(((Recommendations[ImplStatus]="Implemented")+(Recommendations[ImplStatus]="Compensated"))*ISNUMBER(MATCH(Recommendations[Id],H254:AU254,0)))/COUNTIF(H254:AU254,"&lt;&gt;"))</f>
        <v>0</v>
      </c>
      <c r="H254" s="269" t="s">
        <v>379</v>
      </c>
      <c r="I254" s="269" t="s">
        <v>434</v>
      </c>
      <c r="J254" s="269" t="s">
        <v>493</v>
      </c>
      <c r="K254" s="269" t="s">
        <v>510</v>
      </c>
      <c r="L254" s="269" t="s">
        <v>516</v>
      </c>
      <c r="M254" s="269" t="s">
        <v>522</v>
      </c>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5632</v>
      </c>
      <c r="B255" s="257" t="s">
        <v>5738</v>
      </c>
      <c r="C255" s="258" t="s">
        <v>5746</v>
      </c>
      <c r="D255" s="261" t="s">
        <v>5747</v>
      </c>
      <c r="E255" s="262" t="s">
        <v>5329</v>
      </c>
      <c r="F255" s="265" t="s">
        <v>5741</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5632</v>
      </c>
      <c r="B256" s="257" t="s">
        <v>5738</v>
      </c>
      <c r="C256" s="258" t="s">
        <v>5748</v>
      </c>
      <c r="D256" s="261" t="s">
        <v>5749</v>
      </c>
      <c r="E256" s="262" t="s">
        <v>5329</v>
      </c>
      <c r="F256" s="265" t="s">
        <v>5741</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5632</v>
      </c>
      <c r="B257" s="257" t="s">
        <v>5738</v>
      </c>
      <c r="C257" s="258" t="s">
        <v>5750</v>
      </c>
      <c r="D257" s="261" t="s">
        <v>5751</v>
      </c>
      <c r="E257" s="262" t="s">
        <v>5233</v>
      </c>
      <c r="F257" s="265" t="s">
        <v>5741</v>
      </c>
      <c r="G257" s="268">
        <f>IF(COUNTIF(H257:AU257,"&lt;&gt;")=0,"",SUMPRODUCT(((Recommendations[ImplStatus]="Implemented")+(Recommendations[ImplStatus]="Compensated"))*ISNUMBER(MATCH(Recommendations[Id],H257:AU257,0)))/COUNTIF(H257:AU257,"&lt;&gt;"))</f>
        <v>0</v>
      </c>
      <c r="H257" s="269" t="s">
        <v>540</v>
      </c>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5632</v>
      </c>
      <c r="B258" s="257" t="s">
        <v>5738</v>
      </c>
      <c r="C258" s="258" t="s">
        <v>5752</v>
      </c>
      <c r="D258" s="261" t="s">
        <v>5753</v>
      </c>
      <c r="E258" s="262" t="s">
        <v>5233</v>
      </c>
      <c r="F258" s="265" t="s">
        <v>5741</v>
      </c>
      <c r="G258" s="268">
        <f>IF(COUNTIF(H258:AU258,"&lt;&gt;")=0,"",SUMPRODUCT(((Recommendations[ImplStatus]="Implemented")+(Recommendations[ImplStatus]="Compensated"))*ISNUMBER(MATCH(Recommendations[Id],H258:AU258,0)))/COUNTIF(H258:AU258,"&lt;&gt;"))</f>
        <v>0</v>
      </c>
      <c r="H258" s="269" t="s">
        <v>528</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5632</v>
      </c>
      <c r="B259" s="257" t="s">
        <v>5738</v>
      </c>
      <c r="C259" s="258" t="s">
        <v>5754</v>
      </c>
      <c r="D259" s="261" t="s">
        <v>5755</v>
      </c>
      <c r="E259" s="262" t="s">
        <v>5233</v>
      </c>
      <c r="F259" s="265" t="s">
        <v>5741</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5632</v>
      </c>
      <c r="B260" s="257" t="s">
        <v>5738</v>
      </c>
      <c r="C260" s="258" t="s">
        <v>5756</v>
      </c>
      <c r="D260" s="261" t="s">
        <v>5757</v>
      </c>
      <c r="E260" s="262" t="s">
        <v>5233</v>
      </c>
      <c r="F260" s="265" t="s">
        <v>5741</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5632</v>
      </c>
      <c r="B261" s="257" t="s">
        <v>5738</v>
      </c>
      <c r="C261" s="258" t="s">
        <v>5758</v>
      </c>
      <c r="D261" s="261" t="s">
        <v>5759</v>
      </c>
      <c r="E261" s="262" t="s">
        <v>5377</v>
      </c>
      <c r="F261" s="265" t="s">
        <v>5741</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5632</v>
      </c>
      <c r="B262" s="257" t="s">
        <v>5738</v>
      </c>
      <c r="C262" s="258" t="s">
        <v>5760</v>
      </c>
      <c r="D262" s="261" t="s">
        <v>5761</v>
      </c>
      <c r="E262" s="262" t="s">
        <v>5377</v>
      </c>
      <c r="F262" s="265" t="s">
        <v>5741</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5632</v>
      </c>
      <c r="B263" s="257" t="s">
        <v>5738</v>
      </c>
      <c r="C263" s="258" t="s">
        <v>5762</v>
      </c>
      <c r="D263" s="261" t="s">
        <v>5763</v>
      </c>
      <c r="E263" s="262" t="s">
        <v>5377</v>
      </c>
      <c r="F263" s="265" t="s">
        <v>5741</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5632</v>
      </c>
      <c r="B264" s="256" t="s">
        <v>5764</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5632</v>
      </c>
      <c r="B265" s="257" t="s">
        <v>5764</v>
      </c>
      <c r="C265" s="258" t="s">
        <v>5765</v>
      </c>
      <c r="D265" s="261" t="s">
        <v>5766</v>
      </c>
      <c r="E265" s="262" t="s">
        <v>5262</v>
      </c>
      <c r="F265" s="265" t="s">
        <v>5767</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5632</v>
      </c>
      <c r="B266" s="257" t="s">
        <v>5764</v>
      </c>
      <c r="C266" s="258" t="s">
        <v>5768</v>
      </c>
      <c r="D266" s="261" t="s">
        <v>5769</v>
      </c>
      <c r="E266" s="262" t="s">
        <v>5262</v>
      </c>
      <c r="F266" s="265" t="s">
        <v>5767</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5632</v>
      </c>
      <c r="B267" s="257" t="s">
        <v>5764</v>
      </c>
      <c r="C267" s="258" t="s">
        <v>5770</v>
      </c>
      <c r="D267" s="261" t="s">
        <v>5771</v>
      </c>
      <c r="E267" s="262" t="s">
        <v>5262</v>
      </c>
      <c r="F267" s="265" t="s">
        <v>5767</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5632</v>
      </c>
      <c r="B268" s="257" t="s">
        <v>5764</v>
      </c>
      <c r="C268" s="258" t="s">
        <v>5772</v>
      </c>
      <c r="D268" s="261" t="s">
        <v>5773</v>
      </c>
      <c r="E268" s="262" t="s">
        <v>5262</v>
      </c>
      <c r="F268" s="265" t="s">
        <v>5767</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5632</v>
      </c>
      <c r="B269" s="257" t="s">
        <v>5764</v>
      </c>
      <c r="C269" s="258" t="s">
        <v>5774</v>
      </c>
      <c r="D269" s="261" t="s">
        <v>5775</v>
      </c>
      <c r="E269" s="262" t="s">
        <v>5262</v>
      </c>
      <c r="F269" s="265" t="s">
        <v>5767</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5632</v>
      </c>
      <c r="B270" s="257" t="s">
        <v>5764</v>
      </c>
      <c r="C270" s="258" t="s">
        <v>5776</v>
      </c>
      <c r="D270" s="261" t="s">
        <v>5777</v>
      </c>
      <c r="E270" s="262" t="s">
        <v>5262</v>
      </c>
      <c r="F270" s="265" t="s">
        <v>5767</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5632</v>
      </c>
      <c r="B271" s="257" t="s">
        <v>5764</v>
      </c>
      <c r="C271" s="258" t="s">
        <v>5778</v>
      </c>
      <c r="D271" s="261" t="s">
        <v>5779</v>
      </c>
      <c r="E271" s="262" t="s">
        <v>5262</v>
      </c>
      <c r="F271" s="265" t="s">
        <v>5767</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5632</v>
      </c>
      <c r="B272" s="257" t="s">
        <v>5764</v>
      </c>
      <c r="C272" s="258" t="s">
        <v>5780</v>
      </c>
      <c r="D272" s="261" t="s">
        <v>5781</v>
      </c>
      <c r="E272" s="262" t="s">
        <v>5262</v>
      </c>
      <c r="F272" s="265" t="s">
        <v>5767</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5632</v>
      </c>
      <c r="B273" s="257" t="s">
        <v>5764</v>
      </c>
      <c r="C273" s="258" t="s">
        <v>5782</v>
      </c>
      <c r="D273" s="261" t="s">
        <v>5783</v>
      </c>
      <c r="E273" s="262" t="s">
        <v>5262</v>
      </c>
      <c r="F273" s="265" t="s">
        <v>5767</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5784</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5784</v>
      </c>
      <c r="B275" s="256" t="s">
        <v>5785</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5784</v>
      </c>
      <c r="B276" s="257" t="s">
        <v>5785</v>
      </c>
      <c r="C276" s="258" t="s">
        <v>5786</v>
      </c>
      <c r="D276" s="261" t="s">
        <v>5787</v>
      </c>
      <c r="E276" s="262" t="s">
        <v>5233</v>
      </c>
      <c r="F276" s="265" t="s">
        <v>5788</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5784</v>
      </c>
      <c r="B277" s="257" t="s">
        <v>5785</v>
      </c>
      <c r="C277" s="258" t="s">
        <v>5789</v>
      </c>
      <c r="D277" s="261" t="s">
        <v>5790</v>
      </c>
      <c r="E277" s="262" t="s">
        <v>5233</v>
      </c>
      <c r="F277" s="265" t="s">
        <v>5788</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5784</v>
      </c>
      <c r="B278" s="257" t="s">
        <v>5785</v>
      </c>
      <c r="C278" s="258" t="s">
        <v>5791</v>
      </c>
      <c r="D278" s="261" t="s">
        <v>5792</v>
      </c>
      <c r="E278" s="262" t="s">
        <v>5233</v>
      </c>
      <c r="F278" s="265" t="s">
        <v>5788</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5784</v>
      </c>
      <c r="B279" s="257" t="s">
        <v>5785</v>
      </c>
      <c r="C279" s="258" t="s">
        <v>5793</v>
      </c>
      <c r="D279" s="261" t="s">
        <v>5794</v>
      </c>
      <c r="E279" s="262" t="s">
        <v>5233</v>
      </c>
      <c r="F279" s="265" t="s">
        <v>5788</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5784</v>
      </c>
      <c r="B280" s="257" t="s">
        <v>5785</v>
      </c>
      <c r="C280" s="258" t="s">
        <v>5795</v>
      </c>
      <c r="D280" s="261" t="s">
        <v>5796</v>
      </c>
      <c r="E280" s="262" t="s">
        <v>5233</v>
      </c>
      <c r="F280" s="265" t="s">
        <v>5788</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5784</v>
      </c>
      <c r="B281" s="257" t="s">
        <v>5785</v>
      </c>
      <c r="C281" s="258" t="s">
        <v>5797</v>
      </c>
      <c r="D281" s="261" t="s">
        <v>5798</v>
      </c>
      <c r="E281" s="262" t="s">
        <v>5233</v>
      </c>
      <c r="F281" s="265" t="s">
        <v>5788</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5784</v>
      </c>
      <c r="B282" s="257" t="s">
        <v>5785</v>
      </c>
      <c r="C282" s="258" t="s">
        <v>5799</v>
      </c>
      <c r="D282" s="261" t="s">
        <v>5800</v>
      </c>
      <c r="E282" s="262" t="s">
        <v>5233</v>
      </c>
      <c r="F282" s="265" t="s">
        <v>5788</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5784</v>
      </c>
      <c r="B283" s="257" t="s">
        <v>5785</v>
      </c>
      <c r="C283" s="258" t="s">
        <v>5801</v>
      </c>
      <c r="D283" s="261" t="s">
        <v>5802</v>
      </c>
      <c r="E283" s="262" t="s">
        <v>5329</v>
      </c>
      <c r="F283" s="265" t="s">
        <v>5803</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5784</v>
      </c>
      <c r="B284" s="257" t="s">
        <v>5785</v>
      </c>
      <c r="C284" s="258" t="s">
        <v>5804</v>
      </c>
      <c r="D284" s="261" t="s">
        <v>5805</v>
      </c>
      <c r="E284" s="262" t="s">
        <v>5329</v>
      </c>
      <c r="F284" s="265" t="s">
        <v>5803</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5784</v>
      </c>
      <c r="B285" s="257" t="s">
        <v>5785</v>
      </c>
      <c r="C285" s="258" t="s">
        <v>5806</v>
      </c>
      <c r="D285" s="261" t="s">
        <v>5807</v>
      </c>
      <c r="E285" s="262" t="s">
        <v>5233</v>
      </c>
      <c r="F285" s="265" t="s">
        <v>5803</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5784</v>
      </c>
      <c r="B286" s="257" t="s">
        <v>5785</v>
      </c>
      <c r="C286" s="258" t="s">
        <v>5808</v>
      </c>
      <c r="D286" s="261" t="s">
        <v>5809</v>
      </c>
      <c r="E286" s="262" t="s">
        <v>5262</v>
      </c>
      <c r="F286" s="265" t="s">
        <v>5803</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5784</v>
      </c>
      <c r="B287" s="257" t="s">
        <v>5785</v>
      </c>
      <c r="C287" s="258" t="s">
        <v>5810</v>
      </c>
      <c r="D287" s="261" t="s">
        <v>5811</v>
      </c>
      <c r="E287" s="262" t="s">
        <v>5262</v>
      </c>
      <c r="F287" s="265" t="s">
        <v>5803</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5784</v>
      </c>
      <c r="B288" s="257" t="s">
        <v>5785</v>
      </c>
      <c r="C288" s="258" t="s">
        <v>5812</v>
      </c>
      <c r="D288" s="261" t="s">
        <v>5813</v>
      </c>
      <c r="E288" s="262" t="s">
        <v>5262</v>
      </c>
      <c r="F288" s="265" t="s">
        <v>5803</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5784</v>
      </c>
      <c r="B289" s="257" t="s">
        <v>5785</v>
      </c>
      <c r="C289" s="258" t="s">
        <v>5814</v>
      </c>
      <c r="D289" s="261" t="s">
        <v>5815</v>
      </c>
      <c r="E289" s="262" t="s">
        <v>5262</v>
      </c>
      <c r="F289" s="265" t="s">
        <v>5803</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5784</v>
      </c>
      <c r="B290" s="257" t="s">
        <v>5785</v>
      </c>
      <c r="C290" s="258" t="s">
        <v>5816</v>
      </c>
      <c r="D290" s="261" t="s">
        <v>5817</v>
      </c>
      <c r="E290" s="262" t="s">
        <v>5233</v>
      </c>
      <c r="F290" s="265" t="s">
        <v>5803</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5784</v>
      </c>
      <c r="B291" s="257" t="s">
        <v>5785</v>
      </c>
      <c r="C291" s="258" t="s">
        <v>5818</v>
      </c>
      <c r="D291" s="261" t="s">
        <v>5819</v>
      </c>
      <c r="E291" s="262" t="s">
        <v>5262</v>
      </c>
      <c r="F291" s="265" t="s">
        <v>5820</v>
      </c>
      <c r="G291" s="268">
        <f>IF(COUNTIF(H291:AU291,"&lt;&gt;")=0,"",SUMPRODUCT(((Recommendations[ImplStatus]="Implemented")+(Recommendations[ImplStatus]="Compensated"))*ISNUMBER(MATCH(Recommendations[Id],H291:AU291,0)))/COUNTIF(H291:AU291,"&lt;&gt;"))</f>
        <v>0</v>
      </c>
      <c r="H291" s="269" t="s">
        <v>428</v>
      </c>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5784</v>
      </c>
      <c r="B292" s="257" t="s">
        <v>5785</v>
      </c>
      <c r="C292" s="258" t="s">
        <v>5821</v>
      </c>
      <c r="D292" s="261" t="s">
        <v>5822</v>
      </c>
      <c r="E292" s="262" t="s">
        <v>5262</v>
      </c>
      <c r="F292" s="265" t="s">
        <v>5820</v>
      </c>
      <c r="G292" s="268">
        <f>IF(COUNTIF(H292:AU292,"&lt;&gt;")=0,"",SUMPRODUCT(((Recommendations[ImplStatus]="Implemented")+(Recommendations[ImplStatus]="Compensated"))*ISNUMBER(MATCH(Recommendations[Id],H292:AU292,0)))/COUNTIF(H292:AU292,"&lt;&gt;"))</f>
        <v>0</v>
      </c>
      <c r="H292" s="269" t="s">
        <v>47</v>
      </c>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5784</v>
      </c>
      <c r="B293" s="257" t="s">
        <v>5785</v>
      </c>
      <c r="C293" s="258" t="s">
        <v>5823</v>
      </c>
      <c r="D293" s="261" t="s">
        <v>5824</v>
      </c>
      <c r="E293" s="262" t="s">
        <v>5512</v>
      </c>
      <c r="F293" s="265" t="s">
        <v>5803</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5784</v>
      </c>
      <c r="B294" s="257" t="s">
        <v>5785</v>
      </c>
      <c r="C294" s="258" t="s">
        <v>5825</v>
      </c>
      <c r="D294" s="261" t="s">
        <v>5826</v>
      </c>
      <c r="E294" s="262" t="s">
        <v>5512</v>
      </c>
      <c r="F294" s="265" t="s">
        <v>5803</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5784</v>
      </c>
      <c r="B295" s="257" t="s">
        <v>5785</v>
      </c>
      <c r="C295" s="258" t="s">
        <v>5827</v>
      </c>
      <c r="D295" s="261" t="s">
        <v>5828</v>
      </c>
      <c r="E295" s="262" t="s">
        <v>5329</v>
      </c>
      <c r="F295" s="265" t="s">
        <v>5803</v>
      </c>
      <c r="G295" s="268">
        <f>IF(COUNTIF(H295:AU295,"&lt;&gt;")=0,"",SUMPRODUCT(((Recommendations[ImplStatus]="Implemented")+(Recommendations[ImplStatus]="Compensated"))*ISNUMBER(MATCH(Recommendations[Id],H295:AU295,0)))/COUNTIF(H295:AU295,"&lt;&gt;"))</f>
        <v>0</v>
      </c>
      <c r="H295" s="269" t="s">
        <v>58</v>
      </c>
      <c r="I295" s="269" t="s">
        <v>64</v>
      </c>
      <c r="J295" s="269" t="s">
        <v>69</v>
      </c>
      <c r="K295" s="269" t="s">
        <v>74</v>
      </c>
      <c r="L295" s="269" t="s">
        <v>79</v>
      </c>
      <c r="M295" s="269" t="s">
        <v>85</v>
      </c>
      <c r="N295" s="269" t="s">
        <v>92</v>
      </c>
      <c r="O295" s="269" t="s">
        <v>391</v>
      </c>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5784</v>
      </c>
      <c r="B296" s="257" t="s">
        <v>5785</v>
      </c>
      <c r="C296" s="258" t="s">
        <v>5829</v>
      </c>
      <c r="D296" s="261" t="s">
        <v>5830</v>
      </c>
      <c r="E296" s="262" t="s">
        <v>5329</v>
      </c>
      <c r="F296" s="265" t="s">
        <v>5803</v>
      </c>
      <c r="G296" s="268">
        <f>IF(COUNTIF(H296:AU296,"&lt;&gt;")=0,"",SUMPRODUCT(((Recommendations[ImplStatus]="Implemented")+(Recommendations[ImplStatus]="Compensated"))*ISNUMBER(MATCH(Recommendations[Id],H296:AU296,0)))/COUNTIF(H296:AU296,"&lt;&gt;"))</f>
        <v>0</v>
      </c>
      <c r="H296" s="269" t="s">
        <v>58</v>
      </c>
      <c r="I296" s="269" t="s">
        <v>64</v>
      </c>
      <c r="J296" s="269" t="s">
        <v>69</v>
      </c>
      <c r="K296" s="269" t="s">
        <v>74</v>
      </c>
      <c r="L296" s="269" t="s">
        <v>79</v>
      </c>
      <c r="M296" s="269" t="s">
        <v>85</v>
      </c>
      <c r="N296" s="269" t="s">
        <v>98</v>
      </c>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5784</v>
      </c>
      <c r="B297" s="257" t="s">
        <v>5785</v>
      </c>
      <c r="C297" s="258" t="s">
        <v>5831</v>
      </c>
      <c r="D297" s="261" t="s">
        <v>5832</v>
      </c>
      <c r="E297" s="262" t="s">
        <v>5233</v>
      </c>
      <c r="F297" s="265" t="s">
        <v>5803</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5784</v>
      </c>
      <c r="B298" s="257" t="s">
        <v>5785</v>
      </c>
      <c r="C298" s="258" t="s">
        <v>5833</v>
      </c>
      <c r="D298" s="261" t="s">
        <v>5834</v>
      </c>
      <c r="E298" s="262" t="s">
        <v>5329</v>
      </c>
      <c r="F298" s="265" t="s">
        <v>5803</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5784</v>
      </c>
      <c r="B299" s="257" t="s">
        <v>5785</v>
      </c>
      <c r="C299" s="258" t="s">
        <v>5835</v>
      </c>
      <c r="D299" s="261" t="s">
        <v>5836</v>
      </c>
      <c r="E299" s="262" t="s">
        <v>5262</v>
      </c>
      <c r="F299" s="265" t="s">
        <v>5803</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5784</v>
      </c>
      <c r="B300" s="257" t="s">
        <v>5785</v>
      </c>
      <c r="C300" s="258" t="s">
        <v>5837</v>
      </c>
      <c r="D300" s="261" t="s">
        <v>5838</v>
      </c>
      <c r="E300" s="262" t="s">
        <v>5329</v>
      </c>
      <c r="F300" s="265" t="s">
        <v>5803</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5784</v>
      </c>
      <c r="B301" s="257" t="s">
        <v>5785</v>
      </c>
      <c r="C301" s="258" t="s">
        <v>5839</v>
      </c>
      <c r="D301" s="261" t="s">
        <v>5840</v>
      </c>
      <c r="E301" s="262" t="s">
        <v>5377</v>
      </c>
      <c r="F301" s="265" t="s">
        <v>5803</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5784</v>
      </c>
      <c r="B302" s="257" t="s">
        <v>5785</v>
      </c>
      <c r="C302" s="258" t="s">
        <v>5841</v>
      </c>
      <c r="D302" s="261" t="s">
        <v>5842</v>
      </c>
      <c r="E302" s="262" t="s">
        <v>5377</v>
      </c>
      <c r="F302" s="265" t="s">
        <v>5803</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5784</v>
      </c>
      <c r="B303" s="256" t="s">
        <v>1599</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5784</v>
      </c>
      <c r="B304" s="257" t="s">
        <v>1599</v>
      </c>
      <c r="C304" s="258" t="s">
        <v>5843</v>
      </c>
      <c r="D304" s="261" t="s">
        <v>5844</v>
      </c>
      <c r="E304" s="262" t="s">
        <v>5233</v>
      </c>
      <c r="F304" s="265" t="s">
        <v>5845</v>
      </c>
      <c r="G304" s="268">
        <f>IF(COUNTIF(H304:AU304,"&lt;&gt;")=0,"",SUMPRODUCT(((Recommendations[ImplStatus]="Implemented")+(Recommendations[ImplStatus]="Compensated"))*ISNUMBER(MATCH(Recommendations[Id],H304:AU304,0)))/COUNTIF(H304:AU304,"&lt;&gt;"))</f>
        <v>0</v>
      </c>
      <c r="H304" s="269" t="s">
        <v>18</v>
      </c>
      <c r="I304" s="269" t="s">
        <v>29</v>
      </c>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5784</v>
      </c>
      <c r="B305" s="257" t="s">
        <v>1599</v>
      </c>
      <c r="C305" s="258" t="s">
        <v>5846</v>
      </c>
      <c r="D305" s="261" t="s">
        <v>5847</v>
      </c>
      <c r="E305" s="262" t="s">
        <v>5233</v>
      </c>
      <c r="F305" s="265" t="s">
        <v>5845</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5784</v>
      </c>
      <c r="B306" s="257" t="s">
        <v>1599</v>
      </c>
      <c r="C306" s="258" t="s">
        <v>5848</v>
      </c>
      <c r="D306" s="261" t="s">
        <v>5849</v>
      </c>
      <c r="E306" s="262" t="s">
        <v>5233</v>
      </c>
      <c r="F306" s="265" t="s">
        <v>5845</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5784</v>
      </c>
      <c r="B307" s="257" t="s">
        <v>1599</v>
      </c>
      <c r="C307" s="258" t="s">
        <v>5850</v>
      </c>
      <c r="D307" s="261" t="s">
        <v>5851</v>
      </c>
      <c r="E307" s="262" t="s">
        <v>5233</v>
      </c>
      <c r="F307" s="265" t="s">
        <v>5845</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5784</v>
      </c>
      <c r="B308" s="257" t="s">
        <v>1599</v>
      </c>
      <c r="C308" s="258" t="s">
        <v>5852</v>
      </c>
      <c r="D308" s="261" t="s">
        <v>5853</v>
      </c>
      <c r="E308" s="262" t="s">
        <v>5329</v>
      </c>
      <c r="F308" s="265" t="s">
        <v>5845</v>
      </c>
      <c r="G308" s="268">
        <f>IF(COUNTIF(H308:AU308,"&lt;&gt;")=0,"",SUMPRODUCT(((Recommendations[ImplStatus]="Implemented")+(Recommendations[ImplStatus]="Compensated"))*ISNUMBER(MATCH(Recommendations[Id],H308:AU308,0)))/COUNTIF(H308:AU308,"&lt;&gt;"))</f>
        <v>0</v>
      </c>
      <c r="H308" s="269" t="s">
        <v>29</v>
      </c>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5784</v>
      </c>
      <c r="B309" s="257" t="s">
        <v>1599</v>
      </c>
      <c r="C309" s="258" t="s">
        <v>5854</v>
      </c>
      <c r="D309" s="261" t="s">
        <v>5855</v>
      </c>
      <c r="E309" s="262" t="s">
        <v>5329</v>
      </c>
      <c r="F309" s="265" t="s">
        <v>5845</v>
      </c>
      <c r="G309" s="268">
        <f>IF(COUNTIF(H309:AU309,"&lt;&gt;")=0,"",SUMPRODUCT(((Recommendations[ImplStatus]="Implemented")+(Recommendations[ImplStatus]="Compensated"))*ISNUMBER(MATCH(Recommendations[Id],H309:AU309,0)))/COUNTIF(H309:AU309,"&lt;&gt;"))</f>
        <v>0</v>
      </c>
      <c r="H309" s="269" t="s">
        <v>104</v>
      </c>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5784</v>
      </c>
      <c r="B310" s="257" t="s">
        <v>1599</v>
      </c>
      <c r="C310" s="258" t="s">
        <v>5856</v>
      </c>
      <c r="D310" s="261" t="s">
        <v>5857</v>
      </c>
      <c r="E310" s="262" t="s">
        <v>5329</v>
      </c>
      <c r="F310" s="265" t="s">
        <v>5845</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5784</v>
      </c>
      <c r="B311" s="257" t="s">
        <v>1599</v>
      </c>
      <c r="C311" s="258" t="s">
        <v>5858</v>
      </c>
      <c r="D311" s="261" t="s">
        <v>5859</v>
      </c>
      <c r="E311" s="262" t="s">
        <v>5329</v>
      </c>
      <c r="F311" s="265" t="s">
        <v>5845</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5784</v>
      </c>
      <c r="B312" s="257" t="s">
        <v>1599</v>
      </c>
      <c r="C312" s="258" t="s">
        <v>5860</v>
      </c>
      <c r="D312" s="261" t="s">
        <v>5861</v>
      </c>
      <c r="E312" s="262" t="s">
        <v>5329</v>
      </c>
      <c r="F312" s="265" t="s">
        <v>5845</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5784</v>
      </c>
      <c r="B313" s="257" t="s">
        <v>1599</v>
      </c>
      <c r="C313" s="258" t="s">
        <v>5862</v>
      </c>
      <c r="D313" s="261" t="s">
        <v>5863</v>
      </c>
      <c r="E313" s="262" t="s">
        <v>5262</v>
      </c>
      <c r="F313" s="265" t="s">
        <v>5845</v>
      </c>
      <c r="G313" s="268">
        <f>IF(COUNTIF(H313:AU313,"&lt;&gt;")=0,"",SUMPRODUCT(((Recommendations[ImplStatus]="Implemented")+(Recommendations[ImplStatus]="Compensated"))*ISNUMBER(MATCH(Recommendations[Id],H313:AU313,0)))/COUNTIF(H313:AU313,"&lt;&gt;"))</f>
        <v>0</v>
      </c>
      <c r="H313" s="269" t="s">
        <v>18</v>
      </c>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5784</v>
      </c>
      <c r="B314" s="257" t="s">
        <v>1599</v>
      </c>
      <c r="C314" s="258" t="s">
        <v>5864</v>
      </c>
      <c r="D314" s="261" t="s">
        <v>5865</v>
      </c>
      <c r="E314" s="262" t="s">
        <v>5262</v>
      </c>
      <c r="F314" s="265" t="s">
        <v>5845</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5784</v>
      </c>
      <c r="B315" s="257" t="s">
        <v>1599</v>
      </c>
      <c r="C315" s="258" t="s">
        <v>5866</v>
      </c>
      <c r="D315" s="261" t="s">
        <v>5867</v>
      </c>
      <c r="E315" s="262" t="s">
        <v>5262</v>
      </c>
      <c r="F315" s="265" t="s">
        <v>5845</v>
      </c>
      <c r="G315" s="268">
        <f>IF(COUNTIF(H315:AU315,"&lt;&gt;")=0,"",SUMPRODUCT(((Recommendations[ImplStatus]="Implemented")+(Recommendations[ImplStatus]="Compensated"))*ISNUMBER(MATCH(Recommendations[Id],H315:AU315,0)))/COUNTIF(H315:AU315,"&lt;&gt;"))</f>
        <v>0</v>
      </c>
      <c r="H315" s="269" t="s">
        <v>53</v>
      </c>
      <c r="I315" s="269" t="s">
        <v>92</v>
      </c>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5784</v>
      </c>
      <c r="B316" s="257" t="s">
        <v>1599</v>
      </c>
      <c r="C316" s="258" t="s">
        <v>5868</v>
      </c>
      <c r="D316" s="261" t="s">
        <v>5869</v>
      </c>
      <c r="E316" s="262" t="s">
        <v>5262</v>
      </c>
      <c r="F316" s="265" t="s">
        <v>5845</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5784</v>
      </c>
      <c r="B317" s="257" t="s">
        <v>1599</v>
      </c>
      <c r="C317" s="258" t="s">
        <v>5870</v>
      </c>
      <c r="D317" s="261" t="s">
        <v>5871</v>
      </c>
      <c r="E317" s="262" t="s">
        <v>5329</v>
      </c>
      <c r="F317" s="265" t="s">
        <v>5803</v>
      </c>
      <c r="G317" s="268">
        <f>IF(COUNTIF(H317:AU317,"&lt;&gt;")=0,"",SUMPRODUCT(((Recommendations[ImplStatus]="Implemented")+(Recommendations[ImplStatus]="Compensated"))*ISNUMBER(MATCH(Recommendations[Id],H317:AU317,0)))/COUNTIF(H317:AU317,"&lt;&gt;"))</f>
        <v>0</v>
      </c>
      <c r="H317" s="269" t="s">
        <v>36</v>
      </c>
      <c r="I317" s="269" t="s">
        <v>41</v>
      </c>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5784</v>
      </c>
      <c r="B318" s="257" t="s">
        <v>1599</v>
      </c>
      <c r="C318" s="258" t="s">
        <v>5872</v>
      </c>
      <c r="D318" s="261" t="s">
        <v>5873</v>
      </c>
      <c r="E318" s="262" t="s">
        <v>5377</v>
      </c>
      <c r="F318" s="265" t="s">
        <v>5803</v>
      </c>
      <c r="G318" s="268">
        <f>IF(COUNTIF(H318:AU318,"&lt;&gt;")=0,"",SUMPRODUCT(((Recommendations[ImplStatus]="Implemented")+(Recommendations[ImplStatus]="Compensated"))*ISNUMBER(MATCH(Recommendations[Id],H318:AU318,0)))/COUNTIF(H318:AU318,"&lt;&gt;"))</f>
        <v>0</v>
      </c>
      <c r="H318" s="269" t="s">
        <v>422</v>
      </c>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5784</v>
      </c>
      <c r="B319" s="257" t="s">
        <v>1599</v>
      </c>
      <c r="C319" s="258" t="s">
        <v>5874</v>
      </c>
      <c r="D319" s="261" t="s">
        <v>5875</v>
      </c>
      <c r="E319" s="262" t="s">
        <v>5377</v>
      </c>
      <c r="F319" s="265" t="s">
        <v>5803</v>
      </c>
      <c r="G319" s="268">
        <f>IF(COUNTIF(H319:AU319,"&lt;&gt;")=0,"",SUMPRODUCT(((Recommendations[ImplStatus]="Implemented")+(Recommendations[ImplStatus]="Compensated"))*ISNUMBER(MATCH(Recommendations[Id],H319:AU319,0)))/COUNTIF(H319:AU319,"&lt;&gt;"))</f>
        <v>0</v>
      </c>
      <c r="H319" s="269" t="s">
        <v>199</v>
      </c>
      <c r="I319" s="269" t="s">
        <v>204</v>
      </c>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5784</v>
      </c>
      <c r="B320" s="256" t="s">
        <v>5876</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5784</v>
      </c>
      <c r="B321" s="257" t="s">
        <v>5876</v>
      </c>
      <c r="C321" s="258" t="s">
        <v>5877</v>
      </c>
      <c r="D321" s="261" t="s">
        <v>5878</v>
      </c>
      <c r="E321" s="262" t="s">
        <v>5262</v>
      </c>
      <c r="F321" s="265" t="s">
        <v>5879</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5784</v>
      </c>
      <c r="B322" s="257" t="s">
        <v>5876</v>
      </c>
      <c r="C322" s="258" t="s">
        <v>5880</v>
      </c>
      <c r="D322" s="261" t="s">
        <v>5881</v>
      </c>
      <c r="E322" s="262" t="s">
        <v>5262</v>
      </c>
      <c r="F322" s="265" t="s">
        <v>5879</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5784</v>
      </c>
      <c r="B323" s="257" t="s">
        <v>5876</v>
      </c>
      <c r="C323" s="258" t="s">
        <v>5882</v>
      </c>
      <c r="D323" s="261" t="s">
        <v>5883</v>
      </c>
      <c r="E323" s="262" t="s">
        <v>5262</v>
      </c>
      <c r="F323" s="265" t="s">
        <v>5879</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5784</v>
      </c>
      <c r="B324" s="257" t="s">
        <v>5876</v>
      </c>
      <c r="C324" s="258" t="s">
        <v>5884</v>
      </c>
      <c r="D324" s="261" t="s">
        <v>5885</v>
      </c>
      <c r="E324" s="262" t="s">
        <v>5262</v>
      </c>
      <c r="F324" s="265" t="s">
        <v>5879</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5784</v>
      </c>
      <c r="B325" s="257" t="s">
        <v>5876</v>
      </c>
      <c r="C325" s="258" t="s">
        <v>5886</v>
      </c>
      <c r="D325" s="261" t="s">
        <v>5887</v>
      </c>
      <c r="E325" s="262" t="s">
        <v>5262</v>
      </c>
      <c r="F325" s="265" t="s">
        <v>5879</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5784</v>
      </c>
      <c r="B326" s="257" t="s">
        <v>5876</v>
      </c>
      <c r="C326" s="258" t="s">
        <v>5888</v>
      </c>
      <c r="D326" s="261" t="s">
        <v>5889</v>
      </c>
      <c r="E326" s="262" t="s">
        <v>5262</v>
      </c>
      <c r="F326" s="265" t="s">
        <v>5879</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5784</v>
      </c>
      <c r="B327" s="257" t="s">
        <v>5876</v>
      </c>
      <c r="C327" s="258" t="s">
        <v>5890</v>
      </c>
      <c r="D327" s="261" t="s">
        <v>5891</v>
      </c>
      <c r="E327" s="262" t="s">
        <v>5262</v>
      </c>
      <c r="F327" s="265" t="s">
        <v>5879</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5784</v>
      </c>
      <c r="B328" s="257" t="s">
        <v>5876</v>
      </c>
      <c r="C328" s="258" t="s">
        <v>5892</v>
      </c>
      <c r="D328" s="261" t="s">
        <v>5893</v>
      </c>
      <c r="E328" s="262" t="s">
        <v>5262</v>
      </c>
      <c r="F328" s="265" t="s">
        <v>5879</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5784</v>
      </c>
      <c r="B329" s="257" t="s">
        <v>5876</v>
      </c>
      <c r="C329" s="258" t="s">
        <v>5894</v>
      </c>
      <c r="D329" s="261" t="s">
        <v>5895</v>
      </c>
      <c r="E329" s="262" t="s">
        <v>5262</v>
      </c>
      <c r="F329" s="265" t="s">
        <v>5879</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5784</v>
      </c>
      <c r="B330" s="257" t="s">
        <v>5876</v>
      </c>
      <c r="C330" s="258" t="s">
        <v>5896</v>
      </c>
      <c r="D330" s="261" t="s">
        <v>5897</v>
      </c>
      <c r="E330" s="262" t="s">
        <v>5262</v>
      </c>
      <c r="F330" s="265" t="s">
        <v>5879</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5784</v>
      </c>
      <c r="B331" s="257" t="s">
        <v>5876</v>
      </c>
      <c r="C331" s="258" t="s">
        <v>5898</v>
      </c>
      <c r="D331" s="261" t="s">
        <v>5899</v>
      </c>
      <c r="E331" s="262" t="s">
        <v>5262</v>
      </c>
      <c r="F331" s="265" t="s">
        <v>5879</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5784</v>
      </c>
      <c r="B332" s="257" t="s">
        <v>5876</v>
      </c>
      <c r="C332" s="258" t="s">
        <v>5900</v>
      </c>
      <c r="D332" s="261" t="s">
        <v>5901</v>
      </c>
      <c r="E332" s="262" t="s">
        <v>5262</v>
      </c>
      <c r="F332" s="265" t="s">
        <v>5879</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5784</v>
      </c>
      <c r="B333" s="257" t="s">
        <v>5876</v>
      </c>
      <c r="C333" s="258" t="s">
        <v>5902</v>
      </c>
      <c r="D333" s="261" t="s">
        <v>5903</v>
      </c>
      <c r="E333" s="262" t="s">
        <v>5262</v>
      </c>
      <c r="F333" s="265" t="s">
        <v>5879</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5784</v>
      </c>
      <c r="B334" s="257" t="s">
        <v>5876</v>
      </c>
      <c r="C334" s="258" t="s">
        <v>5904</v>
      </c>
      <c r="D334" s="261" t="s">
        <v>5905</v>
      </c>
      <c r="E334" s="262" t="s">
        <v>5262</v>
      </c>
      <c r="F334" s="265" t="s">
        <v>5879</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5784</v>
      </c>
      <c r="B335" s="257" t="s">
        <v>5876</v>
      </c>
      <c r="C335" s="258" t="s">
        <v>5906</v>
      </c>
      <c r="D335" s="261" t="s">
        <v>5907</v>
      </c>
      <c r="E335" s="262" t="s">
        <v>5262</v>
      </c>
      <c r="F335" s="265" t="s">
        <v>5879</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5784</v>
      </c>
      <c r="B336" s="257" t="s">
        <v>5876</v>
      </c>
      <c r="C336" s="258" t="s">
        <v>5908</v>
      </c>
      <c r="D336" s="261" t="s">
        <v>5909</v>
      </c>
      <c r="E336" s="262" t="s">
        <v>5377</v>
      </c>
      <c r="F336" s="265" t="s">
        <v>5879</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5784</v>
      </c>
      <c r="B337" s="257" t="s">
        <v>5876</v>
      </c>
      <c r="C337" s="258" t="s">
        <v>5910</v>
      </c>
      <c r="D337" s="261" t="s">
        <v>5911</v>
      </c>
      <c r="E337" s="262" t="s">
        <v>5377</v>
      </c>
      <c r="F337" s="265" t="s">
        <v>5879</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5784</v>
      </c>
      <c r="B338" s="257" t="s">
        <v>5876</v>
      </c>
      <c r="C338" s="258" t="s">
        <v>5912</v>
      </c>
      <c r="D338" s="261" t="s">
        <v>5913</v>
      </c>
      <c r="E338" s="262" t="s">
        <v>5262</v>
      </c>
      <c r="F338" s="265" t="s">
        <v>5879</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5784</v>
      </c>
      <c r="B339" s="257" t="s">
        <v>5876</v>
      </c>
      <c r="C339" s="258" t="s">
        <v>5914</v>
      </c>
      <c r="D339" s="261" t="s">
        <v>5915</v>
      </c>
      <c r="E339" s="262" t="s">
        <v>5262</v>
      </c>
      <c r="F339" s="265" t="s">
        <v>5879</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5784</v>
      </c>
      <c r="B340" s="256" t="s">
        <v>5916</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5784</v>
      </c>
      <c r="B341" s="257" t="s">
        <v>5916</v>
      </c>
      <c r="C341" s="258" t="s">
        <v>5917</v>
      </c>
      <c r="D341" s="261" t="s">
        <v>5918</v>
      </c>
      <c r="E341" s="262" t="s">
        <v>5233</v>
      </c>
      <c r="F341" s="265" t="s">
        <v>5803</v>
      </c>
      <c r="G341" s="268">
        <f>IF(COUNTIF(H341:AU341,"&lt;&gt;")=0,"",SUMPRODUCT(((Recommendations[ImplStatus]="Implemented")+(Recommendations[ImplStatus]="Compensated"))*ISNUMBER(MATCH(Recommendations[Id],H341:AU341,0)))/COUNTIF(H341:AU341,"&lt;&gt;"))</f>
        <v>0</v>
      </c>
      <c r="H341" s="269" t="s">
        <v>109</v>
      </c>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5784</v>
      </c>
      <c r="B342" s="257" t="s">
        <v>5916</v>
      </c>
      <c r="C342" s="258" t="s">
        <v>5919</v>
      </c>
      <c r="D342" s="261" t="s">
        <v>5920</v>
      </c>
      <c r="E342" s="262" t="s">
        <v>5233</v>
      </c>
      <c r="F342" s="265" t="s">
        <v>5803</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5784</v>
      </c>
      <c r="B343" s="257" t="s">
        <v>5916</v>
      </c>
      <c r="C343" s="258" t="s">
        <v>5921</v>
      </c>
      <c r="D343" s="261" t="s">
        <v>5922</v>
      </c>
      <c r="E343" s="262" t="s">
        <v>5329</v>
      </c>
      <c r="F343" s="265" t="s">
        <v>5923</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5784</v>
      </c>
      <c r="B344" s="257" t="s">
        <v>5916</v>
      </c>
      <c r="C344" s="258" t="s">
        <v>5924</v>
      </c>
      <c r="D344" s="261" t="s">
        <v>5925</v>
      </c>
      <c r="E344" s="262" t="s">
        <v>5262</v>
      </c>
      <c r="F344" s="265" t="s">
        <v>5923</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5784</v>
      </c>
      <c r="B345" s="257" t="s">
        <v>5916</v>
      </c>
      <c r="C345" s="258" t="s">
        <v>5926</v>
      </c>
      <c r="D345" s="261" t="s">
        <v>5927</v>
      </c>
      <c r="E345" s="262" t="s">
        <v>5262</v>
      </c>
      <c r="F345" s="265" t="s">
        <v>5923</v>
      </c>
      <c r="G345" s="268">
        <f>IF(COUNTIF(H345:AU345,"&lt;&gt;")=0,"",SUMPRODUCT(((Recommendations[ImplStatus]="Implemented")+(Recommendations[ImplStatus]="Compensated"))*ISNUMBER(MATCH(Recommendations[Id],H345:AU345,0)))/COUNTIF(H345:AU345,"&lt;&gt;"))</f>
        <v>0</v>
      </c>
      <c r="H345" s="269" t="s">
        <v>104</v>
      </c>
      <c r="I345" s="269" t="s">
        <v>270</v>
      </c>
      <c r="J345" s="269" t="s">
        <v>277</v>
      </c>
      <c r="K345" s="269" t="s">
        <v>296</v>
      </c>
      <c r="L345" s="269" t="s">
        <v>373</v>
      </c>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5784</v>
      </c>
      <c r="B346" s="257" t="s">
        <v>5916</v>
      </c>
      <c r="C346" s="258" t="s">
        <v>5928</v>
      </c>
      <c r="D346" s="261" t="s">
        <v>5929</v>
      </c>
      <c r="E346" s="262" t="s">
        <v>5262</v>
      </c>
      <c r="F346" s="265" t="s">
        <v>5923</v>
      </c>
      <c r="G346" s="268">
        <f>IF(COUNTIF(H346:AU346,"&lt;&gt;")=0,"",SUMPRODUCT(((Recommendations[ImplStatus]="Implemented")+(Recommendations[ImplStatus]="Compensated"))*ISNUMBER(MATCH(Recommendations[Id],H346:AU346,0)))/COUNTIF(H346:AU346,"&lt;&gt;"))</f>
        <v>0</v>
      </c>
      <c r="H346" s="269" t="s">
        <v>109</v>
      </c>
      <c r="I346" s="269" t="s">
        <v>373</v>
      </c>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5784</v>
      </c>
      <c r="B347" s="257" t="s">
        <v>5916</v>
      </c>
      <c r="C347" s="258" t="s">
        <v>5930</v>
      </c>
      <c r="D347" s="261" t="s">
        <v>5931</v>
      </c>
      <c r="E347" s="262" t="s">
        <v>5262</v>
      </c>
      <c r="F347" s="265" t="s">
        <v>5923</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5784</v>
      </c>
      <c r="B348" s="257" t="s">
        <v>5916</v>
      </c>
      <c r="C348" s="258" t="s">
        <v>5932</v>
      </c>
      <c r="D348" s="261" t="s">
        <v>5933</v>
      </c>
      <c r="E348" s="262" t="s">
        <v>5262</v>
      </c>
      <c r="F348" s="265" t="s">
        <v>5923</v>
      </c>
      <c r="G348" s="268">
        <f>IF(COUNTIF(H348:AU348,"&lt;&gt;")=0,"",SUMPRODUCT(((Recommendations[ImplStatus]="Implemented")+(Recommendations[ImplStatus]="Compensated"))*ISNUMBER(MATCH(Recommendations[Id],H348:AU348,0)))/COUNTIF(H348:AU348,"&lt;&gt;"))</f>
        <v>0</v>
      </c>
      <c r="H348" s="269" t="s">
        <v>290</v>
      </c>
      <c r="I348" s="269" t="s">
        <v>301</v>
      </c>
      <c r="J348" s="269" t="s">
        <v>307</v>
      </c>
      <c r="K348" s="269" t="s">
        <v>313</v>
      </c>
      <c r="L348" s="269" t="s">
        <v>319</v>
      </c>
      <c r="M348" s="269" t="s">
        <v>326</v>
      </c>
      <c r="N348" s="269" t="s">
        <v>350</v>
      </c>
      <c r="O348" s="269" t="s">
        <v>356</v>
      </c>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5784</v>
      </c>
      <c r="B349" s="257" t="s">
        <v>5916</v>
      </c>
      <c r="C349" s="258" t="s">
        <v>5934</v>
      </c>
      <c r="D349" s="261" t="s">
        <v>5935</v>
      </c>
      <c r="E349" s="262" t="s">
        <v>5262</v>
      </c>
      <c r="F349" s="265" t="s">
        <v>5923</v>
      </c>
      <c r="G349" s="268">
        <f>IF(COUNTIF(H349:AU349,"&lt;&gt;")=0,"",SUMPRODUCT(((Recommendations[ImplStatus]="Implemented")+(Recommendations[ImplStatus]="Compensated"))*ISNUMBER(MATCH(Recommendations[Id],H349:AU349,0)))/COUNTIF(H349:AU349,"&lt;&gt;"))</f>
        <v>0</v>
      </c>
      <c r="H349" s="269" t="s">
        <v>270</v>
      </c>
      <c r="I349" s="269" t="s">
        <v>277</v>
      </c>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5784</v>
      </c>
      <c r="B350" s="257" t="s">
        <v>5916</v>
      </c>
      <c r="C350" s="258" t="s">
        <v>5936</v>
      </c>
      <c r="D350" s="261" t="s">
        <v>5937</v>
      </c>
      <c r="E350" s="262" t="s">
        <v>5233</v>
      </c>
      <c r="F350" s="265" t="s">
        <v>5923</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5784</v>
      </c>
      <c r="B351" s="257" t="s">
        <v>5916</v>
      </c>
      <c r="C351" s="258" t="s">
        <v>5938</v>
      </c>
      <c r="D351" s="261" t="s">
        <v>5939</v>
      </c>
      <c r="E351" s="262" t="s">
        <v>5233</v>
      </c>
      <c r="F351" s="265" t="s">
        <v>5923</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5784</v>
      </c>
      <c r="B352" s="257" t="s">
        <v>5916</v>
      </c>
      <c r="C352" s="258" t="s">
        <v>5940</v>
      </c>
      <c r="D352" s="261" t="s">
        <v>5941</v>
      </c>
      <c r="E352" s="262" t="s">
        <v>5233</v>
      </c>
      <c r="F352" s="265" t="s">
        <v>5923</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5784</v>
      </c>
      <c r="B353" s="257" t="s">
        <v>5916</v>
      </c>
      <c r="C353" s="258" t="s">
        <v>5942</v>
      </c>
      <c r="D353" s="261" t="s">
        <v>5943</v>
      </c>
      <c r="E353" s="262" t="s">
        <v>5329</v>
      </c>
      <c r="F353" s="265" t="s">
        <v>5803</v>
      </c>
      <c r="G353" s="268">
        <f>IF(COUNTIF(H353:AU353,"&lt;&gt;")=0,"",SUMPRODUCT(((Recommendations[ImplStatus]="Implemented")+(Recommendations[ImplStatus]="Compensated"))*ISNUMBER(MATCH(Recommendations[Id],H353:AU353,0)))/COUNTIF(H353:AU353,"&lt;&gt;"))</f>
        <v>0</v>
      </c>
      <c r="H353" s="269" t="s">
        <v>166</v>
      </c>
      <c r="I353" s="269" t="s">
        <v>189</v>
      </c>
      <c r="J353" s="269" t="s">
        <v>214</v>
      </c>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5784</v>
      </c>
      <c r="B354" s="256" t="s">
        <v>5944</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5784</v>
      </c>
      <c r="B355" s="257" t="s">
        <v>5944</v>
      </c>
      <c r="C355" s="258" t="s">
        <v>5945</v>
      </c>
      <c r="D355" s="261" t="s">
        <v>5946</v>
      </c>
      <c r="E355" s="262" t="s">
        <v>5329</v>
      </c>
      <c r="F355" s="265" t="s">
        <v>5947</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5784</v>
      </c>
      <c r="B356" s="257" t="s">
        <v>5944</v>
      </c>
      <c r="C356" s="258" t="s">
        <v>5948</v>
      </c>
      <c r="D356" s="261" t="s">
        <v>5949</v>
      </c>
      <c r="E356" s="262" t="s">
        <v>5329</v>
      </c>
      <c r="F356" s="265" t="s">
        <v>5947</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5784</v>
      </c>
      <c r="B357" s="257" t="s">
        <v>5944</v>
      </c>
      <c r="C357" s="258" t="s">
        <v>5950</v>
      </c>
      <c r="D357" s="261" t="s">
        <v>5951</v>
      </c>
      <c r="E357" s="262" t="s">
        <v>5377</v>
      </c>
      <c r="F357" s="265" t="s">
        <v>5947</v>
      </c>
      <c r="G357" s="268">
        <f>IF(COUNTIF(H357:AU357,"&lt;&gt;")=0,"",SUMPRODUCT(((Recommendations[ImplStatus]="Implemented")+(Recommendations[ImplStatus]="Compensated"))*ISNUMBER(MATCH(Recommendations[Id],H357:AU357,0)))/COUNTIF(H357:AU357,"&lt;&gt;"))</f>
        <v>0</v>
      </c>
      <c r="H357" s="269" t="s">
        <v>133</v>
      </c>
      <c r="I357" s="269" t="s">
        <v>155</v>
      </c>
      <c r="J357" s="269" t="s">
        <v>237</v>
      </c>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5784</v>
      </c>
      <c r="B358" s="257" t="s">
        <v>5944</v>
      </c>
      <c r="C358" s="258" t="s">
        <v>5952</v>
      </c>
      <c r="D358" s="261" t="s">
        <v>5953</v>
      </c>
      <c r="E358" s="262" t="s">
        <v>5377</v>
      </c>
      <c r="F358" s="265" t="s">
        <v>5947</v>
      </c>
      <c r="G358" s="268">
        <f>IF(COUNTIF(H358:AU358,"&lt;&gt;")=0,"",SUMPRODUCT(((Recommendations[ImplStatus]="Implemented")+(Recommendations[ImplStatus]="Compensated"))*ISNUMBER(MATCH(Recommendations[Id],H358:AU358,0)))/COUNTIF(H358:AU358,"&lt;&gt;"))</f>
        <v>0</v>
      </c>
      <c r="H358" s="269" t="s">
        <v>338</v>
      </c>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5784</v>
      </c>
      <c r="B359" s="257" t="s">
        <v>5944</v>
      </c>
      <c r="C359" s="258" t="s">
        <v>5954</v>
      </c>
      <c r="D359" s="261" t="s">
        <v>5955</v>
      </c>
      <c r="E359" s="262" t="s">
        <v>5377</v>
      </c>
      <c r="F359" s="265" t="s">
        <v>5947</v>
      </c>
      <c r="G359" s="268">
        <f>IF(COUNTIF(H359:AU359,"&lt;&gt;")=0,"",SUMPRODUCT(((Recommendations[ImplStatus]="Implemented")+(Recommendations[ImplStatus]="Compensated"))*ISNUMBER(MATCH(Recommendations[Id],H359:AU359,0)))/COUNTIF(H359:AU359,"&lt;&gt;"))</f>
        <v>0</v>
      </c>
      <c r="H359" s="269" t="s">
        <v>115</v>
      </c>
      <c r="I359" s="269" t="s">
        <v>140</v>
      </c>
      <c r="J359" s="269" t="s">
        <v>148</v>
      </c>
      <c r="K359" s="269" t="s">
        <v>284</v>
      </c>
      <c r="L359" s="269" t="s">
        <v>362</v>
      </c>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5784</v>
      </c>
      <c r="B360" s="257" t="s">
        <v>5944</v>
      </c>
      <c r="C360" s="258" t="s">
        <v>5956</v>
      </c>
      <c r="D360" s="261" t="s">
        <v>5957</v>
      </c>
      <c r="E360" s="262" t="s">
        <v>5329</v>
      </c>
      <c r="F360" s="265" t="s">
        <v>5947</v>
      </c>
      <c r="G360" s="268">
        <f>IF(COUNTIF(H360:AU360,"&lt;&gt;")=0,"",SUMPRODUCT(((Recommendations[ImplStatus]="Implemented")+(Recommendations[ImplStatus]="Compensated"))*ISNUMBER(MATCH(Recommendations[Id],H360:AU360,0)))/COUNTIF(H360:AU360,"&lt;&gt;"))</f>
        <v>0</v>
      </c>
      <c r="H360" s="269" t="s">
        <v>115</v>
      </c>
      <c r="I360" s="269" t="s">
        <v>127</v>
      </c>
      <c r="J360" s="269" t="s">
        <v>148</v>
      </c>
      <c r="K360" s="269" t="s">
        <v>155</v>
      </c>
      <c r="L360" s="269" t="s">
        <v>368</v>
      </c>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5784</v>
      </c>
      <c r="B361" s="257" t="s">
        <v>5944</v>
      </c>
      <c r="C361" s="258" t="s">
        <v>5958</v>
      </c>
      <c r="D361" s="261" t="s">
        <v>5959</v>
      </c>
      <c r="E361" s="262" t="s">
        <v>5262</v>
      </c>
      <c r="F361" s="265" t="s">
        <v>5947</v>
      </c>
      <c r="G361" s="268">
        <f>IF(COUNTIF(H361:AU361,"&lt;&gt;")=0,"",SUMPRODUCT(((Recommendations[ImplStatus]="Implemented")+(Recommendations[ImplStatus]="Compensated"))*ISNUMBER(MATCH(Recommendations[Id],H361:AU361,0)))/COUNTIF(H361:AU361,"&lt;&gt;"))</f>
        <v>0</v>
      </c>
      <c r="H361" s="269" t="s">
        <v>121</v>
      </c>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5784</v>
      </c>
      <c r="B362" s="257" t="s">
        <v>5944</v>
      </c>
      <c r="C362" s="258" t="s">
        <v>5960</v>
      </c>
      <c r="D362" s="261" t="s">
        <v>5961</v>
      </c>
      <c r="E362" s="262" t="s">
        <v>5377</v>
      </c>
      <c r="F362" s="265" t="s">
        <v>5947</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5784</v>
      </c>
      <c r="B363" s="257" t="s">
        <v>5944</v>
      </c>
      <c r="C363" s="258" t="s">
        <v>5962</v>
      </c>
      <c r="D363" s="261" t="s">
        <v>5963</v>
      </c>
      <c r="E363" s="262" t="s">
        <v>5377</v>
      </c>
      <c r="F363" s="265" t="s">
        <v>5947</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5784</v>
      </c>
      <c r="B364" s="257" t="s">
        <v>5944</v>
      </c>
      <c r="C364" s="258" t="s">
        <v>5964</v>
      </c>
      <c r="D364" s="261" t="s">
        <v>5965</v>
      </c>
      <c r="E364" s="262" t="s">
        <v>5377</v>
      </c>
      <c r="F364" s="265" t="s">
        <v>5947</v>
      </c>
      <c r="G364" s="268">
        <f>IF(COUNTIF(H364:AU364,"&lt;&gt;")=0,"",SUMPRODUCT(((Recommendations[ImplStatus]="Implemented")+(Recommendations[ImplStatus]="Compensated"))*ISNUMBER(MATCH(Recommendations[Id],H364:AU364,0)))/COUNTIF(H364:AU364,"&lt;&gt;"))</f>
        <v>0</v>
      </c>
      <c r="H364" s="269" t="s">
        <v>161</v>
      </c>
      <c r="I364" s="269" t="s">
        <v>445</v>
      </c>
      <c r="J364" s="269" t="s">
        <v>482</v>
      </c>
      <c r="K364" s="269" t="s">
        <v>549</v>
      </c>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5784</v>
      </c>
      <c r="B365" s="257" t="s">
        <v>5944</v>
      </c>
      <c r="C365" s="258" t="s">
        <v>5966</v>
      </c>
      <c r="D365" s="261" t="s">
        <v>5967</v>
      </c>
      <c r="E365" s="262" t="s">
        <v>5377</v>
      </c>
      <c r="F365" s="265" t="s">
        <v>5947</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5784</v>
      </c>
      <c r="B366" s="257" t="s">
        <v>5944</v>
      </c>
      <c r="C366" s="258" t="s">
        <v>5968</v>
      </c>
      <c r="D366" s="261" t="s">
        <v>5969</v>
      </c>
      <c r="E366" s="262" t="s">
        <v>5377</v>
      </c>
      <c r="F366" s="265" t="s">
        <v>5947</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5784</v>
      </c>
      <c r="B367" s="257" t="s">
        <v>5944</v>
      </c>
      <c r="C367" s="258" t="s">
        <v>5970</v>
      </c>
      <c r="D367" s="261" t="s">
        <v>5971</v>
      </c>
      <c r="E367" s="262" t="s">
        <v>5377</v>
      </c>
      <c r="F367" s="265" t="s">
        <v>5947</v>
      </c>
      <c r="G367" s="268">
        <f>IF(COUNTIF(H367:AU367,"&lt;&gt;")=0,"",SUMPRODUCT(((Recommendations[ImplStatus]="Implemented")+(Recommendations[ImplStatus]="Compensated"))*ISNUMBER(MATCH(Recommendations[Id],H367:AU367,0)))/COUNTIF(H367:AU367,"&lt;&gt;"))</f>
        <v>0</v>
      </c>
      <c r="H367" s="269" t="s">
        <v>166</v>
      </c>
      <c r="I367" s="269" t="s">
        <v>172</v>
      </c>
      <c r="J367" s="269" t="s">
        <v>178</v>
      </c>
      <c r="K367" s="269" t="s">
        <v>184</v>
      </c>
      <c r="L367" s="269" t="s">
        <v>189</v>
      </c>
      <c r="M367" s="269" t="s">
        <v>194</v>
      </c>
      <c r="N367" s="269" t="s">
        <v>199</v>
      </c>
      <c r="O367" s="269" t="s">
        <v>204</v>
      </c>
      <c r="P367" s="269" t="s">
        <v>209</v>
      </c>
      <c r="Q367" s="269" t="s">
        <v>214</v>
      </c>
      <c r="R367" s="269" t="s">
        <v>219</v>
      </c>
      <c r="S367" s="269" t="s">
        <v>422</v>
      </c>
      <c r="T367" s="269" t="s">
        <v>439</v>
      </c>
      <c r="U367" s="269" t="s">
        <v>477</v>
      </c>
      <c r="V367" s="269" t="s">
        <v>546</v>
      </c>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5784</v>
      </c>
      <c r="B368" s="257" t="s">
        <v>5944</v>
      </c>
      <c r="C368" s="258" t="s">
        <v>5972</v>
      </c>
      <c r="D368" s="261" t="s">
        <v>5973</v>
      </c>
      <c r="E368" s="262" t="s">
        <v>5377</v>
      </c>
      <c r="F368" s="265" t="s">
        <v>5947</v>
      </c>
      <c r="G368" s="268">
        <f>IF(COUNTIF(H368:AU368,"&lt;&gt;")=0,"",SUMPRODUCT(((Recommendations[ImplStatus]="Implemented")+(Recommendations[ImplStatus]="Compensated"))*ISNUMBER(MATCH(Recommendations[Id],H368:AU368,0)))/COUNTIF(H368:AU368,"&lt;&gt;"))</f>
        <v>0</v>
      </c>
      <c r="H368" s="269" t="s">
        <v>224</v>
      </c>
      <c r="I368" s="269" t="s">
        <v>344</v>
      </c>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5784</v>
      </c>
      <c r="B369" s="257" t="s">
        <v>5944</v>
      </c>
      <c r="C369" s="258" t="s">
        <v>5974</v>
      </c>
      <c r="D369" s="261" t="s">
        <v>5975</v>
      </c>
      <c r="E369" s="262" t="s">
        <v>5377</v>
      </c>
      <c r="F369" s="265" t="s">
        <v>5947</v>
      </c>
      <c r="G369" s="268">
        <f>IF(COUNTIF(H369:AU369,"&lt;&gt;")=0,"",SUMPRODUCT(((Recommendations[ImplStatus]="Implemented")+(Recommendations[ImplStatus]="Compensated"))*ISNUMBER(MATCH(Recommendations[Id],H369:AU369,0)))/COUNTIF(H369:AU369,"&lt;&gt;"))</f>
        <v>0</v>
      </c>
      <c r="H369" s="269" t="s">
        <v>127</v>
      </c>
      <c r="I369" s="269" t="s">
        <v>161</v>
      </c>
      <c r="J369" s="269" t="s">
        <v>445</v>
      </c>
      <c r="K369" s="269" t="s">
        <v>549</v>
      </c>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5976</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5976</v>
      </c>
      <c r="B371" s="256" t="s">
        <v>5977</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5976</v>
      </c>
      <c r="B372" s="257" t="s">
        <v>5977</v>
      </c>
      <c r="C372" s="258" t="s">
        <v>5978</v>
      </c>
      <c r="D372" s="261" t="s">
        <v>5979</v>
      </c>
      <c r="E372" s="262" t="s">
        <v>5233</v>
      </c>
      <c r="F372" s="265" t="s">
        <v>5980</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5976</v>
      </c>
      <c r="B373" s="257" t="s">
        <v>5977</v>
      </c>
      <c r="C373" s="258" t="s">
        <v>5981</v>
      </c>
      <c r="D373" s="261" t="s">
        <v>5982</v>
      </c>
      <c r="E373" s="262" t="s">
        <v>5233</v>
      </c>
      <c r="F373" s="265" t="s">
        <v>5983</v>
      </c>
      <c r="G373" s="268">
        <f>IF(COUNTIF(H373:AU373,"&lt;&gt;")=0,"",SUMPRODUCT(((Recommendations[ImplStatus]="Implemented")+(Recommendations[ImplStatus]="Compensated"))*ISNUMBER(MATCH(Recommendations[Id],H373:AU373,0)))/COUNTIF(H373:AU373,"&lt;&gt;"))</f>
        <v>0</v>
      </c>
      <c r="H373" s="269" t="s">
        <v>249</v>
      </c>
      <c r="I373" s="269" t="s">
        <v>397</v>
      </c>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5976</v>
      </c>
      <c r="B374" s="257" t="s">
        <v>5977</v>
      </c>
      <c r="C374" s="258" t="s">
        <v>5984</v>
      </c>
      <c r="D374" s="261" t="s">
        <v>5985</v>
      </c>
      <c r="E374" s="262" t="s">
        <v>5262</v>
      </c>
      <c r="F374" s="265" t="s">
        <v>5983</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5976</v>
      </c>
      <c r="B375" s="257" t="s">
        <v>5977</v>
      </c>
      <c r="C375" s="258" t="s">
        <v>5986</v>
      </c>
      <c r="D375" s="261" t="s">
        <v>5987</v>
      </c>
      <c r="E375" s="262" t="s">
        <v>5262</v>
      </c>
      <c r="F375" s="265" t="s">
        <v>5983</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5976</v>
      </c>
      <c r="B376" s="257" t="s">
        <v>5977</v>
      </c>
      <c r="C376" s="258" t="s">
        <v>5988</v>
      </c>
      <c r="D376" s="261" t="s">
        <v>5989</v>
      </c>
      <c r="E376" s="262" t="s">
        <v>5262</v>
      </c>
      <c r="F376" s="265" t="s">
        <v>5845</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5976</v>
      </c>
      <c r="B377" s="257" t="s">
        <v>5977</v>
      </c>
      <c r="C377" s="258" t="s">
        <v>5990</v>
      </c>
      <c r="D377" s="261" t="s">
        <v>5991</v>
      </c>
      <c r="E377" s="262" t="s">
        <v>5329</v>
      </c>
      <c r="F377" s="265" t="s">
        <v>5803</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5976</v>
      </c>
      <c r="B378" s="257" t="s">
        <v>5977</v>
      </c>
      <c r="C378" s="258" t="s">
        <v>5992</v>
      </c>
      <c r="D378" s="261" t="s">
        <v>5993</v>
      </c>
      <c r="E378" s="262" t="s">
        <v>5329</v>
      </c>
      <c r="F378" s="265" t="s">
        <v>5983</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5976</v>
      </c>
      <c r="B379" s="257" t="s">
        <v>5977</v>
      </c>
      <c r="C379" s="258" t="s">
        <v>5994</v>
      </c>
      <c r="D379" s="261" t="s">
        <v>5995</v>
      </c>
      <c r="E379" s="262" t="s">
        <v>5329</v>
      </c>
      <c r="F379" s="265" t="s">
        <v>5980</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5976</v>
      </c>
      <c r="B380" s="257" t="s">
        <v>5977</v>
      </c>
      <c r="C380" s="258" t="s">
        <v>5996</v>
      </c>
      <c r="D380" s="261" t="s">
        <v>5997</v>
      </c>
      <c r="E380" s="262" t="s">
        <v>5329</v>
      </c>
      <c r="F380" s="265" t="s">
        <v>5980</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5976</v>
      </c>
      <c r="B381" s="257" t="s">
        <v>5977</v>
      </c>
      <c r="C381" s="258" t="s">
        <v>5998</v>
      </c>
      <c r="D381" s="261" t="s">
        <v>5999</v>
      </c>
      <c r="E381" s="262" t="s">
        <v>5329</v>
      </c>
      <c r="F381" s="265" t="s">
        <v>5980</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5976</v>
      </c>
      <c r="B382" s="257" t="s">
        <v>5977</v>
      </c>
      <c r="C382" s="258" t="s">
        <v>6000</v>
      </c>
      <c r="D382" s="261" t="s">
        <v>6001</v>
      </c>
      <c r="E382" s="262" t="s">
        <v>5377</v>
      </c>
      <c r="F382" s="265" t="s">
        <v>5980</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5976</v>
      </c>
      <c r="B383" s="257" t="s">
        <v>5977</v>
      </c>
      <c r="C383" s="258" t="s">
        <v>6002</v>
      </c>
      <c r="D383" s="261" t="s">
        <v>6003</v>
      </c>
      <c r="E383" s="262" t="s">
        <v>5377</v>
      </c>
      <c r="F383" s="265" t="s">
        <v>5980</v>
      </c>
      <c r="G383" s="268">
        <f>IF(COUNTIF(H383:AU383,"&lt;&gt;")=0,"",SUMPRODUCT(((Recommendations[ImplStatus]="Implemented")+(Recommendations[ImplStatus]="Compensated"))*ISNUMBER(MATCH(Recommendations[Id],H383:AU383,0)))/COUNTIF(H383:AU383,"&lt;&gt;"))</f>
        <v>0</v>
      </c>
      <c r="H383" s="269" t="s">
        <v>133</v>
      </c>
      <c r="I383" s="269" t="s">
        <v>237</v>
      </c>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5976</v>
      </c>
      <c r="B384" s="257" t="s">
        <v>5977</v>
      </c>
      <c r="C384" s="258" t="s">
        <v>6004</v>
      </c>
      <c r="D384" s="261" t="s">
        <v>6005</v>
      </c>
      <c r="E384" s="262" t="s">
        <v>5377</v>
      </c>
      <c r="F384" s="265" t="s">
        <v>5980</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5976</v>
      </c>
      <c r="B385" s="257" t="s">
        <v>5977</v>
      </c>
      <c r="C385" s="258" t="s">
        <v>6006</v>
      </c>
      <c r="D385" s="261" t="s">
        <v>6007</v>
      </c>
      <c r="E385" s="262" t="s">
        <v>5329</v>
      </c>
      <c r="F385" s="265" t="s">
        <v>5980</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5976</v>
      </c>
      <c r="B386" s="256" t="s">
        <v>6008</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5976</v>
      </c>
      <c r="B387" s="257" t="s">
        <v>6008</v>
      </c>
      <c r="C387" s="258" t="s">
        <v>6009</v>
      </c>
      <c r="D387" s="261" t="s">
        <v>6010</v>
      </c>
      <c r="E387" s="262" t="s">
        <v>5233</v>
      </c>
      <c r="F387" s="265" t="s">
        <v>6011</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5976</v>
      </c>
      <c r="B388" s="257" t="s">
        <v>6008</v>
      </c>
      <c r="C388" s="258" t="s">
        <v>6012</v>
      </c>
      <c r="D388" s="261" t="s">
        <v>6013</v>
      </c>
      <c r="E388" s="262" t="s">
        <v>5233</v>
      </c>
      <c r="F388" s="265" t="s">
        <v>6011</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5976</v>
      </c>
      <c r="B389" s="257" t="s">
        <v>6008</v>
      </c>
      <c r="C389" s="258" t="s">
        <v>6014</v>
      </c>
      <c r="D389" s="261" t="s">
        <v>6015</v>
      </c>
      <c r="E389" s="262" t="s">
        <v>5512</v>
      </c>
      <c r="F389" s="265" t="s">
        <v>6011</v>
      </c>
      <c r="G389" s="268">
        <f>IF(COUNTIF(H389:AU389,"&lt;&gt;")=0,"",SUMPRODUCT(((Recommendations[ImplStatus]="Implemented")+(Recommendations[ImplStatus]="Compensated"))*ISNUMBER(MATCH(Recommendations[Id],H389:AU389,0)))/COUNTIF(H389:AU389,"&lt;&gt;"))</f>
        <v>0</v>
      </c>
      <c r="H389" s="269" t="s">
        <v>230</v>
      </c>
      <c r="I389" s="269" t="s">
        <v>243</v>
      </c>
      <c r="J389" s="269" t="s">
        <v>254</v>
      </c>
      <c r="K389" s="269" t="s">
        <v>259</v>
      </c>
      <c r="L389" s="269" t="s">
        <v>263</v>
      </c>
      <c r="M389" s="269" t="s">
        <v>332</v>
      </c>
      <c r="N389" s="269" t="s">
        <v>408</v>
      </c>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5976</v>
      </c>
      <c r="B390" s="257" t="s">
        <v>6008</v>
      </c>
      <c r="C390" s="258" t="s">
        <v>6016</v>
      </c>
      <c r="D390" s="261" t="s">
        <v>6017</v>
      </c>
      <c r="E390" s="262" t="s">
        <v>5329</v>
      </c>
      <c r="F390" s="265" t="s">
        <v>6011</v>
      </c>
      <c r="G390" s="268">
        <f>IF(COUNTIF(H390:AU390,"&lt;&gt;")=0,"",SUMPRODUCT(((Recommendations[ImplStatus]="Implemented")+(Recommendations[ImplStatus]="Compensated"))*ISNUMBER(MATCH(Recommendations[Id],H390:AU390,0)))/COUNTIF(H390:AU390,"&lt;&gt;"))</f>
        <v>0</v>
      </c>
      <c r="H390" s="269" t="s">
        <v>230</v>
      </c>
      <c r="I390" s="269" t="s">
        <v>249</v>
      </c>
      <c r="J390" s="269" t="s">
        <v>254</v>
      </c>
      <c r="K390" s="269" t="s">
        <v>259</v>
      </c>
      <c r="L390" s="269" t="s">
        <v>263</v>
      </c>
      <c r="M390" s="269" t="s">
        <v>296</v>
      </c>
      <c r="N390" s="269" t="s">
        <v>332</v>
      </c>
      <c r="O390" s="269" t="s">
        <v>408</v>
      </c>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5976</v>
      </c>
      <c r="B391" s="257" t="s">
        <v>6008</v>
      </c>
      <c r="C391" s="258" t="s">
        <v>6018</v>
      </c>
      <c r="D391" s="261" t="s">
        <v>6019</v>
      </c>
      <c r="E391" s="262" t="s">
        <v>5512</v>
      </c>
      <c r="F391" s="265" t="s">
        <v>6011</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5976</v>
      </c>
      <c r="B392" s="257" t="s">
        <v>6008</v>
      </c>
      <c r="C392" s="258" t="s">
        <v>6020</v>
      </c>
      <c r="D392" s="261" t="s">
        <v>6021</v>
      </c>
      <c r="E392" s="262" t="s">
        <v>5262</v>
      </c>
      <c r="F392" s="265" t="s">
        <v>6011</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5976</v>
      </c>
      <c r="B393" s="257" t="s">
        <v>6008</v>
      </c>
      <c r="C393" s="258" t="s">
        <v>6022</v>
      </c>
      <c r="D393" s="261" t="s">
        <v>6023</v>
      </c>
      <c r="E393" s="262" t="s">
        <v>5262</v>
      </c>
      <c r="F393" s="265" t="s">
        <v>6011</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5976</v>
      </c>
      <c r="B394" s="257" t="s">
        <v>6008</v>
      </c>
      <c r="C394" s="258" t="s">
        <v>6024</v>
      </c>
      <c r="D394" s="261" t="s">
        <v>6025</v>
      </c>
      <c r="E394" s="262" t="s">
        <v>5512</v>
      </c>
      <c r="F394" s="265" t="s">
        <v>6011</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5976</v>
      </c>
      <c r="B395" s="257" t="s">
        <v>6008</v>
      </c>
      <c r="C395" s="258" t="s">
        <v>6026</v>
      </c>
      <c r="D395" s="261" t="s">
        <v>6027</v>
      </c>
      <c r="E395" s="262" t="s">
        <v>5329</v>
      </c>
      <c r="F395" s="265" t="s">
        <v>6011</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5976</v>
      </c>
      <c r="B396" s="257" t="s">
        <v>6008</v>
      </c>
      <c r="C396" s="258" t="s">
        <v>6028</v>
      </c>
      <c r="D396" s="261" t="s">
        <v>6029</v>
      </c>
      <c r="E396" s="262" t="s">
        <v>5512</v>
      </c>
      <c r="F396" s="265" t="s">
        <v>6011</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5976</v>
      </c>
      <c r="B397" s="257" t="s">
        <v>6008</v>
      </c>
      <c r="C397" s="258" t="s">
        <v>6030</v>
      </c>
      <c r="D397" s="261" t="s">
        <v>6031</v>
      </c>
      <c r="E397" s="262" t="s">
        <v>5262</v>
      </c>
      <c r="F397" s="265" t="s">
        <v>6011</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5976</v>
      </c>
      <c r="B398" s="257" t="s">
        <v>6008</v>
      </c>
      <c r="C398" s="258" t="s">
        <v>6032</v>
      </c>
      <c r="D398" s="261" t="s">
        <v>6033</v>
      </c>
      <c r="E398" s="262" t="s">
        <v>5377</v>
      </c>
      <c r="F398" s="265" t="s">
        <v>6011</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5976</v>
      </c>
      <c r="B399" s="257" t="s">
        <v>6008</v>
      </c>
      <c r="C399" s="258" t="s">
        <v>6034</v>
      </c>
      <c r="D399" s="261" t="s">
        <v>6035</v>
      </c>
      <c r="E399" s="262" t="s">
        <v>5512</v>
      </c>
      <c r="F399" s="265" t="s">
        <v>6011</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5976</v>
      </c>
      <c r="B400" s="257" t="s">
        <v>6008</v>
      </c>
      <c r="C400" s="258" t="s">
        <v>6036</v>
      </c>
      <c r="D400" s="261" t="s">
        <v>6037</v>
      </c>
      <c r="E400" s="262" t="s">
        <v>5512</v>
      </c>
      <c r="F400" s="265" t="s">
        <v>6011</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5976</v>
      </c>
      <c r="B401" s="257" t="s">
        <v>6008</v>
      </c>
      <c r="C401" s="258" t="s">
        <v>6038</v>
      </c>
      <c r="D401" s="261" t="s">
        <v>6039</v>
      </c>
      <c r="E401" s="262" t="s">
        <v>5262</v>
      </c>
      <c r="F401" s="265" t="s">
        <v>6011</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5976</v>
      </c>
      <c r="B402" s="257" t="s">
        <v>6008</v>
      </c>
      <c r="C402" s="258" t="s">
        <v>6040</v>
      </c>
      <c r="D402" s="261" t="s">
        <v>6041</v>
      </c>
      <c r="E402" s="262" t="s">
        <v>5262</v>
      </c>
      <c r="F402" s="265" t="s">
        <v>6011</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5976</v>
      </c>
      <c r="B403" s="257" t="s">
        <v>6008</v>
      </c>
      <c r="C403" s="258" t="s">
        <v>6042</v>
      </c>
      <c r="D403" s="261" t="s">
        <v>6043</v>
      </c>
      <c r="E403" s="262" t="s">
        <v>5262</v>
      </c>
      <c r="F403" s="265" t="s">
        <v>6011</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5976</v>
      </c>
      <c r="B404" s="257" t="s">
        <v>6008</v>
      </c>
      <c r="C404" s="258" t="s">
        <v>6044</v>
      </c>
      <c r="D404" s="261" t="s">
        <v>6045</v>
      </c>
      <c r="E404" s="262" t="s">
        <v>5377</v>
      </c>
      <c r="F404" s="265" t="s">
        <v>6011</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5976</v>
      </c>
      <c r="B405" s="257" t="s">
        <v>6008</v>
      </c>
      <c r="C405" s="258" t="s">
        <v>6046</v>
      </c>
      <c r="D405" s="261" t="s">
        <v>6047</v>
      </c>
      <c r="E405" s="262" t="s">
        <v>5377</v>
      </c>
      <c r="F405" s="265" t="s">
        <v>6011</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5976</v>
      </c>
      <c r="B406" s="257" t="s">
        <v>6008</v>
      </c>
      <c r="C406" s="258" t="s">
        <v>6048</v>
      </c>
      <c r="D406" s="261" t="s">
        <v>6049</v>
      </c>
      <c r="E406" s="262" t="s">
        <v>5377</v>
      </c>
      <c r="F406" s="265" t="s">
        <v>6050</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5976</v>
      </c>
      <c r="B407" s="257" t="s">
        <v>6008</v>
      </c>
      <c r="C407" s="258" t="s">
        <v>6051</v>
      </c>
      <c r="D407" s="261" t="s">
        <v>6052</v>
      </c>
      <c r="E407" s="262" t="s">
        <v>5377</v>
      </c>
      <c r="F407" s="265" t="s">
        <v>6011</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5976</v>
      </c>
      <c r="B408" s="257" t="s">
        <v>6008</v>
      </c>
      <c r="C408" s="258" t="s">
        <v>6053</v>
      </c>
      <c r="D408" s="261" t="s">
        <v>6054</v>
      </c>
      <c r="E408" s="262" t="s">
        <v>5377</v>
      </c>
      <c r="F408" s="265" t="s">
        <v>6011</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5976</v>
      </c>
      <c r="B409" s="257" t="s">
        <v>6008</v>
      </c>
      <c r="C409" s="258" t="s">
        <v>6055</v>
      </c>
      <c r="D409" s="261" t="s">
        <v>6056</v>
      </c>
      <c r="E409" s="262" t="s">
        <v>5377</v>
      </c>
      <c r="F409" s="265" t="s">
        <v>6057</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5976</v>
      </c>
      <c r="B410" s="256" t="s">
        <v>6058</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5976</v>
      </c>
      <c r="B411" s="257" t="s">
        <v>6058</v>
      </c>
      <c r="C411" s="258" t="s">
        <v>6059</v>
      </c>
      <c r="D411" s="261" t="s">
        <v>6060</v>
      </c>
      <c r="E411" s="262" t="s">
        <v>5233</v>
      </c>
      <c r="F411" s="265" t="s">
        <v>5983</v>
      </c>
      <c r="G411" s="268">
        <f>IF(COUNTIF(H411:AU411,"&lt;&gt;")=0,"",SUMPRODUCT(((Recommendations[ImplStatus]="Implemented")+(Recommendations[ImplStatus]="Compensated"))*ISNUMBER(MATCH(Recommendations[Id],H411:AU411,0)))/COUNTIF(H411:AU411,"&lt;&gt;"))</f>
        <v>0</v>
      </c>
      <c r="H411" s="269" t="s">
        <v>243</v>
      </c>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5976</v>
      </c>
      <c r="B412" s="257" t="s">
        <v>6058</v>
      </c>
      <c r="C412" s="258" t="s">
        <v>6061</v>
      </c>
      <c r="D412" s="261" t="s">
        <v>6062</v>
      </c>
      <c r="E412" s="262" t="s">
        <v>5233</v>
      </c>
      <c r="F412" s="265" t="s">
        <v>5983</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5976</v>
      </c>
      <c r="B413" s="257" t="s">
        <v>6058</v>
      </c>
      <c r="C413" s="258" t="s">
        <v>6063</v>
      </c>
      <c r="D413" s="261" t="s">
        <v>6064</v>
      </c>
      <c r="E413" s="262" t="s">
        <v>5233</v>
      </c>
      <c r="F413" s="265" t="s">
        <v>5983</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5976</v>
      </c>
      <c r="B414" s="257" t="s">
        <v>6058</v>
      </c>
      <c r="C414" s="258" t="s">
        <v>6065</v>
      </c>
      <c r="D414" s="261" t="s">
        <v>6066</v>
      </c>
      <c r="E414" s="262" t="s">
        <v>5233</v>
      </c>
      <c r="F414" s="265" t="s">
        <v>5983</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5976</v>
      </c>
      <c r="B415" s="257" t="s">
        <v>6058</v>
      </c>
      <c r="C415" s="258" t="s">
        <v>6067</v>
      </c>
      <c r="D415" s="261" t="s">
        <v>6068</v>
      </c>
      <c r="E415" s="262" t="s">
        <v>5262</v>
      </c>
      <c r="F415" s="265" t="s">
        <v>5983</v>
      </c>
      <c r="G415" s="268">
        <f>IF(COUNTIF(H415:AU415,"&lt;&gt;")=0,"",SUMPRODUCT(((Recommendations[ImplStatus]="Implemented")+(Recommendations[ImplStatus]="Compensated"))*ISNUMBER(MATCH(Recommendations[Id],H415:AU415,0)))/COUNTIF(H415:AU415,"&lt;&gt;"))</f>
        <v>0</v>
      </c>
      <c r="H415" s="269" t="s">
        <v>397</v>
      </c>
      <c r="I415" s="269" t="s">
        <v>403</v>
      </c>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5976</v>
      </c>
      <c r="B416" s="257" t="s">
        <v>6058</v>
      </c>
      <c r="C416" s="258" t="s">
        <v>6069</v>
      </c>
      <c r="D416" s="261" t="s">
        <v>6070</v>
      </c>
      <c r="E416" s="262" t="s">
        <v>5262</v>
      </c>
      <c r="F416" s="265" t="s">
        <v>6071</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5976</v>
      </c>
      <c r="B417" s="257" t="s">
        <v>6058</v>
      </c>
      <c r="C417" s="258" t="s">
        <v>6072</v>
      </c>
      <c r="D417" s="261" t="s">
        <v>6073</v>
      </c>
      <c r="E417" s="262" t="s">
        <v>5262</v>
      </c>
      <c r="F417" s="265" t="s">
        <v>6071</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5976</v>
      </c>
      <c r="B418" s="257" t="s">
        <v>6058</v>
      </c>
      <c r="C418" s="258" t="s">
        <v>6074</v>
      </c>
      <c r="D418" s="261" t="s">
        <v>6075</v>
      </c>
      <c r="E418" s="262" t="s">
        <v>5512</v>
      </c>
      <c r="F418" s="265" t="s">
        <v>6071</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5976</v>
      </c>
      <c r="B419" s="257" t="s">
        <v>6058</v>
      </c>
      <c r="C419" s="258" t="s">
        <v>6076</v>
      </c>
      <c r="D419" s="261" t="s">
        <v>6077</v>
      </c>
      <c r="E419" s="262" t="s">
        <v>5262</v>
      </c>
      <c r="F419" s="265" t="s">
        <v>6071</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5976</v>
      </c>
      <c r="B420" s="257" t="s">
        <v>6058</v>
      </c>
      <c r="C420" s="258" t="s">
        <v>6078</v>
      </c>
      <c r="D420" s="261" t="s">
        <v>6079</v>
      </c>
      <c r="E420" s="262" t="s">
        <v>5512</v>
      </c>
      <c r="F420" s="265" t="s">
        <v>6071</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5976</v>
      </c>
      <c r="B421" s="257" t="s">
        <v>6058</v>
      </c>
      <c r="C421" s="258" t="s">
        <v>6080</v>
      </c>
      <c r="D421" s="261" t="s">
        <v>6081</v>
      </c>
      <c r="E421" s="262" t="s">
        <v>5512</v>
      </c>
      <c r="F421" s="265" t="s">
        <v>6071</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5976</v>
      </c>
      <c r="B422" s="257" t="s">
        <v>6058</v>
      </c>
      <c r="C422" s="258" t="s">
        <v>6082</v>
      </c>
      <c r="D422" s="261" t="s">
        <v>6083</v>
      </c>
      <c r="E422" s="262" t="s">
        <v>5262</v>
      </c>
      <c r="F422" s="265" t="s">
        <v>6071</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5976</v>
      </c>
      <c r="B423" s="257" t="s">
        <v>6058</v>
      </c>
      <c r="C423" s="258" t="s">
        <v>6084</v>
      </c>
      <c r="D423" s="261" t="s">
        <v>6085</v>
      </c>
      <c r="E423" s="262" t="s">
        <v>5262</v>
      </c>
      <c r="F423" s="265" t="s">
        <v>6071</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6086</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6086</v>
      </c>
      <c r="B425" s="256" t="s">
        <v>6087</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6086</v>
      </c>
      <c r="B426" s="257" t="s">
        <v>6087</v>
      </c>
      <c r="C426" s="258" t="s">
        <v>6088</v>
      </c>
      <c r="D426" s="261" t="s">
        <v>6089</v>
      </c>
      <c r="E426" s="262" t="s">
        <v>5233</v>
      </c>
      <c r="F426" s="265" t="s">
        <v>6050</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6086</v>
      </c>
      <c r="B427" s="257" t="s">
        <v>6087</v>
      </c>
      <c r="C427" s="258" t="s">
        <v>6090</v>
      </c>
      <c r="D427" s="261" t="s">
        <v>6091</v>
      </c>
      <c r="E427" s="262" t="s">
        <v>5233</v>
      </c>
      <c r="F427" s="265" t="s">
        <v>6050</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6086</v>
      </c>
      <c r="B428" s="257" t="s">
        <v>6087</v>
      </c>
      <c r="C428" s="258" t="s">
        <v>6092</v>
      </c>
      <c r="D428" s="261" t="s">
        <v>6093</v>
      </c>
      <c r="E428" s="262" t="s">
        <v>5512</v>
      </c>
      <c r="F428" s="265" t="s">
        <v>6050</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6086</v>
      </c>
      <c r="B429" s="257" t="s">
        <v>6087</v>
      </c>
      <c r="C429" s="258" t="s">
        <v>6094</v>
      </c>
      <c r="D429" s="261" t="s">
        <v>6095</v>
      </c>
      <c r="E429" s="262" t="s">
        <v>5262</v>
      </c>
      <c r="F429" s="265" t="s">
        <v>6050</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6086</v>
      </c>
      <c r="B430" s="257" t="s">
        <v>6087</v>
      </c>
      <c r="C430" s="258" t="s">
        <v>6096</v>
      </c>
      <c r="D430" s="261" t="s">
        <v>6097</v>
      </c>
      <c r="E430" s="262" t="s">
        <v>5262</v>
      </c>
      <c r="F430" s="265" t="s">
        <v>6050</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6086</v>
      </c>
      <c r="B431" s="257" t="s">
        <v>6087</v>
      </c>
      <c r="C431" s="258" t="s">
        <v>6098</v>
      </c>
      <c r="D431" s="261" t="s">
        <v>6099</v>
      </c>
      <c r="E431" s="262" t="s">
        <v>5512</v>
      </c>
      <c r="F431" s="265" t="s">
        <v>6050</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6086</v>
      </c>
      <c r="B432" s="257" t="s">
        <v>6087</v>
      </c>
      <c r="C432" s="258" t="s">
        <v>6100</v>
      </c>
      <c r="D432" s="261" t="s">
        <v>6101</v>
      </c>
      <c r="E432" s="262" t="s">
        <v>5512</v>
      </c>
      <c r="F432" s="265" t="s">
        <v>6050</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6086</v>
      </c>
      <c r="B433" s="257" t="s">
        <v>6087</v>
      </c>
      <c r="C433" s="258" t="s">
        <v>6102</v>
      </c>
      <c r="D433" s="261" t="s">
        <v>6103</v>
      </c>
      <c r="E433" s="262" t="s">
        <v>5329</v>
      </c>
      <c r="F433" s="265" t="s">
        <v>6050</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6086</v>
      </c>
      <c r="B434" s="257" t="s">
        <v>6087</v>
      </c>
      <c r="C434" s="258" t="s">
        <v>6104</v>
      </c>
      <c r="D434" s="261" t="s">
        <v>6105</v>
      </c>
      <c r="E434" s="262" t="s">
        <v>5329</v>
      </c>
      <c r="F434" s="265" t="s">
        <v>6050</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6086</v>
      </c>
      <c r="B435" s="257" t="s">
        <v>6087</v>
      </c>
      <c r="C435" s="258" t="s">
        <v>6106</v>
      </c>
      <c r="D435" s="261" t="s">
        <v>6107</v>
      </c>
      <c r="E435" s="262" t="s">
        <v>5262</v>
      </c>
      <c r="F435" s="265" t="s">
        <v>6050</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6086</v>
      </c>
      <c r="B436" s="257" t="s">
        <v>6087</v>
      </c>
      <c r="C436" s="258" t="s">
        <v>6108</v>
      </c>
      <c r="D436" s="261" t="s">
        <v>6109</v>
      </c>
      <c r="E436" s="262" t="s">
        <v>5329</v>
      </c>
      <c r="F436" s="265" t="s">
        <v>6050</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6086</v>
      </c>
      <c r="B437" s="257" t="s">
        <v>6087</v>
      </c>
      <c r="C437" s="258" t="s">
        <v>6110</v>
      </c>
      <c r="D437" s="261" t="s">
        <v>6111</v>
      </c>
      <c r="E437" s="262" t="s">
        <v>5262</v>
      </c>
      <c r="F437" s="265" t="s">
        <v>6050</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6086</v>
      </c>
      <c r="B438" s="256" t="s">
        <v>6112</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6086</v>
      </c>
      <c r="B439" s="257" t="s">
        <v>6112</v>
      </c>
      <c r="C439" s="258" t="s">
        <v>6113</v>
      </c>
      <c r="D439" s="261" t="s">
        <v>6114</v>
      </c>
      <c r="E439" s="262" t="s">
        <v>5233</v>
      </c>
      <c r="F439" s="265" t="s">
        <v>6115</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6086</v>
      </c>
      <c r="B440" s="257" t="s">
        <v>6112</v>
      </c>
      <c r="C440" s="258" t="s">
        <v>6116</v>
      </c>
      <c r="D440" s="261" t="s">
        <v>6117</v>
      </c>
      <c r="E440" s="262" t="s">
        <v>5233</v>
      </c>
      <c r="F440" s="265" t="s">
        <v>6115</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6086</v>
      </c>
      <c r="B441" s="257" t="s">
        <v>6112</v>
      </c>
      <c r="C441" s="258" t="s">
        <v>6118</v>
      </c>
      <c r="D441" s="261" t="s">
        <v>6119</v>
      </c>
      <c r="E441" s="262" t="s">
        <v>5233</v>
      </c>
      <c r="F441" s="265" t="s">
        <v>6115</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6086</v>
      </c>
      <c r="B442" s="257" t="s">
        <v>6112</v>
      </c>
      <c r="C442" s="258" t="s">
        <v>6120</v>
      </c>
      <c r="D442" s="261" t="s">
        <v>6121</v>
      </c>
      <c r="E442" s="262" t="s">
        <v>5233</v>
      </c>
      <c r="F442" s="265" t="s">
        <v>6115</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6086</v>
      </c>
      <c r="B443" s="257" t="s">
        <v>6112</v>
      </c>
      <c r="C443" s="258" t="s">
        <v>6122</v>
      </c>
      <c r="D443" s="261" t="s">
        <v>6123</v>
      </c>
      <c r="E443" s="262" t="s">
        <v>5262</v>
      </c>
      <c r="F443" s="265" t="s">
        <v>6115</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6086</v>
      </c>
      <c r="B444" s="257" t="s">
        <v>6112</v>
      </c>
      <c r="C444" s="258" t="s">
        <v>6124</v>
      </c>
      <c r="D444" s="261" t="s">
        <v>6125</v>
      </c>
      <c r="E444" s="262" t="s">
        <v>5262</v>
      </c>
      <c r="F444" s="265" t="s">
        <v>6115</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6086</v>
      </c>
      <c r="B445" s="257" t="s">
        <v>6112</v>
      </c>
      <c r="C445" s="258" t="s">
        <v>6126</v>
      </c>
      <c r="D445" s="261" t="s">
        <v>6127</v>
      </c>
      <c r="E445" s="262" t="s">
        <v>5262</v>
      </c>
      <c r="F445" s="265" t="s">
        <v>6115</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6086</v>
      </c>
      <c r="B446" s="257" t="s">
        <v>6112</v>
      </c>
      <c r="C446" s="258" t="s">
        <v>6128</v>
      </c>
      <c r="D446" s="261" t="s">
        <v>6129</v>
      </c>
      <c r="E446" s="262" t="s">
        <v>5377</v>
      </c>
      <c r="F446" s="265" t="s">
        <v>6115</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6086</v>
      </c>
      <c r="B447" s="257" t="s">
        <v>6112</v>
      </c>
      <c r="C447" s="258" t="s">
        <v>6130</v>
      </c>
      <c r="D447" s="261" t="s">
        <v>6131</v>
      </c>
      <c r="E447" s="262" t="s">
        <v>5262</v>
      </c>
      <c r="F447" s="265" t="s">
        <v>6115</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6086</v>
      </c>
      <c r="B448" s="257" t="s">
        <v>6112</v>
      </c>
      <c r="C448" s="258" t="s">
        <v>6132</v>
      </c>
      <c r="D448" s="261" t="s">
        <v>6133</v>
      </c>
      <c r="E448" s="262" t="s">
        <v>5377</v>
      </c>
      <c r="F448" s="265" t="s">
        <v>6115</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6086</v>
      </c>
      <c r="B449" s="257" t="s">
        <v>6112</v>
      </c>
      <c r="C449" s="258" t="s">
        <v>6134</v>
      </c>
      <c r="D449" s="261" t="s">
        <v>6135</v>
      </c>
      <c r="E449" s="262" t="s">
        <v>5377</v>
      </c>
      <c r="F449" s="265" t="s">
        <v>6115</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6136</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6136</v>
      </c>
      <c r="B451" s="256" t="s">
        <v>6137</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6136</v>
      </c>
      <c r="B452" s="257" t="s">
        <v>6137</v>
      </c>
      <c r="C452" s="258" t="s">
        <v>6138</v>
      </c>
      <c r="D452" s="261" t="s">
        <v>6139</v>
      </c>
      <c r="E452" s="262" t="s">
        <v>5233</v>
      </c>
      <c r="F452" s="265" t="s">
        <v>6140</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6136</v>
      </c>
      <c r="B453" s="257" t="s">
        <v>6137</v>
      </c>
      <c r="C453" s="258" t="s">
        <v>6141</v>
      </c>
      <c r="D453" s="261" t="s">
        <v>6142</v>
      </c>
      <c r="E453" s="262" t="s">
        <v>5233</v>
      </c>
      <c r="F453" s="265" t="s">
        <v>6140</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6136</v>
      </c>
      <c r="B454" s="257" t="s">
        <v>6137</v>
      </c>
      <c r="C454" s="258" t="s">
        <v>6143</v>
      </c>
      <c r="D454" s="261" t="s">
        <v>6144</v>
      </c>
      <c r="E454" s="262" t="s">
        <v>5233</v>
      </c>
      <c r="F454" s="265" t="s">
        <v>6140</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6136</v>
      </c>
      <c r="B455" s="257" t="s">
        <v>6137</v>
      </c>
      <c r="C455" s="258" t="s">
        <v>6145</v>
      </c>
      <c r="D455" s="261" t="s">
        <v>6146</v>
      </c>
      <c r="E455" s="262" t="s">
        <v>5233</v>
      </c>
      <c r="F455" s="265" t="s">
        <v>6140</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6136</v>
      </c>
      <c r="B456" s="257" t="s">
        <v>6137</v>
      </c>
      <c r="C456" s="258" t="s">
        <v>6147</v>
      </c>
      <c r="D456" s="261" t="s">
        <v>6148</v>
      </c>
      <c r="E456" s="262" t="s">
        <v>5233</v>
      </c>
      <c r="F456" s="265" t="s">
        <v>6140</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6136</v>
      </c>
      <c r="B457" s="257" t="s">
        <v>6137</v>
      </c>
      <c r="C457" s="258" t="s">
        <v>6149</v>
      </c>
      <c r="D457" s="261" t="s">
        <v>6150</v>
      </c>
      <c r="E457" s="262" t="s">
        <v>5262</v>
      </c>
      <c r="F457" s="265" t="s">
        <v>6140</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6136</v>
      </c>
      <c r="B458" s="257" t="s">
        <v>6137</v>
      </c>
      <c r="C458" s="258" t="s">
        <v>6151</v>
      </c>
      <c r="D458" s="261" t="s">
        <v>6152</v>
      </c>
      <c r="E458" s="262" t="s">
        <v>5262</v>
      </c>
      <c r="F458" s="265" t="s">
        <v>6140</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6136</v>
      </c>
      <c r="B459" s="257" t="s">
        <v>6137</v>
      </c>
      <c r="C459" s="258" t="s">
        <v>6153</v>
      </c>
      <c r="D459" s="261" t="s">
        <v>6154</v>
      </c>
      <c r="E459" s="262" t="s">
        <v>5262</v>
      </c>
      <c r="F459" s="265" t="s">
        <v>6140</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6136</v>
      </c>
      <c r="B460" s="257" t="s">
        <v>6137</v>
      </c>
      <c r="C460" s="258" t="s">
        <v>6155</v>
      </c>
      <c r="D460" s="261" t="s">
        <v>6156</v>
      </c>
      <c r="E460" s="262" t="s">
        <v>5262</v>
      </c>
      <c r="F460" s="265" t="s">
        <v>6140</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6136</v>
      </c>
      <c r="B461" s="257" t="s">
        <v>6137</v>
      </c>
      <c r="C461" s="258" t="s">
        <v>6157</v>
      </c>
      <c r="D461" s="261" t="s">
        <v>6158</v>
      </c>
      <c r="E461" s="262" t="s">
        <v>5262</v>
      </c>
      <c r="F461" s="265" t="s">
        <v>6140</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6136</v>
      </c>
      <c r="B462" s="257" t="s">
        <v>6137</v>
      </c>
      <c r="C462" s="258" t="s">
        <v>6159</v>
      </c>
      <c r="D462" s="261" t="s">
        <v>6160</v>
      </c>
      <c r="E462" s="262" t="s">
        <v>5262</v>
      </c>
      <c r="F462" s="265" t="s">
        <v>6140</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6136</v>
      </c>
      <c r="B463" s="257" t="s">
        <v>6137</v>
      </c>
      <c r="C463" s="258" t="s">
        <v>6161</v>
      </c>
      <c r="D463" s="261" t="s">
        <v>6162</v>
      </c>
      <c r="E463" s="262" t="s">
        <v>5262</v>
      </c>
      <c r="F463" s="265" t="s">
        <v>6140</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6136</v>
      </c>
      <c r="B464" s="257" t="s">
        <v>6137</v>
      </c>
      <c r="C464" s="258" t="s">
        <v>6163</v>
      </c>
      <c r="D464" s="261" t="s">
        <v>6164</v>
      </c>
      <c r="E464" s="262" t="s">
        <v>5262</v>
      </c>
      <c r="F464" s="265" t="s">
        <v>6140</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6136</v>
      </c>
      <c r="B465" s="257" t="s">
        <v>6137</v>
      </c>
      <c r="C465" s="258" t="s">
        <v>6165</v>
      </c>
      <c r="D465" s="261" t="s">
        <v>6166</v>
      </c>
      <c r="E465" s="262" t="s">
        <v>5262</v>
      </c>
      <c r="F465" s="265" t="s">
        <v>6140</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6136</v>
      </c>
      <c r="B466" s="256" t="s">
        <v>6167</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6136</v>
      </c>
      <c r="B467" s="257" t="s">
        <v>6167</v>
      </c>
      <c r="C467" s="258" t="s">
        <v>6168</v>
      </c>
      <c r="D467" s="261" t="s">
        <v>6169</v>
      </c>
      <c r="E467" s="262" t="s">
        <v>5233</v>
      </c>
      <c r="F467" s="265" t="s">
        <v>5372</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6136</v>
      </c>
      <c r="B468" s="257" t="s">
        <v>6167</v>
      </c>
      <c r="C468" s="258" t="s">
        <v>6170</v>
      </c>
      <c r="D468" s="261" t="s">
        <v>6171</v>
      </c>
      <c r="E468" s="262" t="s">
        <v>5233</v>
      </c>
      <c r="F468" s="265" t="s">
        <v>5372</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6136</v>
      </c>
      <c r="B469" s="257" t="s">
        <v>6167</v>
      </c>
      <c r="C469" s="258" t="s">
        <v>6172</v>
      </c>
      <c r="D469" s="261" t="s">
        <v>6173</v>
      </c>
      <c r="E469" s="262" t="s">
        <v>5233</v>
      </c>
      <c r="F469" s="265" t="s">
        <v>5372</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6136</v>
      </c>
      <c r="B470" s="257" t="s">
        <v>6167</v>
      </c>
      <c r="C470" s="258" t="s">
        <v>6174</v>
      </c>
      <c r="D470" s="261" t="s">
        <v>6175</v>
      </c>
      <c r="E470" s="262" t="s">
        <v>5329</v>
      </c>
      <c r="F470" s="265" t="s">
        <v>5741</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6136</v>
      </c>
      <c r="B471" s="257" t="s">
        <v>6167</v>
      </c>
      <c r="C471" s="258" t="s">
        <v>6176</v>
      </c>
      <c r="D471" s="261" t="s">
        <v>6177</v>
      </c>
      <c r="E471" s="262" t="s">
        <v>5329</v>
      </c>
      <c r="F471" s="265" t="s">
        <v>5741</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6136</v>
      </c>
      <c r="B472" s="257" t="s">
        <v>6167</v>
      </c>
      <c r="C472" s="258" t="s">
        <v>6178</v>
      </c>
      <c r="D472" s="261" t="s">
        <v>6179</v>
      </c>
      <c r="E472" s="262" t="s">
        <v>5233</v>
      </c>
      <c r="F472" s="265" t="s">
        <v>5741</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6136</v>
      </c>
      <c r="B473" s="257" t="s">
        <v>6167</v>
      </c>
      <c r="C473" s="258" t="s">
        <v>6180</v>
      </c>
      <c r="D473" s="261" t="s">
        <v>6181</v>
      </c>
      <c r="E473" s="262" t="s">
        <v>5233</v>
      </c>
      <c r="F473" s="265" t="s">
        <v>5680</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6136</v>
      </c>
      <c r="B474" s="257" t="s">
        <v>6167</v>
      </c>
      <c r="C474" s="258" t="s">
        <v>6182</v>
      </c>
      <c r="D474" s="261" t="s">
        <v>6183</v>
      </c>
      <c r="E474" s="262" t="s">
        <v>5262</v>
      </c>
      <c r="F474" s="265" t="s">
        <v>5680</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6136</v>
      </c>
      <c r="B475" s="257" t="s">
        <v>6167</v>
      </c>
      <c r="C475" s="258" t="s">
        <v>6184</v>
      </c>
      <c r="D475" s="261" t="s">
        <v>6185</v>
      </c>
      <c r="E475" s="262" t="s">
        <v>5262</v>
      </c>
      <c r="F475" s="265" t="s">
        <v>5680</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6136</v>
      </c>
      <c r="B476" s="257" t="s">
        <v>6167</v>
      </c>
      <c r="C476" s="258" t="s">
        <v>6186</v>
      </c>
      <c r="D476" s="261" t="s">
        <v>6187</v>
      </c>
      <c r="E476" s="262" t="s">
        <v>5262</v>
      </c>
      <c r="F476" s="265" t="s">
        <v>5680</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6136</v>
      </c>
      <c r="B477" s="257" t="s">
        <v>6167</v>
      </c>
      <c r="C477" s="258" t="s">
        <v>6188</v>
      </c>
      <c r="D477" s="261" t="s">
        <v>6189</v>
      </c>
      <c r="E477" s="262" t="s">
        <v>5262</v>
      </c>
      <c r="F477" s="265" t="s">
        <v>5680</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6136</v>
      </c>
      <c r="B478" s="257" t="s">
        <v>6167</v>
      </c>
      <c r="C478" s="258" t="s">
        <v>6190</v>
      </c>
      <c r="D478" s="261" t="s">
        <v>6191</v>
      </c>
      <c r="E478" s="262" t="s">
        <v>5262</v>
      </c>
      <c r="F478" s="265" t="s">
        <v>5741</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6136</v>
      </c>
      <c r="B479" s="257" t="s">
        <v>6167</v>
      </c>
      <c r="C479" s="258" t="s">
        <v>6192</v>
      </c>
      <c r="D479" s="261" t="s">
        <v>6193</v>
      </c>
      <c r="E479" s="262" t="s">
        <v>5377</v>
      </c>
      <c r="F479" s="265" t="s">
        <v>5741</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6136</v>
      </c>
      <c r="B480" s="257" t="s">
        <v>6167</v>
      </c>
      <c r="C480" s="258" t="s">
        <v>6194</v>
      </c>
      <c r="D480" s="261" t="s">
        <v>6195</v>
      </c>
      <c r="E480" s="262" t="s">
        <v>5377</v>
      </c>
      <c r="F480" s="265" t="s">
        <v>5741</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6136</v>
      </c>
      <c r="B481" s="270" t="s">
        <v>6167</v>
      </c>
      <c r="C481" s="271" t="s">
        <v>6196</v>
      </c>
      <c r="D481" s="272" t="s">
        <v>6197</v>
      </c>
      <c r="E481" s="273" t="s">
        <v>5377</v>
      </c>
      <c r="F481" s="274" t="s">
        <v>5372</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554</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IFERROR(INDEX('Recommendations'!$I$2:$I$92, MATCH(H2,'Recommendations'!$B$2:$B$92,0))="Implemented", FALSE))</xm:f>
            <x14:dxf>
              <font>
                <color rgb="FF000000"/>
              </font>
              <fill>
                <patternFill>
                  <bgColor rgb="FF3C7D22"/>
                </patternFill>
              </fill>
            </x14:dxf>
          </x14:cfRule>
          <x14:cfRule type="expression" priority="2" id="{00000000-000E-0000-0B00-000002000000}">
            <xm:f>AND(H2&lt;&gt;"", IFERROR(INDEX('Recommendations'!$I$2:$I$92, MATCH(H2,'Recommendations'!$B$2:$B$92,0))="Compensated", FALSE))</xm:f>
            <x14:dxf>
              <font>
                <color rgb="FF000000"/>
              </font>
              <fill>
                <patternFill>
                  <bgColor rgb="FFC6E0B4"/>
                </patternFill>
              </fill>
            </x14:dxf>
          </x14:cfRule>
          <x14:cfRule type="expression" priority="3" id="{00000000-000E-0000-0B00-000003000000}">
            <xm:f>AND(H2&lt;&gt;"", IFERROR(INDEX('Recommendations'!$I$2:$I$92, MATCH(H2,'Recommendations'!$B$2:$B$92,0))="Testing", FALSE))</xm:f>
            <x14:dxf>
              <font>
                <color rgb="FF000000"/>
              </font>
              <fill>
                <patternFill>
                  <bgColor rgb="FFFFC000"/>
                </patternFill>
              </fill>
            </x14:dxf>
          </x14:cfRule>
          <x14:cfRule type="expression" priority="4" id="{00000000-000E-0000-0B00-000004000000}">
            <xm:f>AND(H2&lt;&gt;"", IFERROR(INDEX('Recommendations'!$I$2:$I$92, MATCH(H2,'Recommendations'!$B$2:$B$92,0))="Failed", FALSE))</xm:f>
            <x14:dxf>
              <font>
                <color rgb="FF000000"/>
              </font>
              <fill>
                <patternFill>
                  <bgColor rgb="FFD82891"/>
                </patternFill>
              </fill>
            </x14:dxf>
          </x14:cfRule>
          <x14:cfRule type="expression" priority="5" id="{00000000-000E-0000-0B00-000005000000}">
            <xm:f>AND(H2&lt;&gt;"", IFERROR(INDEX('Recommendations'!$I$2:$I$92, MATCH(H2,'Recommendations'!$B$2:$B$92,0))="Risk Accepted", FALSE))</xm:f>
            <x14:dxf>
              <font>
                <color rgb="FF000000"/>
              </font>
              <fill>
                <patternFill>
                  <bgColor rgb="FFD9D9D9"/>
                </patternFill>
              </fill>
            </x14:dxf>
          </x14:cfRule>
          <x14:cfRule type="expression" priority="6" id="{00000000-000E-0000-0B00-000006000000}">
            <xm:f>AND(H2&lt;&gt;"", IFERROR(INDEX('Recommendations'!$I$2:$I$92, MATCH(H2,'Recommendations'!$B$2:$B$92,0))="N/A",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638</v>
      </c>
      <c r="C2" s="290"/>
      <c r="D2" s="290"/>
      <c r="E2" s="290"/>
      <c r="F2" s="290"/>
      <c r="G2" s="290"/>
      <c r="H2" s="290"/>
      <c r="I2" s="290"/>
    </row>
    <row r="4" spans="2:15" ht="18.5" x14ac:dyDescent="0.45">
      <c r="B4" s="39" t="s">
        <v>639</v>
      </c>
    </row>
    <row r="5" spans="2:15" x14ac:dyDescent="0.35">
      <c r="B5" s="41" t="s">
        <v>25</v>
      </c>
      <c r="C5" s="41" t="s">
        <v>640</v>
      </c>
      <c r="D5" s="41" t="s">
        <v>641</v>
      </c>
      <c r="F5" s="291" t="s">
        <v>642</v>
      </c>
      <c r="G5" s="291"/>
      <c r="H5" s="291"/>
      <c r="I5" s="292" t="s">
        <v>643</v>
      </c>
      <c r="J5" s="292"/>
      <c r="K5" s="292"/>
      <c r="L5" s="292"/>
      <c r="M5" s="292"/>
      <c r="N5" s="292"/>
      <c r="O5" s="292"/>
    </row>
    <row r="6" spans="2:15" x14ac:dyDescent="0.35">
      <c r="B6" s="47" t="s">
        <v>644</v>
      </c>
      <c r="C6" s="48">
        <v>91</v>
      </c>
      <c r="D6" s="49" t="s">
        <v>25</v>
      </c>
      <c r="F6" s="291" t="s">
        <v>645</v>
      </c>
      <c r="G6" s="291"/>
      <c r="H6" s="291"/>
      <c r="I6" s="293" t="s">
        <v>646</v>
      </c>
      <c r="J6" s="293"/>
      <c r="K6" s="293"/>
      <c r="L6" s="293"/>
      <c r="M6" s="293"/>
      <c r="N6" s="293"/>
      <c r="O6" s="293"/>
    </row>
    <row r="7" spans="2:15" x14ac:dyDescent="0.35">
      <c r="B7" s="50" t="s">
        <v>647</v>
      </c>
      <c r="C7" s="51">
        <f>C6-C8-C9</f>
        <v>91</v>
      </c>
      <c r="D7" s="52">
        <f>IF(C6&gt;0,C7/C6,0)</f>
        <v>1</v>
      </c>
      <c r="F7" s="291" t="s">
        <v>648</v>
      </c>
      <c r="G7" s="291"/>
      <c r="H7" s="291"/>
      <c r="I7" s="293" t="s">
        <v>646</v>
      </c>
      <c r="J7" s="293"/>
      <c r="K7" s="293"/>
      <c r="L7" s="293"/>
      <c r="M7" s="293"/>
      <c r="N7" s="293"/>
      <c r="O7" s="293"/>
    </row>
    <row r="8" spans="2:15" x14ac:dyDescent="0.35">
      <c r="B8" s="43" t="s">
        <v>649</v>
      </c>
      <c r="C8" s="44">
        <f>COUNTIF('Recommendations'!I:I,"Risk Accepted")</f>
        <v>0</v>
      </c>
      <c r="D8" s="45">
        <f>IF(C6&gt;0,C8/C6,0)</f>
        <v>0</v>
      </c>
      <c r="F8" s="291" t="s">
        <v>650</v>
      </c>
      <c r="G8" s="291"/>
      <c r="H8" s="291"/>
      <c r="I8" s="293" t="s">
        <v>646</v>
      </c>
      <c r="J8" s="293"/>
      <c r="K8" s="293"/>
      <c r="L8" s="293"/>
      <c r="M8" s="293"/>
      <c r="N8" s="293"/>
      <c r="O8" s="293"/>
    </row>
    <row r="9" spans="2:15" x14ac:dyDescent="0.35">
      <c r="B9" s="43" t="s">
        <v>651</v>
      </c>
      <c r="C9" s="44">
        <f>COUNTIF('Recommendations'!I:I,"N/A")</f>
        <v>0</v>
      </c>
      <c r="D9" s="45">
        <f>IF(C6&gt;0,C9/C6,0)</f>
        <v>0</v>
      </c>
      <c r="F9" s="291" t="s">
        <v>652</v>
      </c>
      <c r="G9" s="291"/>
      <c r="H9" s="291"/>
      <c r="I9" s="293" t="s">
        <v>646</v>
      </c>
      <c r="J9" s="293"/>
      <c r="K9" s="293"/>
      <c r="L9" s="293"/>
      <c r="M9" s="293"/>
      <c r="N9" s="293"/>
      <c r="O9" s="293"/>
    </row>
    <row r="12" spans="2:15" ht="18.5" x14ac:dyDescent="0.45">
      <c r="B12" s="39" t="s">
        <v>653</v>
      </c>
    </row>
    <row r="14" spans="2:15" x14ac:dyDescent="0.35">
      <c r="B14" s="53" t="s">
        <v>654</v>
      </c>
    </row>
    <row r="15" spans="2:15" x14ac:dyDescent="0.35">
      <c r="B15" s="41" t="s">
        <v>25</v>
      </c>
      <c r="C15" s="41" t="s">
        <v>655</v>
      </c>
      <c r="D15" s="41" t="s">
        <v>656</v>
      </c>
      <c r="E15" s="41" t="s">
        <v>657</v>
      </c>
      <c r="F15" s="41" t="s">
        <v>658</v>
      </c>
    </row>
    <row r="16" spans="2:15" x14ac:dyDescent="0.35">
      <c r="B16" s="43" t="s">
        <v>659</v>
      </c>
      <c r="C16" s="44">
        <f>COUNTIF('Recommendations'!P:P,"Resolved")</f>
        <v>0</v>
      </c>
      <c r="D16" s="44">
        <f>COUNTIF('Recommendations'!P:P,"Testing")</f>
        <v>0</v>
      </c>
      <c r="E16" s="44">
        <f>COUNTIF('Recommendations'!P:P,"Outstanding")</f>
        <v>91</v>
      </c>
      <c r="F16" s="44">
        <f>SUM(C16:E16)</f>
        <v>91</v>
      </c>
    </row>
    <row r="18" spans="2:6" x14ac:dyDescent="0.35">
      <c r="B18" s="53" t="s">
        <v>660</v>
      </c>
    </row>
    <row r="19" spans="2:6" x14ac:dyDescent="0.35">
      <c r="B19" s="54" t="s">
        <v>25</v>
      </c>
      <c r="C19" s="54" t="s">
        <v>655</v>
      </c>
      <c r="D19" s="54" t="s">
        <v>656</v>
      </c>
      <c r="E19" s="54" t="s">
        <v>657</v>
      </c>
      <c r="F19" s="54" t="s">
        <v>25</v>
      </c>
    </row>
    <row r="20" spans="2:6" x14ac:dyDescent="0.35">
      <c r="B20" s="43" t="s">
        <v>659</v>
      </c>
      <c r="C20" s="45">
        <f>IF(F16&gt;0, C16/F16, 0)</f>
        <v>0</v>
      </c>
      <c r="D20" s="45">
        <f>IF(F16&gt;0, D16/F16, 0)</f>
        <v>0</v>
      </c>
      <c r="E20" s="45">
        <f>IF(F16&gt;0, E16/F16, 0)</f>
        <v>1</v>
      </c>
      <c r="F20" s="46" t="s">
        <v>25</v>
      </c>
    </row>
    <row r="25" spans="2:6" ht="18.5" x14ac:dyDescent="0.45">
      <c r="B25" s="39" t="s">
        <v>661</v>
      </c>
    </row>
    <row r="27" spans="2:6" x14ac:dyDescent="0.35">
      <c r="B27" s="53" t="s">
        <v>654</v>
      </c>
    </row>
    <row r="28" spans="2:6" x14ac:dyDescent="0.35">
      <c r="B28" s="41" t="s">
        <v>4</v>
      </c>
      <c r="C28" s="41" t="s">
        <v>655</v>
      </c>
      <c r="D28" s="41" t="s">
        <v>656</v>
      </c>
      <c r="E28" s="41" t="s">
        <v>657</v>
      </c>
      <c r="F28" s="41" t="s">
        <v>658</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67</v>
      </c>
      <c r="F29" s="44">
        <f>SUM(C29:E29)</f>
        <v>67</v>
      </c>
    </row>
    <row r="30" spans="2:6" x14ac:dyDescent="0.35">
      <c r="B30" s="43" t="s">
        <v>142</v>
      </c>
      <c r="C30" s="44">
        <f>COUNTIFS('Recommendations'!E:E,"Level 2",'Recommendations'!P:P,"=Resolved")</f>
        <v>0</v>
      </c>
      <c r="D30" s="44">
        <f>COUNTIFS('Recommendations'!E:E,"=Level 2",'Recommendations'!P:P,"=Testing")</f>
        <v>0</v>
      </c>
      <c r="E30" s="44">
        <f>COUNTIFS('Recommendations'!E:E,"=Level 2",'Recommendations'!P:P,"=Outstanding")</f>
        <v>24</v>
      </c>
      <c r="F30" s="44">
        <f>SUM(C30:E30)</f>
        <v>24</v>
      </c>
    </row>
    <row r="32" spans="2:6" x14ac:dyDescent="0.35">
      <c r="B32" s="53" t="s">
        <v>660</v>
      </c>
    </row>
    <row r="33" spans="2:6" x14ac:dyDescent="0.35">
      <c r="B33" s="54" t="s">
        <v>4</v>
      </c>
      <c r="C33" s="54" t="s">
        <v>655</v>
      </c>
      <c r="D33" s="54" t="s">
        <v>656</v>
      </c>
      <c r="E33" s="54" t="s">
        <v>657</v>
      </c>
      <c r="F33" s="54" t="s">
        <v>25</v>
      </c>
    </row>
    <row r="34" spans="2:6" x14ac:dyDescent="0.35">
      <c r="B34" s="43" t="s">
        <v>21</v>
      </c>
      <c r="C34" s="45">
        <f>IF(F29&gt;0, C29/F29, 0)</f>
        <v>0</v>
      </c>
      <c r="D34" s="45">
        <f>IF(F29&gt;0, D29/F29, 0)</f>
        <v>0</v>
      </c>
      <c r="E34" s="45">
        <f>IF(F29&gt;0, E29/F29, 0)</f>
        <v>1</v>
      </c>
      <c r="F34" s="46" t="s">
        <v>25</v>
      </c>
    </row>
    <row r="35" spans="2:6" x14ac:dyDescent="0.35">
      <c r="B35" s="43" t="s">
        <v>142</v>
      </c>
      <c r="C35" s="45">
        <f>IF(F30&gt;0, C30/F30, 0)</f>
        <v>0</v>
      </c>
      <c r="D35" s="45">
        <f>IF(F30&gt;0, D30/F30, 0)</f>
        <v>0</v>
      </c>
      <c r="E35" s="45">
        <f>IF(F30&gt;0, E30/F30, 0)</f>
        <v>1</v>
      </c>
      <c r="F35" s="46" t="s">
        <v>25</v>
      </c>
    </row>
    <row r="40" spans="2:6" ht="18.5" x14ac:dyDescent="0.45">
      <c r="B40" s="39" t="s">
        <v>662</v>
      </c>
    </row>
    <row r="42" spans="2:6" x14ac:dyDescent="0.35">
      <c r="B42" s="53" t="s">
        <v>654</v>
      </c>
    </row>
    <row r="43" spans="2:6" x14ac:dyDescent="0.35">
      <c r="B43" s="41" t="s">
        <v>7</v>
      </c>
      <c r="C43" s="41" t="s">
        <v>655</v>
      </c>
      <c r="D43" s="41" t="s">
        <v>656</v>
      </c>
      <c r="E43" s="41" t="s">
        <v>657</v>
      </c>
      <c r="F43" s="41" t="s">
        <v>658</v>
      </c>
    </row>
    <row r="44" spans="2:6" x14ac:dyDescent="0.35">
      <c r="B44" s="43" t="s">
        <v>663</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664</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665</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666</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667</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91</v>
      </c>
      <c r="F49" s="44">
        <f t="shared" si="0"/>
        <v>91</v>
      </c>
    </row>
    <row r="51" spans="2:6" x14ac:dyDescent="0.35">
      <c r="B51" s="53" t="s">
        <v>660</v>
      </c>
    </row>
    <row r="52" spans="2:6" x14ac:dyDescent="0.35">
      <c r="B52" s="54" t="s">
        <v>7</v>
      </c>
      <c r="C52" s="54" t="s">
        <v>655</v>
      </c>
      <c r="D52" s="54" t="s">
        <v>656</v>
      </c>
      <c r="E52" s="54" t="s">
        <v>657</v>
      </c>
      <c r="F52" s="54" t="s">
        <v>25</v>
      </c>
    </row>
    <row r="53" spans="2:6" x14ac:dyDescent="0.35">
      <c r="B53" s="43" t="s">
        <v>663</v>
      </c>
      <c r="C53" s="45">
        <f t="shared" ref="C53:C58" si="1">IF(F44&gt;0, C44/F44, 0)</f>
        <v>0</v>
      </c>
      <c r="D53" s="45">
        <f t="shared" ref="D53:D58" si="2">IF(F44&gt;0, D44/F44, 0)</f>
        <v>0</v>
      </c>
      <c r="E53" s="45">
        <f t="shared" ref="E53:E58" si="3">IF(F44&gt;0, E44/F44, 0)</f>
        <v>0</v>
      </c>
      <c r="F53" s="46" t="s">
        <v>25</v>
      </c>
    </row>
    <row r="54" spans="2:6" x14ac:dyDescent="0.35">
      <c r="B54" s="43" t="s">
        <v>664</v>
      </c>
      <c r="C54" s="45">
        <f t="shared" si="1"/>
        <v>0</v>
      </c>
      <c r="D54" s="45">
        <f t="shared" si="2"/>
        <v>0</v>
      </c>
      <c r="E54" s="45">
        <f t="shared" si="3"/>
        <v>0</v>
      </c>
      <c r="F54" s="46" t="s">
        <v>25</v>
      </c>
    </row>
    <row r="55" spans="2:6" x14ac:dyDescent="0.35">
      <c r="B55" s="43" t="s">
        <v>665</v>
      </c>
      <c r="C55" s="45">
        <f t="shared" si="1"/>
        <v>0</v>
      </c>
      <c r="D55" s="45">
        <f t="shared" si="2"/>
        <v>0</v>
      </c>
      <c r="E55" s="45">
        <f t="shared" si="3"/>
        <v>0</v>
      </c>
      <c r="F55" s="46" t="s">
        <v>25</v>
      </c>
    </row>
    <row r="56" spans="2:6" x14ac:dyDescent="0.35">
      <c r="B56" s="43" t="s">
        <v>666</v>
      </c>
      <c r="C56" s="45">
        <f t="shared" si="1"/>
        <v>0</v>
      </c>
      <c r="D56" s="45">
        <f t="shared" si="2"/>
        <v>0</v>
      </c>
      <c r="E56" s="45">
        <f t="shared" si="3"/>
        <v>0</v>
      </c>
      <c r="F56" s="46" t="s">
        <v>25</v>
      </c>
    </row>
    <row r="57" spans="2:6" x14ac:dyDescent="0.35">
      <c r="B57" s="43" t="s">
        <v>667</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668</v>
      </c>
    </row>
    <row r="65" spans="2:6" x14ac:dyDescent="0.35">
      <c r="B65" s="53" t="s">
        <v>654</v>
      </c>
    </row>
    <row r="66" spans="2:6" x14ac:dyDescent="0.35">
      <c r="B66" s="41" t="s">
        <v>3</v>
      </c>
      <c r="C66" s="41" t="s">
        <v>655</v>
      </c>
      <c r="D66" s="41" t="s">
        <v>656</v>
      </c>
      <c r="E66" s="41" t="s">
        <v>657</v>
      </c>
      <c r="F66" s="41" t="s">
        <v>658</v>
      </c>
    </row>
    <row r="67" spans="2:6" x14ac:dyDescent="0.35">
      <c r="B67" s="43" t="s">
        <v>87</v>
      </c>
      <c r="C67" s="44">
        <f>COUNTIFS('Recommendations'!D:D,"Automated",'Recommendations'!P:P,"=Resolved")</f>
        <v>0</v>
      </c>
      <c r="D67" s="44">
        <f>COUNTIFS('Recommendations'!D:D,"=Automated",'Recommendations'!P:P,"=Testing")</f>
        <v>0</v>
      </c>
      <c r="E67" s="44">
        <f>COUNTIFS('Recommendations'!D:D,"=Automated",'Recommendations'!P:P,"=Outstanding")</f>
        <v>25</v>
      </c>
      <c r="F67" s="44">
        <f>SUM(C67:E67)</f>
        <v>25</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66</v>
      </c>
      <c r="F68" s="44">
        <f>SUM(C68:E68)</f>
        <v>66</v>
      </c>
    </row>
    <row r="70" spans="2:6" x14ac:dyDescent="0.35">
      <c r="B70" s="53" t="s">
        <v>660</v>
      </c>
    </row>
    <row r="71" spans="2:6" x14ac:dyDescent="0.35">
      <c r="B71" s="54" t="s">
        <v>3</v>
      </c>
      <c r="C71" s="54" t="s">
        <v>655</v>
      </c>
      <c r="D71" s="54" t="s">
        <v>656</v>
      </c>
      <c r="E71" s="54" t="s">
        <v>657</v>
      </c>
      <c r="F71" s="54" t="s">
        <v>25</v>
      </c>
    </row>
    <row r="72" spans="2:6" x14ac:dyDescent="0.35">
      <c r="B72" s="43" t="s">
        <v>87</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669</v>
      </c>
    </row>
    <row r="80" spans="2:6" x14ac:dyDescent="0.35">
      <c r="B80" s="53" t="s">
        <v>654</v>
      </c>
    </row>
    <row r="81" spans="2:6" x14ac:dyDescent="0.35">
      <c r="B81" s="41" t="s">
        <v>5</v>
      </c>
      <c r="C81" s="41" t="s">
        <v>655</v>
      </c>
      <c r="D81" s="41" t="s">
        <v>656</v>
      </c>
      <c r="E81" s="41" t="s">
        <v>657</v>
      </c>
      <c r="F81" s="41" t="s">
        <v>658</v>
      </c>
    </row>
    <row r="82" spans="2:6" x14ac:dyDescent="0.35">
      <c r="B82" s="43" t="s">
        <v>670</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671</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672</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673</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91</v>
      </c>
      <c r="F86" s="44">
        <f>SUM(C86:E86)</f>
        <v>91</v>
      </c>
    </row>
    <row r="88" spans="2:6" x14ac:dyDescent="0.35">
      <c r="B88" s="53" t="s">
        <v>660</v>
      </c>
    </row>
    <row r="89" spans="2:6" x14ac:dyDescent="0.35">
      <c r="B89" s="54" t="s">
        <v>5</v>
      </c>
      <c r="C89" s="54" t="s">
        <v>655</v>
      </c>
      <c r="D89" s="54" t="s">
        <v>656</v>
      </c>
      <c r="E89" s="54" t="s">
        <v>657</v>
      </c>
      <c r="F89" s="54" t="s">
        <v>25</v>
      </c>
    </row>
    <row r="90" spans="2:6" x14ac:dyDescent="0.35">
      <c r="B90" s="43" t="s">
        <v>670</v>
      </c>
      <c r="C90" s="45">
        <f>IF(F82&gt;0, C82/F82, 0)</f>
        <v>0</v>
      </c>
      <c r="D90" s="45">
        <f>IF(F82&gt;0, D82/F82, 0)</f>
        <v>0</v>
      </c>
      <c r="E90" s="45">
        <f>IF(F82&gt;0, E82/F82, 0)</f>
        <v>0</v>
      </c>
      <c r="F90" s="46" t="s">
        <v>25</v>
      </c>
    </row>
    <row r="91" spans="2:6" x14ac:dyDescent="0.35">
      <c r="B91" s="43" t="s">
        <v>671</v>
      </c>
      <c r="C91" s="45">
        <f>IF(F83&gt;0, C83/F83, 0)</f>
        <v>0</v>
      </c>
      <c r="D91" s="45">
        <f>IF(F83&gt;0, D83/F83, 0)</f>
        <v>0</v>
      </c>
      <c r="E91" s="45">
        <f>IF(F83&gt;0, E83/F83, 0)</f>
        <v>0</v>
      </c>
      <c r="F91" s="46" t="s">
        <v>25</v>
      </c>
    </row>
    <row r="92" spans="2:6" x14ac:dyDescent="0.35">
      <c r="B92" s="43" t="s">
        <v>672</v>
      </c>
      <c r="C92" s="45">
        <f>IF(F84&gt;0, C84/F84, 0)</f>
        <v>0</v>
      </c>
      <c r="D92" s="45">
        <f>IF(F84&gt;0, D84/F84, 0)</f>
        <v>0</v>
      </c>
      <c r="E92" s="45">
        <f>IF(F84&gt;0, E84/F84, 0)</f>
        <v>0</v>
      </c>
      <c r="F92" s="46" t="s">
        <v>25</v>
      </c>
    </row>
    <row r="93" spans="2:6" x14ac:dyDescent="0.35">
      <c r="B93" s="43" t="s">
        <v>673</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674</v>
      </c>
    </row>
    <row r="101" spans="2:6" x14ac:dyDescent="0.35">
      <c r="B101" s="53" t="s">
        <v>654</v>
      </c>
    </row>
    <row r="102" spans="2:6" x14ac:dyDescent="0.35">
      <c r="B102" s="41" t="s">
        <v>675</v>
      </c>
      <c r="C102" s="41" t="s">
        <v>655</v>
      </c>
      <c r="D102" s="41" t="s">
        <v>656</v>
      </c>
      <c r="E102" s="41" t="s">
        <v>657</v>
      </c>
      <c r="F102" s="41" t="s">
        <v>658</v>
      </c>
    </row>
    <row r="103" spans="2:6" x14ac:dyDescent="0.35">
      <c r="B103" s="43" t="s">
        <v>676</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677</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678</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91</v>
      </c>
      <c r="F106" s="44">
        <f>SUM(C106:E106)</f>
        <v>91</v>
      </c>
    </row>
    <row r="108" spans="2:6" x14ac:dyDescent="0.35">
      <c r="B108" s="53" t="s">
        <v>660</v>
      </c>
    </row>
    <row r="109" spans="2:6" x14ac:dyDescent="0.35">
      <c r="B109" s="54" t="s">
        <v>675</v>
      </c>
      <c r="C109" s="54" t="s">
        <v>655</v>
      </c>
      <c r="D109" s="54" t="s">
        <v>656</v>
      </c>
      <c r="E109" s="54" t="s">
        <v>657</v>
      </c>
      <c r="F109" s="54" t="s">
        <v>25</v>
      </c>
    </row>
    <row r="110" spans="2:6" x14ac:dyDescent="0.35">
      <c r="B110" s="43" t="s">
        <v>676</v>
      </c>
      <c r="C110" s="45">
        <f>IF(F103&gt;0, C103/F103, 0)</f>
        <v>0</v>
      </c>
      <c r="D110" s="45">
        <f>IF(F103&gt;0, D103/F103, 0)</f>
        <v>0</v>
      </c>
      <c r="E110" s="45">
        <f>IF(F103&gt;0, E103/F103, 0)</f>
        <v>0</v>
      </c>
      <c r="F110" s="46" t="s">
        <v>25</v>
      </c>
    </row>
    <row r="111" spans="2:6" x14ac:dyDescent="0.35">
      <c r="B111" s="43" t="s">
        <v>677</v>
      </c>
      <c r="C111" s="45">
        <f>IF(F104&gt;0, C104/F104, 0)</f>
        <v>0</v>
      </c>
      <c r="D111" s="45">
        <f>IF(F104&gt;0, D104/F104, 0)</f>
        <v>0</v>
      </c>
      <c r="E111" s="45">
        <f>IF(F104&gt;0, E104/F104, 0)</f>
        <v>0</v>
      </c>
      <c r="F111" s="46" t="s">
        <v>25</v>
      </c>
    </row>
    <row r="112" spans="2:6" x14ac:dyDescent="0.35">
      <c r="B112" s="43" t="s">
        <v>678</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679</v>
      </c>
      <c r="J118" s="39" t="s">
        <v>680</v>
      </c>
    </row>
    <row r="119" spans="2:15" x14ac:dyDescent="0.35">
      <c r="B119" s="41" t="s">
        <v>7</v>
      </c>
      <c r="C119" s="294" t="s">
        <v>681</v>
      </c>
      <c r="D119" s="294"/>
      <c r="E119" s="41" t="s">
        <v>647</v>
      </c>
      <c r="F119" s="41" t="s">
        <v>655</v>
      </c>
      <c r="G119" s="294" t="s">
        <v>682</v>
      </c>
      <c r="H119" s="294"/>
      <c r="J119" s="41" t="s">
        <v>7</v>
      </c>
      <c r="K119" s="41" t="s">
        <v>670</v>
      </c>
      <c r="L119" s="41" t="s">
        <v>671</v>
      </c>
      <c r="M119" s="41" t="s">
        <v>672</v>
      </c>
      <c r="N119" s="41" t="s">
        <v>673</v>
      </c>
      <c r="O119" s="41" t="s">
        <v>22</v>
      </c>
    </row>
    <row r="120" spans="2:15" x14ac:dyDescent="0.35">
      <c r="B120" s="47" t="s">
        <v>663</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663</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664</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664</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665</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665</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666</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666</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667</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667</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91</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91</v>
      </c>
    </row>
    <row r="132" spans="2:24" ht="21" x14ac:dyDescent="0.5">
      <c r="B132" s="39" t="s">
        <v>683</v>
      </c>
      <c r="P132" s="56" t="s">
        <v>684</v>
      </c>
    </row>
    <row r="134" spans="2:24" ht="60" customHeight="1" x14ac:dyDescent="0.35">
      <c r="B134" s="297" t="s">
        <v>685</v>
      </c>
      <c r="C134" s="290"/>
      <c r="D134" s="290"/>
      <c r="E134" s="290"/>
      <c r="F134" s="290"/>
      <c r="P134" s="297" t="s">
        <v>686</v>
      </c>
      <c r="Q134" s="290"/>
      <c r="R134" s="290"/>
      <c r="S134" s="290"/>
      <c r="T134" s="290"/>
      <c r="U134" s="290"/>
      <c r="V134" s="290"/>
      <c r="W134" s="290"/>
    </row>
    <row r="136" spans="2:24" ht="30" customHeight="1" x14ac:dyDescent="0.35">
      <c r="P136" s="57" t="s">
        <v>687</v>
      </c>
      <c r="Q136" s="58">
        <f>C16</f>
        <v>0</v>
      </c>
      <c r="R136" s="59"/>
      <c r="S136" s="58">
        <f>C82</f>
        <v>0</v>
      </c>
      <c r="T136" s="59"/>
      <c r="U136" s="58">
        <f>C83</f>
        <v>0</v>
      </c>
      <c r="V136" s="59"/>
      <c r="W136" s="58">
        <f>C84</f>
        <v>0</v>
      </c>
      <c r="X136" s="59"/>
    </row>
    <row r="137" spans="2:24" ht="35" customHeight="1" x14ac:dyDescent="0.35">
      <c r="P137" s="60" t="s">
        <v>688</v>
      </c>
      <c r="Q137" s="60" t="s">
        <v>689</v>
      </c>
      <c r="R137" s="60" t="s">
        <v>690</v>
      </c>
      <c r="S137" s="60" t="s">
        <v>691</v>
      </c>
      <c r="T137" s="60" t="s">
        <v>692</v>
      </c>
      <c r="U137" s="60" t="s">
        <v>693</v>
      </c>
      <c r="V137" s="60" t="s">
        <v>694</v>
      </c>
      <c r="W137" s="60" t="s">
        <v>695</v>
      </c>
      <c r="X137" s="60" t="s">
        <v>696</v>
      </c>
    </row>
    <row r="138" spans="2:24" x14ac:dyDescent="0.35">
      <c r="O138" s="61" t="s">
        <v>697</v>
      </c>
      <c r="P138" s="62" t="s">
        <v>698</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699</v>
      </c>
      <c r="P173" s="56" t="s">
        <v>700</v>
      </c>
    </row>
    <row r="175" spans="2:24" ht="45" customHeight="1" x14ac:dyDescent="0.35">
      <c r="B175" s="297" t="s">
        <v>701</v>
      </c>
      <c r="C175" s="290"/>
      <c r="D175" s="290"/>
      <c r="E175" s="290"/>
      <c r="F175" s="290"/>
      <c r="P175" s="297" t="s">
        <v>702</v>
      </c>
      <c r="Q175" s="290"/>
      <c r="R175" s="290"/>
      <c r="S175" s="290"/>
      <c r="T175" s="290"/>
      <c r="U175" s="290"/>
    </row>
    <row r="176" spans="2:24" ht="35" customHeight="1" x14ac:dyDescent="0.35">
      <c r="P176" s="294" t="s">
        <v>703</v>
      </c>
      <c r="Q176" s="294"/>
      <c r="R176" s="294" t="s">
        <v>704</v>
      </c>
      <c r="S176" s="294"/>
      <c r="T176" s="294"/>
    </row>
    <row r="177" spans="16:22" ht="30" customHeight="1" x14ac:dyDescent="0.35">
      <c r="P177" s="298">
        <v>0</v>
      </c>
      <c r="Q177" s="299"/>
      <c r="R177" s="300" t="s">
        <v>705</v>
      </c>
      <c r="S177" s="301"/>
      <c r="T177" s="301"/>
    </row>
    <row r="180" spans="16:22" ht="25" customHeight="1" x14ac:dyDescent="0.35">
      <c r="P180" s="65" t="s">
        <v>688</v>
      </c>
      <c r="Q180" s="65" t="s">
        <v>706</v>
      </c>
      <c r="R180" s="65" t="s">
        <v>707</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554</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96"/>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92"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t="s">
        <v>33</v>
      </c>
      <c r="N3" s="5" t="s">
        <v>34</v>
      </c>
      <c r="O3" s="5" t="s">
        <v>35</v>
      </c>
      <c r="P3" s="4" t="str">
        <f t="shared" si="0"/>
        <v>Outstanding</v>
      </c>
      <c r="Q3" s="13" t="s">
        <v>25</v>
      </c>
    </row>
    <row r="4" spans="1:17" ht="60" customHeight="1" x14ac:dyDescent="0.35">
      <c r="A4" s="11" t="s">
        <v>17</v>
      </c>
      <c r="B4" s="2" t="s">
        <v>36</v>
      </c>
      <c r="C4" s="1" t="s">
        <v>37</v>
      </c>
      <c r="D4" s="3" t="s">
        <v>20</v>
      </c>
      <c r="E4" s="3" t="s">
        <v>21</v>
      </c>
      <c r="F4" s="4" t="s">
        <v>22</v>
      </c>
      <c r="G4" s="4" t="s">
        <v>23</v>
      </c>
      <c r="H4" s="4" t="s">
        <v>24</v>
      </c>
      <c r="I4" s="4" t="s">
        <v>25</v>
      </c>
      <c r="J4" s="5" t="s">
        <v>25</v>
      </c>
      <c r="K4" s="5" t="s">
        <v>38</v>
      </c>
      <c r="L4" s="5" t="s">
        <v>39</v>
      </c>
      <c r="M4" s="5"/>
      <c r="N4" s="5" t="s">
        <v>40</v>
      </c>
      <c r="O4" s="5"/>
      <c r="P4" s="4" t="str">
        <f t="shared" si="0"/>
        <v>Outstanding</v>
      </c>
      <c r="Q4" s="13" t="s">
        <v>25</v>
      </c>
    </row>
    <row r="5" spans="1:17" ht="60" customHeight="1" x14ac:dyDescent="0.35">
      <c r="A5" s="11" t="s">
        <v>17</v>
      </c>
      <c r="B5" s="2" t="s">
        <v>41</v>
      </c>
      <c r="C5" s="1" t="s">
        <v>42</v>
      </c>
      <c r="D5" s="3" t="s">
        <v>20</v>
      </c>
      <c r="E5" s="3" t="s">
        <v>21</v>
      </c>
      <c r="F5" s="4" t="s">
        <v>22</v>
      </c>
      <c r="G5" s="4" t="s">
        <v>23</v>
      </c>
      <c r="H5" s="4" t="s">
        <v>24</v>
      </c>
      <c r="I5" s="4" t="s">
        <v>25</v>
      </c>
      <c r="J5" s="5" t="s">
        <v>25</v>
      </c>
      <c r="K5" s="5" t="s">
        <v>43</v>
      </c>
      <c r="L5" s="5" t="s">
        <v>44</v>
      </c>
      <c r="M5" s="5"/>
      <c r="N5" s="5" t="s">
        <v>45</v>
      </c>
      <c r="O5" s="5" t="s">
        <v>46</v>
      </c>
      <c r="P5" s="4" t="str">
        <f t="shared" si="0"/>
        <v>Outstanding</v>
      </c>
      <c r="Q5" s="13" t="s">
        <v>25</v>
      </c>
    </row>
    <row r="6" spans="1:17" ht="60" customHeight="1" x14ac:dyDescent="0.35">
      <c r="A6" s="11" t="s">
        <v>17</v>
      </c>
      <c r="B6" s="2" t="s">
        <v>47</v>
      </c>
      <c r="C6" s="1" t="s">
        <v>48</v>
      </c>
      <c r="D6" s="3" t="s">
        <v>20</v>
      </c>
      <c r="E6" s="3" t="s">
        <v>21</v>
      </c>
      <c r="F6" s="4" t="s">
        <v>22</v>
      </c>
      <c r="G6" s="4" t="s">
        <v>23</v>
      </c>
      <c r="H6" s="4" t="s">
        <v>24</v>
      </c>
      <c r="I6" s="4" t="s">
        <v>25</v>
      </c>
      <c r="J6" s="5" t="s">
        <v>25</v>
      </c>
      <c r="K6" s="5" t="s">
        <v>49</v>
      </c>
      <c r="L6" s="5" t="s">
        <v>50</v>
      </c>
      <c r="M6" s="5"/>
      <c r="N6" s="5" t="s">
        <v>51</v>
      </c>
      <c r="O6" s="5" t="s">
        <v>52</v>
      </c>
      <c r="P6" s="4" t="str">
        <f t="shared" si="0"/>
        <v>Outstanding</v>
      </c>
      <c r="Q6" s="13" t="s">
        <v>25</v>
      </c>
    </row>
    <row r="7" spans="1:17" ht="60" customHeight="1" x14ac:dyDescent="0.35">
      <c r="A7" s="11" t="s">
        <v>17</v>
      </c>
      <c r="B7" s="2" t="s">
        <v>53</v>
      </c>
      <c r="C7" s="1" t="s">
        <v>54</v>
      </c>
      <c r="D7" s="3" t="s">
        <v>20</v>
      </c>
      <c r="E7" s="3" t="s">
        <v>21</v>
      </c>
      <c r="F7" s="4" t="s">
        <v>22</v>
      </c>
      <c r="G7" s="4" t="s">
        <v>23</v>
      </c>
      <c r="H7" s="4" t="s">
        <v>24</v>
      </c>
      <c r="I7" s="4" t="s">
        <v>25</v>
      </c>
      <c r="J7" s="5" t="s">
        <v>25</v>
      </c>
      <c r="K7" s="5" t="s">
        <v>55</v>
      </c>
      <c r="L7" s="5" t="s">
        <v>56</v>
      </c>
      <c r="M7" s="5"/>
      <c r="N7" s="5" t="s">
        <v>57</v>
      </c>
      <c r="O7" s="5"/>
      <c r="P7" s="4" t="str">
        <f t="shared" si="0"/>
        <v>Outstanding</v>
      </c>
      <c r="Q7" s="13" t="s">
        <v>25</v>
      </c>
    </row>
    <row r="8" spans="1:17" ht="60" customHeight="1" x14ac:dyDescent="0.35">
      <c r="A8" s="11" t="s">
        <v>17</v>
      </c>
      <c r="B8" s="2" t="s">
        <v>58</v>
      </c>
      <c r="C8" s="1" t="s">
        <v>59</v>
      </c>
      <c r="D8" s="3" t="s">
        <v>20</v>
      </c>
      <c r="E8" s="3" t="s">
        <v>21</v>
      </c>
      <c r="F8" s="4" t="s">
        <v>22</v>
      </c>
      <c r="G8" s="4" t="s">
        <v>23</v>
      </c>
      <c r="H8" s="4" t="s">
        <v>24</v>
      </c>
      <c r="I8" s="4" t="s">
        <v>25</v>
      </c>
      <c r="J8" s="5" t="s">
        <v>25</v>
      </c>
      <c r="K8" s="5" t="s">
        <v>60</v>
      </c>
      <c r="L8" s="5" t="s">
        <v>61</v>
      </c>
      <c r="M8" s="5"/>
      <c r="N8" s="5" t="s">
        <v>62</v>
      </c>
      <c r="O8" s="5" t="s">
        <v>63</v>
      </c>
      <c r="P8" s="4" t="str">
        <f t="shared" si="0"/>
        <v>Outstanding</v>
      </c>
      <c r="Q8" s="13" t="s">
        <v>25</v>
      </c>
    </row>
    <row r="9" spans="1:17" ht="60" customHeight="1" x14ac:dyDescent="0.35">
      <c r="A9" s="11" t="s">
        <v>17</v>
      </c>
      <c r="B9" s="2" t="s">
        <v>64</v>
      </c>
      <c r="C9" s="1" t="s">
        <v>65</v>
      </c>
      <c r="D9" s="3" t="s">
        <v>20</v>
      </c>
      <c r="E9" s="3" t="s">
        <v>21</v>
      </c>
      <c r="F9" s="4" t="s">
        <v>22</v>
      </c>
      <c r="G9" s="4" t="s">
        <v>23</v>
      </c>
      <c r="H9" s="4" t="s">
        <v>24</v>
      </c>
      <c r="I9" s="4" t="s">
        <v>25</v>
      </c>
      <c r="J9" s="5" t="s">
        <v>25</v>
      </c>
      <c r="K9" s="5" t="s">
        <v>66</v>
      </c>
      <c r="L9" s="5" t="s">
        <v>67</v>
      </c>
      <c r="M9" s="5"/>
      <c r="N9" s="5" t="s">
        <v>68</v>
      </c>
      <c r="O9" s="5" t="s">
        <v>63</v>
      </c>
      <c r="P9" s="4" t="str">
        <f t="shared" si="0"/>
        <v>Outstanding</v>
      </c>
      <c r="Q9" s="13" t="s">
        <v>25</v>
      </c>
    </row>
    <row r="10" spans="1:17" ht="60" customHeight="1" x14ac:dyDescent="0.35">
      <c r="A10" s="11" t="s">
        <v>17</v>
      </c>
      <c r="B10" s="2" t="s">
        <v>69</v>
      </c>
      <c r="C10" s="1" t="s">
        <v>70</v>
      </c>
      <c r="D10" s="3" t="s">
        <v>20</v>
      </c>
      <c r="E10" s="3" t="s">
        <v>21</v>
      </c>
      <c r="F10" s="4" t="s">
        <v>22</v>
      </c>
      <c r="G10" s="4" t="s">
        <v>23</v>
      </c>
      <c r="H10" s="4" t="s">
        <v>24</v>
      </c>
      <c r="I10" s="4" t="s">
        <v>25</v>
      </c>
      <c r="J10" s="5" t="s">
        <v>25</v>
      </c>
      <c r="K10" s="5" t="s">
        <v>71</v>
      </c>
      <c r="L10" s="5" t="s">
        <v>72</v>
      </c>
      <c r="M10" s="5"/>
      <c r="N10" s="5" t="s">
        <v>73</v>
      </c>
      <c r="O10" s="5" t="s">
        <v>63</v>
      </c>
      <c r="P10" s="4" t="str">
        <f t="shared" si="0"/>
        <v>Outstanding</v>
      </c>
      <c r="Q10" s="13" t="s">
        <v>25</v>
      </c>
    </row>
    <row r="11" spans="1:17" ht="60" customHeight="1" x14ac:dyDescent="0.35">
      <c r="A11" s="11" t="s">
        <v>17</v>
      </c>
      <c r="B11" s="2" t="s">
        <v>74</v>
      </c>
      <c r="C11" s="1" t="s">
        <v>75</v>
      </c>
      <c r="D11" s="3" t="s">
        <v>20</v>
      </c>
      <c r="E11" s="3" t="s">
        <v>21</v>
      </c>
      <c r="F11" s="4" t="s">
        <v>22</v>
      </c>
      <c r="G11" s="4" t="s">
        <v>23</v>
      </c>
      <c r="H11" s="4" t="s">
        <v>24</v>
      </c>
      <c r="I11" s="4" t="s">
        <v>25</v>
      </c>
      <c r="J11" s="5" t="s">
        <v>25</v>
      </c>
      <c r="K11" s="5" t="s">
        <v>76</v>
      </c>
      <c r="L11" s="5" t="s">
        <v>77</v>
      </c>
      <c r="M11" s="5"/>
      <c r="N11" s="5" t="s">
        <v>78</v>
      </c>
      <c r="O11" s="5" t="s">
        <v>63</v>
      </c>
      <c r="P11" s="4" t="str">
        <f t="shared" si="0"/>
        <v>Outstanding</v>
      </c>
      <c r="Q11" s="13" t="s">
        <v>25</v>
      </c>
    </row>
    <row r="12" spans="1:17" ht="60" customHeight="1" x14ac:dyDescent="0.35">
      <c r="A12" s="11" t="s">
        <v>17</v>
      </c>
      <c r="B12" s="2" t="s">
        <v>79</v>
      </c>
      <c r="C12" s="1" t="s">
        <v>80</v>
      </c>
      <c r="D12" s="3" t="s">
        <v>20</v>
      </c>
      <c r="E12" s="3" t="s">
        <v>21</v>
      </c>
      <c r="F12" s="4" t="s">
        <v>22</v>
      </c>
      <c r="G12" s="4" t="s">
        <v>23</v>
      </c>
      <c r="H12" s="4" t="s">
        <v>24</v>
      </c>
      <c r="I12" s="4" t="s">
        <v>25</v>
      </c>
      <c r="J12" s="5" t="s">
        <v>25</v>
      </c>
      <c r="K12" s="5" t="s">
        <v>81</v>
      </c>
      <c r="L12" s="5" t="s">
        <v>82</v>
      </c>
      <c r="M12" s="5"/>
      <c r="N12" s="5" t="s">
        <v>83</v>
      </c>
      <c r="O12" s="5" t="s">
        <v>84</v>
      </c>
      <c r="P12" s="4" t="str">
        <f t="shared" si="0"/>
        <v>Outstanding</v>
      </c>
      <c r="Q12" s="13" t="s">
        <v>25</v>
      </c>
    </row>
    <row r="13" spans="1:17" ht="60" customHeight="1" x14ac:dyDescent="0.35">
      <c r="A13" s="11" t="s">
        <v>17</v>
      </c>
      <c r="B13" s="2" t="s">
        <v>85</v>
      </c>
      <c r="C13" s="1" t="s">
        <v>86</v>
      </c>
      <c r="D13" s="3" t="s">
        <v>87</v>
      </c>
      <c r="E13" s="3" t="s">
        <v>21</v>
      </c>
      <c r="F13" s="4" t="s">
        <v>22</v>
      </c>
      <c r="G13" s="4" t="s">
        <v>23</v>
      </c>
      <c r="H13" s="4" t="s">
        <v>24</v>
      </c>
      <c r="I13" s="4" t="s">
        <v>25</v>
      </c>
      <c r="J13" s="5" t="s">
        <v>25</v>
      </c>
      <c r="K13" s="5" t="s">
        <v>88</v>
      </c>
      <c r="L13" s="5" t="s">
        <v>89</v>
      </c>
      <c r="M13" s="5"/>
      <c r="N13" s="5" t="s">
        <v>90</v>
      </c>
      <c r="O13" s="5" t="s">
        <v>91</v>
      </c>
      <c r="P13" s="4" t="str">
        <f t="shared" si="0"/>
        <v>Outstanding</v>
      </c>
      <c r="Q13" s="13" t="s">
        <v>25</v>
      </c>
    </row>
    <row r="14" spans="1:17" ht="60" customHeight="1" x14ac:dyDescent="0.35">
      <c r="A14" s="11" t="s">
        <v>17</v>
      </c>
      <c r="B14" s="2" t="s">
        <v>92</v>
      </c>
      <c r="C14" s="1" t="s">
        <v>93</v>
      </c>
      <c r="D14" s="3" t="s">
        <v>20</v>
      </c>
      <c r="E14" s="3" t="s">
        <v>21</v>
      </c>
      <c r="F14" s="4" t="s">
        <v>22</v>
      </c>
      <c r="G14" s="4" t="s">
        <v>23</v>
      </c>
      <c r="H14" s="4" t="s">
        <v>24</v>
      </c>
      <c r="I14" s="4" t="s">
        <v>25</v>
      </c>
      <c r="J14" s="5" t="s">
        <v>25</v>
      </c>
      <c r="K14" s="5" t="s">
        <v>94</v>
      </c>
      <c r="L14" s="5" t="s">
        <v>95</v>
      </c>
      <c r="M14" s="5"/>
      <c r="N14" s="5" t="s">
        <v>96</v>
      </c>
      <c r="O14" s="5" t="s">
        <v>97</v>
      </c>
      <c r="P14" s="4" t="str">
        <f t="shared" si="0"/>
        <v>Outstanding</v>
      </c>
      <c r="Q14" s="13" t="s">
        <v>25</v>
      </c>
    </row>
    <row r="15" spans="1:17" ht="60" customHeight="1" x14ac:dyDescent="0.35">
      <c r="A15" s="11" t="s">
        <v>17</v>
      </c>
      <c r="B15" s="2" t="s">
        <v>98</v>
      </c>
      <c r="C15" s="1" t="s">
        <v>99</v>
      </c>
      <c r="D15" s="3" t="s">
        <v>87</v>
      </c>
      <c r="E15" s="3" t="s">
        <v>21</v>
      </c>
      <c r="F15" s="4" t="s">
        <v>22</v>
      </c>
      <c r="G15" s="4" t="s">
        <v>23</v>
      </c>
      <c r="H15" s="4" t="s">
        <v>24</v>
      </c>
      <c r="I15" s="4" t="s">
        <v>25</v>
      </c>
      <c r="J15" s="5" t="s">
        <v>25</v>
      </c>
      <c r="K15" s="5" t="s">
        <v>100</v>
      </c>
      <c r="L15" s="5" t="s">
        <v>101</v>
      </c>
      <c r="M15" s="5"/>
      <c r="N15" s="5" t="s">
        <v>102</v>
      </c>
      <c r="O15" s="5" t="s">
        <v>103</v>
      </c>
      <c r="P15" s="4" t="str">
        <f t="shared" si="0"/>
        <v>Outstanding</v>
      </c>
      <c r="Q15" s="13" t="s">
        <v>25</v>
      </c>
    </row>
    <row r="16" spans="1:17" ht="60" customHeight="1" x14ac:dyDescent="0.35">
      <c r="A16" s="11" t="s">
        <v>17</v>
      </c>
      <c r="B16" s="2" t="s">
        <v>104</v>
      </c>
      <c r="C16" s="1" t="s">
        <v>105</v>
      </c>
      <c r="D16" s="3" t="s">
        <v>20</v>
      </c>
      <c r="E16" s="3" t="s">
        <v>21</v>
      </c>
      <c r="F16" s="4" t="s">
        <v>22</v>
      </c>
      <c r="G16" s="4" t="s">
        <v>23</v>
      </c>
      <c r="H16" s="4" t="s">
        <v>24</v>
      </c>
      <c r="I16" s="4" t="s">
        <v>25</v>
      </c>
      <c r="J16" s="5" t="s">
        <v>25</v>
      </c>
      <c r="K16" s="5" t="s">
        <v>106</v>
      </c>
      <c r="L16" s="5" t="s">
        <v>107</v>
      </c>
      <c r="M16" s="5"/>
      <c r="N16" s="5" t="s">
        <v>108</v>
      </c>
      <c r="O16" s="5"/>
      <c r="P16" s="4" t="str">
        <f t="shared" si="0"/>
        <v>Outstanding</v>
      </c>
      <c r="Q16" s="13" t="s">
        <v>25</v>
      </c>
    </row>
    <row r="17" spans="1:17" ht="60" customHeight="1" x14ac:dyDescent="0.35">
      <c r="A17" s="11" t="s">
        <v>17</v>
      </c>
      <c r="B17" s="2" t="s">
        <v>109</v>
      </c>
      <c r="C17" s="1" t="s">
        <v>110</v>
      </c>
      <c r="D17" s="3" t="s">
        <v>20</v>
      </c>
      <c r="E17" s="3" t="s">
        <v>21</v>
      </c>
      <c r="F17" s="4" t="s">
        <v>22</v>
      </c>
      <c r="G17" s="4" t="s">
        <v>23</v>
      </c>
      <c r="H17" s="4" t="s">
        <v>24</v>
      </c>
      <c r="I17" s="4" t="s">
        <v>25</v>
      </c>
      <c r="J17" s="5" t="s">
        <v>25</v>
      </c>
      <c r="K17" s="5" t="s">
        <v>111</v>
      </c>
      <c r="L17" s="5" t="s">
        <v>112</v>
      </c>
      <c r="M17" s="5"/>
      <c r="N17" s="5" t="s">
        <v>113</v>
      </c>
      <c r="O17" s="5"/>
      <c r="P17" s="4" t="str">
        <f t="shared" si="0"/>
        <v>Outstanding</v>
      </c>
      <c r="Q17" s="13" t="s">
        <v>25</v>
      </c>
    </row>
    <row r="18" spans="1:17" ht="60" customHeight="1" x14ac:dyDescent="0.35">
      <c r="A18" s="11" t="s">
        <v>114</v>
      </c>
      <c r="B18" s="2" t="s">
        <v>115</v>
      </c>
      <c r="C18" s="1" t="s">
        <v>116</v>
      </c>
      <c r="D18" s="3" t="s">
        <v>20</v>
      </c>
      <c r="E18" s="3" t="s">
        <v>21</v>
      </c>
      <c r="F18" s="4" t="s">
        <v>22</v>
      </c>
      <c r="G18" s="4" t="s">
        <v>23</v>
      </c>
      <c r="H18" s="4" t="s">
        <v>24</v>
      </c>
      <c r="I18" s="4" t="s">
        <v>25</v>
      </c>
      <c r="J18" s="5" t="s">
        <v>25</v>
      </c>
      <c r="K18" s="5" t="s">
        <v>117</v>
      </c>
      <c r="L18" s="5" t="s">
        <v>118</v>
      </c>
      <c r="M18" s="5"/>
      <c r="N18" s="5" t="s">
        <v>119</v>
      </c>
      <c r="O18" s="5" t="s">
        <v>120</v>
      </c>
      <c r="P18" s="4" t="str">
        <f t="shared" si="0"/>
        <v>Outstanding</v>
      </c>
      <c r="Q18" s="13" t="s">
        <v>25</v>
      </c>
    </row>
    <row r="19" spans="1:17" ht="60" customHeight="1" x14ac:dyDescent="0.35">
      <c r="A19" s="11" t="s">
        <v>114</v>
      </c>
      <c r="B19" s="2" t="s">
        <v>121</v>
      </c>
      <c r="C19" s="1" t="s">
        <v>122</v>
      </c>
      <c r="D19" s="3" t="s">
        <v>20</v>
      </c>
      <c r="E19" s="3" t="s">
        <v>21</v>
      </c>
      <c r="F19" s="4" t="s">
        <v>22</v>
      </c>
      <c r="G19" s="4" t="s">
        <v>23</v>
      </c>
      <c r="H19" s="4" t="s">
        <v>24</v>
      </c>
      <c r="I19" s="4" t="s">
        <v>25</v>
      </c>
      <c r="J19" s="5" t="s">
        <v>25</v>
      </c>
      <c r="K19" s="5" t="s">
        <v>123</v>
      </c>
      <c r="L19" s="5" t="s">
        <v>124</v>
      </c>
      <c r="M19" s="5"/>
      <c r="N19" s="5" t="s">
        <v>125</v>
      </c>
      <c r="O19" s="5" t="s">
        <v>126</v>
      </c>
      <c r="P19" s="4" t="str">
        <f t="shared" si="0"/>
        <v>Outstanding</v>
      </c>
      <c r="Q19" s="13" t="s">
        <v>25</v>
      </c>
    </row>
    <row r="20" spans="1:17" ht="60" customHeight="1" x14ac:dyDescent="0.35">
      <c r="A20" s="11" t="s">
        <v>114</v>
      </c>
      <c r="B20" s="2" t="s">
        <v>127</v>
      </c>
      <c r="C20" s="1" t="s">
        <v>128</v>
      </c>
      <c r="D20" s="3" t="s">
        <v>20</v>
      </c>
      <c r="E20" s="3" t="s">
        <v>21</v>
      </c>
      <c r="F20" s="4" t="s">
        <v>22</v>
      </c>
      <c r="G20" s="4" t="s">
        <v>23</v>
      </c>
      <c r="H20" s="4" t="s">
        <v>24</v>
      </c>
      <c r="I20" s="4" t="s">
        <v>25</v>
      </c>
      <c r="J20" s="5" t="s">
        <v>25</v>
      </c>
      <c r="K20" s="5" t="s">
        <v>129</v>
      </c>
      <c r="L20" s="5" t="s">
        <v>130</v>
      </c>
      <c r="M20" s="5"/>
      <c r="N20" s="5" t="s">
        <v>131</v>
      </c>
      <c r="O20" s="5" t="s">
        <v>132</v>
      </c>
      <c r="P20" s="4" t="str">
        <f t="shared" si="0"/>
        <v>Outstanding</v>
      </c>
      <c r="Q20" s="13" t="s">
        <v>25</v>
      </c>
    </row>
    <row r="21" spans="1:17" ht="60" customHeight="1" x14ac:dyDescent="0.35">
      <c r="A21" s="11" t="s">
        <v>114</v>
      </c>
      <c r="B21" s="2" t="s">
        <v>133</v>
      </c>
      <c r="C21" s="1" t="s">
        <v>134</v>
      </c>
      <c r="D21" s="3" t="s">
        <v>20</v>
      </c>
      <c r="E21" s="3" t="s">
        <v>21</v>
      </c>
      <c r="F21" s="4" t="s">
        <v>22</v>
      </c>
      <c r="G21" s="4" t="s">
        <v>23</v>
      </c>
      <c r="H21" s="4" t="s">
        <v>24</v>
      </c>
      <c r="I21" s="4" t="s">
        <v>25</v>
      </c>
      <c r="J21" s="5" t="s">
        <v>25</v>
      </c>
      <c r="K21" s="5" t="s">
        <v>135</v>
      </c>
      <c r="L21" s="5" t="s">
        <v>136</v>
      </c>
      <c r="M21" s="5" t="s">
        <v>137</v>
      </c>
      <c r="N21" s="5" t="s">
        <v>138</v>
      </c>
      <c r="O21" s="5" t="s">
        <v>139</v>
      </c>
      <c r="P21" s="4" t="str">
        <f t="shared" si="0"/>
        <v>Outstanding</v>
      </c>
      <c r="Q21" s="13" t="s">
        <v>25</v>
      </c>
    </row>
    <row r="22" spans="1:17" ht="60" customHeight="1" x14ac:dyDescent="0.35">
      <c r="A22" s="11" t="s">
        <v>114</v>
      </c>
      <c r="B22" s="2" t="s">
        <v>140</v>
      </c>
      <c r="C22" s="1" t="s">
        <v>141</v>
      </c>
      <c r="D22" s="3" t="s">
        <v>20</v>
      </c>
      <c r="E22" s="3" t="s">
        <v>142</v>
      </c>
      <c r="F22" s="4" t="s">
        <v>22</v>
      </c>
      <c r="G22" s="4" t="s">
        <v>23</v>
      </c>
      <c r="H22" s="4" t="s">
        <v>24</v>
      </c>
      <c r="I22" s="4" t="s">
        <v>25</v>
      </c>
      <c r="J22" s="5" t="s">
        <v>25</v>
      </c>
      <c r="K22" s="5" t="s">
        <v>143</v>
      </c>
      <c r="L22" s="5" t="s">
        <v>144</v>
      </c>
      <c r="M22" s="5" t="s">
        <v>145</v>
      </c>
      <c r="N22" s="5" t="s">
        <v>146</v>
      </c>
      <c r="O22" s="5" t="s">
        <v>147</v>
      </c>
      <c r="P22" s="4" t="str">
        <f t="shared" si="0"/>
        <v>Outstanding</v>
      </c>
      <c r="Q22" s="13" t="s">
        <v>25</v>
      </c>
    </row>
    <row r="23" spans="1:17" ht="60" customHeight="1" x14ac:dyDescent="0.35">
      <c r="A23" s="11" t="s">
        <v>114</v>
      </c>
      <c r="B23" s="2" t="s">
        <v>148</v>
      </c>
      <c r="C23" s="1" t="s">
        <v>149</v>
      </c>
      <c r="D23" s="3" t="s">
        <v>20</v>
      </c>
      <c r="E23" s="3" t="s">
        <v>142</v>
      </c>
      <c r="F23" s="4" t="s">
        <v>22</v>
      </c>
      <c r="G23" s="4" t="s">
        <v>23</v>
      </c>
      <c r="H23" s="4" t="s">
        <v>24</v>
      </c>
      <c r="I23" s="4" t="s">
        <v>25</v>
      </c>
      <c r="J23" s="5" t="s">
        <v>25</v>
      </c>
      <c r="K23" s="5" t="s">
        <v>150</v>
      </c>
      <c r="L23" s="5" t="s">
        <v>151</v>
      </c>
      <c r="M23" s="5" t="s">
        <v>152</v>
      </c>
      <c r="N23" s="5" t="s">
        <v>153</v>
      </c>
      <c r="O23" s="5" t="s">
        <v>154</v>
      </c>
      <c r="P23" s="4" t="str">
        <f t="shared" si="0"/>
        <v>Outstanding</v>
      </c>
      <c r="Q23" s="13" t="s">
        <v>25</v>
      </c>
    </row>
    <row r="24" spans="1:17" ht="60" customHeight="1" x14ac:dyDescent="0.35">
      <c r="A24" s="11" t="s">
        <v>114</v>
      </c>
      <c r="B24" s="2" t="s">
        <v>155</v>
      </c>
      <c r="C24" s="1" t="s">
        <v>156</v>
      </c>
      <c r="D24" s="3" t="s">
        <v>20</v>
      </c>
      <c r="E24" s="3" t="s">
        <v>142</v>
      </c>
      <c r="F24" s="4" t="s">
        <v>22</v>
      </c>
      <c r="G24" s="4" t="s">
        <v>23</v>
      </c>
      <c r="H24" s="4" t="s">
        <v>24</v>
      </c>
      <c r="I24" s="4" t="s">
        <v>25</v>
      </c>
      <c r="J24" s="5" t="s">
        <v>25</v>
      </c>
      <c r="K24" s="5" t="s">
        <v>157</v>
      </c>
      <c r="L24" s="5" t="s">
        <v>158</v>
      </c>
      <c r="M24" s="5" t="s">
        <v>159</v>
      </c>
      <c r="N24" s="5" t="s">
        <v>160</v>
      </c>
      <c r="O24" s="5" t="s">
        <v>139</v>
      </c>
      <c r="P24" s="4" t="str">
        <f t="shared" si="0"/>
        <v>Outstanding</v>
      </c>
      <c r="Q24" s="13" t="s">
        <v>25</v>
      </c>
    </row>
    <row r="25" spans="1:17" ht="60" customHeight="1" x14ac:dyDescent="0.35">
      <c r="A25" s="11" t="s">
        <v>114</v>
      </c>
      <c r="B25" s="2" t="s">
        <v>161</v>
      </c>
      <c r="C25" s="1" t="s">
        <v>162</v>
      </c>
      <c r="D25" s="3" t="s">
        <v>20</v>
      </c>
      <c r="E25" s="3" t="s">
        <v>142</v>
      </c>
      <c r="F25" s="4" t="s">
        <v>22</v>
      </c>
      <c r="G25" s="4" t="s">
        <v>23</v>
      </c>
      <c r="H25" s="4" t="s">
        <v>24</v>
      </c>
      <c r="I25" s="4" t="s">
        <v>25</v>
      </c>
      <c r="J25" s="5" t="s">
        <v>25</v>
      </c>
      <c r="K25" s="5" t="s">
        <v>163</v>
      </c>
      <c r="L25" s="5" t="s">
        <v>164</v>
      </c>
      <c r="M25" s="5" t="s">
        <v>159</v>
      </c>
      <c r="N25" s="5" t="s">
        <v>165</v>
      </c>
      <c r="O25" s="5" t="s">
        <v>139</v>
      </c>
      <c r="P25" s="4" t="str">
        <f t="shared" si="0"/>
        <v>Outstanding</v>
      </c>
      <c r="Q25" s="13" t="s">
        <v>25</v>
      </c>
    </row>
    <row r="26" spans="1:17" ht="60" customHeight="1" x14ac:dyDescent="0.35">
      <c r="A26" s="11" t="s">
        <v>114</v>
      </c>
      <c r="B26" s="2" t="s">
        <v>166</v>
      </c>
      <c r="C26" s="1" t="s">
        <v>167</v>
      </c>
      <c r="D26" s="3" t="s">
        <v>20</v>
      </c>
      <c r="E26" s="3" t="s">
        <v>21</v>
      </c>
      <c r="F26" s="4" t="s">
        <v>22</v>
      </c>
      <c r="G26" s="4" t="s">
        <v>23</v>
      </c>
      <c r="H26" s="4" t="s">
        <v>24</v>
      </c>
      <c r="I26" s="4" t="s">
        <v>25</v>
      </c>
      <c r="J26" s="5" t="s">
        <v>25</v>
      </c>
      <c r="K26" s="5" t="s">
        <v>168</v>
      </c>
      <c r="L26" s="5" t="s">
        <v>169</v>
      </c>
      <c r="M26" s="5"/>
      <c r="N26" s="5" t="s">
        <v>170</v>
      </c>
      <c r="O26" s="5" t="s">
        <v>171</v>
      </c>
      <c r="P26" s="4" t="str">
        <f t="shared" si="0"/>
        <v>Outstanding</v>
      </c>
      <c r="Q26" s="13" t="s">
        <v>25</v>
      </c>
    </row>
    <row r="27" spans="1:17" ht="60" customHeight="1" x14ac:dyDescent="0.35">
      <c r="A27" s="11" t="s">
        <v>114</v>
      </c>
      <c r="B27" s="2" t="s">
        <v>172</v>
      </c>
      <c r="C27" s="1" t="s">
        <v>173</v>
      </c>
      <c r="D27" s="3" t="s">
        <v>20</v>
      </c>
      <c r="E27" s="3" t="s">
        <v>142</v>
      </c>
      <c r="F27" s="4" t="s">
        <v>22</v>
      </c>
      <c r="G27" s="4" t="s">
        <v>23</v>
      </c>
      <c r="H27" s="4" t="s">
        <v>24</v>
      </c>
      <c r="I27" s="4" t="s">
        <v>25</v>
      </c>
      <c r="J27" s="5" t="s">
        <v>25</v>
      </c>
      <c r="K27" s="5" t="s">
        <v>174</v>
      </c>
      <c r="L27" s="5" t="s">
        <v>175</v>
      </c>
      <c r="M27" s="5"/>
      <c r="N27" s="5" t="s">
        <v>176</v>
      </c>
      <c r="O27" s="5" t="s">
        <v>177</v>
      </c>
      <c r="P27" s="4" t="str">
        <f t="shared" si="0"/>
        <v>Outstanding</v>
      </c>
      <c r="Q27" s="13" t="s">
        <v>25</v>
      </c>
    </row>
    <row r="28" spans="1:17" ht="60" customHeight="1" x14ac:dyDescent="0.35">
      <c r="A28" s="11" t="s">
        <v>114</v>
      </c>
      <c r="B28" s="2" t="s">
        <v>178</v>
      </c>
      <c r="C28" s="1" t="s">
        <v>179</v>
      </c>
      <c r="D28" s="3" t="s">
        <v>20</v>
      </c>
      <c r="E28" s="3" t="s">
        <v>21</v>
      </c>
      <c r="F28" s="4" t="s">
        <v>22</v>
      </c>
      <c r="G28" s="4" t="s">
        <v>23</v>
      </c>
      <c r="H28" s="4" t="s">
        <v>24</v>
      </c>
      <c r="I28" s="4" t="s">
        <v>25</v>
      </c>
      <c r="J28" s="5" t="s">
        <v>25</v>
      </c>
      <c r="K28" s="5" t="s">
        <v>180</v>
      </c>
      <c r="L28" s="5" t="s">
        <v>181</v>
      </c>
      <c r="M28" s="5"/>
      <c r="N28" s="5" t="s">
        <v>182</v>
      </c>
      <c r="O28" s="5" t="s">
        <v>183</v>
      </c>
      <c r="P28" s="4" t="str">
        <f t="shared" si="0"/>
        <v>Outstanding</v>
      </c>
      <c r="Q28" s="13" t="s">
        <v>25</v>
      </c>
    </row>
    <row r="29" spans="1:17" ht="60" customHeight="1" x14ac:dyDescent="0.35">
      <c r="A29" s="11" t="s">
        <v>114</v>
      </c>
      <c r="B29" s="2" t="s">
        <v>184</v>
      </c>
      <c r="C29" s="1" t="s">
        <v>185</v>
      </c>
      <c r="D29" s="3" t="s">
        <v>20</v>
      </c>
      <c r="E29" s="3" t="s">
        <v>21</v>
      </c>
      <c r="F29" s="4" t="s">
        <v>22</v>
      </c>
      <c r="G29" s="4" t="s">
        <v>23</v>
      </c>
      <c r="H29" s="4" t="s">
        <v>24</v>
      </c>
      <c r="I29" s="4" t="s">
        <v>25</v>
      </c>
      <c r="J29" s="5" t="s">
        <v>25</v>
      </c>
      <c r="K29" s="5" t="s">
        <v>186</v>
      </c>
      <c r="L29" s="5" t="s">
        <v>187</v>
      </c>
      <c r="M29" s="5"/>
      <c r="N29" s="5" t="s">
        <v>188</v>
      </c>
      <c r="O29" s="5" t="s">
        <v>183</v>
      </c>
      <c r="P29" s="4" t="str">
        <f t="shared" si="0"/>
        <v>Outstanding</v>
      </c>
      <c r="Q29" s="13" t="s">
        <v>25</v>
      </c>
    </row>
    <row r="30" spans="1:17" ht="60" customHeight="1" x14ac:dyDescent="0.35">
      <c r="A30" s="11" t="s">
        <v>114</v>
      </c>
      <c r="B30" s="2" t="s">
        <v>189</v>
      </c>
      <c r="C30" s="1" t="s">
        <v>190</v>
      </c>
      <c r="D30" s="3" t="s">
        <v>20</v>
      </c>
      <c r="E30" s="3" t="s">
        <v>21</v>
      </c>
      <c r="F30" s="4" t="s">
        <v>22</v>
      </c>
      <c r="G30" s="4" t="s">
        <v>23</v>
      </c>
      <c r="H30" s="4" t="s">
        <v>24</v>
      </c>
      <c r="I30" s="4" t="s">
        <v>25</v>
      </c>
      <c r="J30" s="5" t="s">
        <v>25</v>
      </c>
      <c r="K30" s="5" t="s">
        <v>191</v>
      </c>
      <c r="L30" s="5" t="s">
        <v>192</v>
      </c>
      <c r="M30" s="5"/>
      <c r="N30" s="5" t="s">
        <v>193</v>
      </c>
      <c r="O30" s="5" t="s">
        <v>183</v>
      </c>
      <c r="P30" s="4" t="str">
        <f t="shared" si="0"/>
        <v>Outstanding</v>
      </c>
      <c r="Q30" s="13" t="s">
        <v>25</v>
      </c>
    </row>
    <row r="31" spans="1:17" ht="60" customHeight="1" x14ac:dyDescent="0.35">
      <c r="A31" s="11" t="s">
        <v>114</v>
      </c>
      <c r="B31" s="2" t="s">
        <v>194</v>
      </c>
      <c r="C31" s="1" t="s">
        <v>195</v>
      </c>
      <c r="D31" s="3" t="s">
        <v>20</v>
      </c>
      <c r="E31" s="3" t="s">
        <v>21</v>
      </c>
      <c r="F31" s="4" t="s">
        <v>22</v>
      </c>
      <c r="G31" s="4" t="s">
        <v>23</v>
      </c>
      <c r="H31" s="4" t="s">
        <v>24</v>
      </c>
      <c r="I31" s="4" t="s">
        <v>25</v>
      </c>
      <c r="J31" s="5" t="s">
        <v>25</v>
      </c>
      <c r="K31" s="5" t="s">
        <v>196</v>
      </c>
      <c r="L31" s="5" t="s">
        <v>197</v>
      </c>
      <c r="M31" s="5"/>
      <c r="N31" s="5" t="s">
        <v>198</v>
      </c>
      <c r="O31" s="5" t="s">
        <v>183</v>
      </c>
      <c r="P31" s="4" t="str">
        <f t="shared" si="0"/>
        <v>Outstanding</v>
      </c>
      <c r="Q31" s="13" t="s">
        <v>25</v>
      </c>
    </row>
    <row r="32" spans="1:17" ht="60" customHeight="1" x14ac:dyDescent="0.35">
      <c r="A32" s="11" t="s">
        <v>114</v>
      </c>
      <c r="B32" s="2" t="s">
        <v>199</v>
      </c>
      <c r="C32" s="1" t="s">
        <v>200</v>
      </c>
      <c r="D32" s="3" t="s">
        <v>20</v>
      </c>
      <c r="E32" s="3" t="s">
        <v>21</v>
      </c>
      <c r="F32" s="4" t="s">
        <v>22</v>
      </c>
      <c r="G32" s="4" t="s">
        <v>23</v>
      </c>
      <c r="H32" s="4" t="s">
        <v>24</v>
      </c>
      <c r="I32" s="4" t="s">
        <v>25</v>
      </c>
      <c r="J32" s="5" t="s">
        <v>25</v>
      </c>
      <c r="K32" s="5" t="s">
        <v>201</v>
      </c>
      <c r="L32" s="5" t="s">
        <v>202</v>
      </c>
      <c r="M32" s="5"/>
      <c r="N32" s="5" t="s">
        <v>203</v>
      </c>
      <c r="O32" s="5" t="s">
        <v>183</v>
      </c>
      <c r="P32" s="4" t="str">
        <f t="shared" si="0"/>
        <v>Outstanding</v>
      </c>
      <c r="Q32" s="13" t="s">
        <v>25</v>
      </c>
    </row>
    <row r="33" spans="1:17" ht="60" customHeight="1" x14ac:dyDescent="0.35">
      <c r="A33" s="11" t="s">
        <v>114</v>
      </c>
      <c r="B33" s="2" t="s">
        <v>204</v>
      </c>
      <c r="C33" s="1" t="s">
        <v>205</v>
      </c>
      <c r="D33" s="3" t="s">
        <v>20</v>
      </c>
      <c r="E33" s="3" t="s">
        <v>21</v>
      </c>
      <c r="F33" s="4" t="s">
        <v>22</v>
      </c>
      <c r="G33" s="4" t="s">
        <v>23</v>
      </c>
      <c r="H33" s="4" t="s">
        <v>24</v>
      </c>
      <c r="I33" s="4" t="s">
        <v>25</v>
      </c>
      <c r="J33" s="5" t="s">
        <v>25</v>
      </c>
      <c r="K33" s="5" t="s">
        <v>206</v>
      </c>
      <c r="L33" s="5" t="s">
        <v>207</v>
      </c>
      <c r="M33" s="5"/>
      <c r="N33" s="5" t="s">
        <v>208</v>
      </c>
      <c r="O33" s="5" t="s">
        <v>183</v>
      </c>
      <c r="P33" s="4" t="str">
        <f t="shared" si="0"/>
        <v>Outstanding</v>
      </c>
      <c r="Q33" s="13" t="s">
        <v>25</v>
      </c>
    </row>
    <row r="34" spans="1:17" ht="60" customHeight="1" x14ac:dyDescent="0.35">
      <c r="A34" s="11" t="s">
        <v>114</v>
      </c>
      <c r="B34" s="2" t="s">
        <v>209</v>
      </c>
      <c r="C34" s="1" t="s">
        <v>210</v>
      </c>
      <c r="D34" s="3" t="s">
        <v>20</v>
      </c>
      <c r="E34" s="3" t="s">
        <v>142</v>
      </c>
      <c r="F34" s="4" t="s">
        <v>22</v>
      </c>
      <c r="G34" s="4" t="s">
        <v>23</v>
      </c>
      <c r="H34" s="4" t="s">
        <v>24</v>
      </c>
      <c r="I34" s="4" t="s">
        <v>25</v>
      </c>
      <c r="J34" s="5" t="s">
        <v>25</v>
      </c>
      <c r="K34" s="5" t="s">
        <v>211</v>
      </c>
      <c r="L34" s="5" t="s">
        <v>212</v>
      </c>
      <c r="M34" s="5"/>
      <c r="N34" s="5" t="s">
        <v>213</v>
      </c>
      <c r="O34" s="5" t="s">
        <v>183</v>
      </c>
      <c r="P34" s="4" t="str">
        <f t="shared" si="0"/>
        <v>Outstanding</v>
      </c>
      <c r="Q34" s="13" t="s">
        <v>25</v>
      </c>
    </row>
    <row r="35" spans="1:17" ht="60" customHeight="1" x14ac:dyDescent="0.35">
      <c r="A35" s="11" t="s">
        <v>114</v>
      </c>
      <c r="B35" s="2" t="s">
        <v>214</v>
      </c>
      <c r="C35" s="1" t="s">
        <v>215</v>
      </c>
      <c r="D35" s="3" t="s">
        <v>20</v>
      </c>
      <c r="E35" s="3" t="s">
        <v>21</v>
      </c>
      <c r="F35" s="4" t="s">
        <v>22</v>
      </c>
      <c r="G35" s="4" t="s">
        <v>23</v>
      </c>
      <c r="H35" s="4" t="s">
        <v>24</v>
      </c>
      <c r="I35" s="4" t="s">
        <v>25</v>
      </c>
      <c r="J35" s="5" t="s">
        <v>25</v>
      </c>
      <c r="K35" s="5" t="s">
        <v>216</v>
      </c>
      <c r="L35" s="5" t="s">
        <v>217</v>
      </c>
      <c r="M35" s="5"/>
      <c r="N35" s="5" t="s">
        <v>218</v>
      </c>
      <c r="O35" s="5" t="s">
        <v>183</v>
      </c>
      <c r="P35" s="4" t="str">
        <f t="shared" si="0"/>
        <v>Outstanding</v>
      </c>
      <c r="Q35" s="13" t="s">
        <v>25</v>
      </c>
    </row>
    <row r="36" spans="1:17" ht="60" customHeight="1" x14ac:dyDescent="0.35">
      <c r="A36" s="11" t="s">
        <v>114</v>
      </c>
      <c r="B36" s="2" t="s">
        <v>219</v>
      </c>
      <c r="C36" s="1" t="s">
        <v>220</v>
      </c>
      <c r="D36" s="3" t="s">
        <v>20</v>
      </c>
      <c r="E36" s="3" t="s">
        <v>142</v>
      </c>
      <c r="F36" s="4" t="s">
        <v>22</v>
      </c>
      <c r="G36" s="4" t="s">
        <v>23</v>
      </c>
      <c r="H36" s="4" t="s">
        <v>24</v>
      </c>
      <c r="I36" s="4" t="s">
        <v>25</v>
      </c>
      <c r="J36" s="5" t="s">
        <v>25</v>
      </c>
      <c r="K36" s="5" t="s">
        <v>221</v>
      </c>
      <c r="L36" s="5" t="s">
        <v>222</v>
      </c>
      <c r="M36" s="5"/>
      <c r="N36" s="5" t="s">
        <v>223</v>
      </c>
      <c r="O36" s="5" t="s">
        <v>183</v>
      </c>
      <c r="P36" s="4" t="str">
        <f t="shared" si="0"/>
        <v>Outstanding</v>
      </c>
      <c r="Q36" s="13" t="s">
        <v>25</v>
      </c>
    </row>
    <row r="37" spans="1:17" ht="60" customHeight="1" x14ac:dyDescent="0.35">
      <c r="A37" s="11" t="s">
        <v>114</v>
      </c>
      <c r="B37" s="2" t="s">
        <v>224</v>
      </c>
      <c r="C37" s="1" t="s">
        <v>225</v>
      </c>
      <c r="D37" s="3" t="s">
        <v>87</v>
      </c>
      <c r="E37" s="3" t="s">
        <v>142</v>
      </c>
      <c r="F37" s="4" t="s">
        <v>22</v>
      </c>
      <c r="G37" s="4" t="s">
        <v>23</v>
      </c>
      <c r="H37" s="4" t="s">
        <v>24</v>
      </c>
      <c r="I37" s="4" t="s">
        <v>25</v>
      </c>
      <c r="J37" s="5" t="s">
        <v>25</v>
      </c>
      <c r="K37" s="5" t="s">
        <v>226</v>
      </c>
      <c r="L37" s="5" t="s">
        <v>227</v>
      </c>
      <c r="M37" s="5"/>
      <c r="N37" s="5" t="s">
        <v>228</v>
      </c>
      <c r="O37" s="5" t="s">
        <v>132</v>
      </c>
      <c r="P37" s="4" t="str">
        <f t="shared" si="0"/>
        <v>Outstanding</v>
      </c>
      <c r="Q37" s="13" t="s">
        <v>25</v>
      </c>
    </row>
    <row r="38" spans="1:17" ht="60" customHeight="1" x14ac:dyDescent="0.35">
      <c r="A38" s="11" t="s">
        <v>229</v>
      </c>
      <c r="B38" s="2" t="s">
        <v>230</v>
      </c>
      <c r="C38" s="1" t="s">
        <v>231</v>
      </c>
      <c r="D38" s="3" t="s">
        <v>20</v>
      </c>
      <c r="E38" s="3" t="s">
        <v>142</v>
      </c>
      <c r="F38" s="4" t="s">
        <v>22</v>
      </c>
      <c r="G38" s="4" t="s">
        <v>23</v>
      </c>
      <c r="H38" s="4" t="s">
        <v>24</v>
      </c>
      <c r="I38" s="4" t="s">
        <v>25</v>
      </c>
      <c r="J38" s="5" t="s">
        <v>25</v>
      </c>
      <c r="K38" s="5" t="s">
        <v>232</v>
      </c>
      <c r="L38" s="5" t="s">
        <v>233</v>
      </c>
      <c r="M38" s="5" t="s">
        <v>234</v>
      </c>
      <c r="N38" s="5" t="s">
        <v>235</v>
      </c>
      <c r="O38" s="5" t="s">
        <v>236</v>
      </c>
      <c r="P38" s="4" t="str">
        <f t="shared" si="0"/>
        <v>Outstanding</v>
      </c>
      <c r="Q38" s="13" t="s">
        <v>25</v>
      </c>
    </row>
    <row r="39" spans="1:17" ht="60" customHeight="1" x14ac:dyDescent="0.35">
      <c r="A39" s="11" t="s">
        <v>229</v>
      </c>
      <c r="B39" s="2" t="s">
        <v>237</v>
      </c>
      <c r="C39" s="1" t="s">
        <v>134</v>
      </c>
      <c r="D39" s="3" t="s">
        <v>20</v>
      </c>
      <c r="E39" s="3" t="s">
        <v>21</v>
      </c>
      <c r="F39" s="4" t="s">
        <v>22</v>
      </c>
      <c r="G39" s="4" t="s">
        <v>23</v>
      </c>
      <c r="H39" s="4" t="s">
        <v>24</v>
      </c>
      <c r="I39" s="4" t="s">
        <v>25</v>
      </c>
      <c r="J39" s="5" t="s">
        <v>25</v>
      </c>
      <c r="K39" s="5" t="s">
        <v>238</v>
      </c>
      <c r="L39" s="5" t="s">
        <v>239</v>
      </c>
      <c r="M39" s="5" t="s">
        <v>240</v>
      </c>
      <c r="N39" s="5" t="s">
        <v>241</v>
      </c>
      <c r="O39" s="5" t="s">
        <v>242</v>
      </c>
      <c r="P39" s="4" t="str">
        <f t="shared" si="0"/>
        <v>Outstanding</v>
      </c>
      <c r="Q39" s="13" t="s">
        <v>25</v>
      </c>
    </row>
    <row r="40" spans="1:17" ht="60" customHeight="1" x14ac:dyDescent="0.35">
      <c r="A40" s="11" t="s">
        <v>229</v>
      </c>
      <c r="B40" s="2" t="s">
        <v>243</v>
      </c>
      <c r="C40" s="1" t="s">
        <v>244</v>
      </c>
      <c r="D40" s="3" t="s">
        <v>20</v>
      </c>
      <c r="E40" s="3" t="s">
        <v>21</v>
      </c>
      <c r="F40" s="4" t="s">
        <v>22</v>
      </c>
      <c r="G40" s="4" t="s">
        <v>23</v>
      </c>
      <c r="H40" s="4" t="s">
        <v>24</v>
      </c>
      <c r="I40" s="4" t="s">
        <v>25</v>
      </c>
      <c r="J40" s="5" t="s">
        <v>25</v>
      </c>
      <c r="K40" s="5" t="s">
        <v>245</v>
      </c>
      <c r="L40" s="5" t="s">
        <v>246</v>
      </c>
      <c r="M40" s="5"/>
      <c r="N40" s="5" t="s">
        <v>247</v>
      </c>
      <c r="O40" s="5" t="s">
        <v>248</v>
      </c>
      <c r="P40" s="4" t="str">
        <f t="shared" si="0"/>
        <v>Outstanding</v>
      </c>
      <c r="Q40" s="13" t="s">
        <v>25</v>
      </c>
    </row>
    <row r="41" spans="1:17" ht="60" customHeight="1" x14ac:dyDescent="0.35">
      <c r="A41" s="11" t="s">
        <v>229</v>
      </c>
      <c r="B41" s="2" t="s">
        <v>249</v>
      </c>
      <c r="C41" s="1" t="s">
        <v>250</v>
      </c>
      <c r="D41" s="3" t="s">
        <v>20</v>
      </c>
      <c r="E41" s="3" t="s">
        <v>21</v>
      </c>
      <c r="F41" s="4" t="s">
        <v>22</v>
      </c>
      <c r="G41" s="4" t="s">
        <v>23</v>
      </c>
      <c r="H41" s="4" t="s">
        <v>24</v>
      </c>
      <c r="I41" s="4" t="s">
        <v>25</v>
      </c>
      <c r="J41" s="5" t="s">
        <v>25</v>
      </c>
      <c r="K41" s="5" t="s">
        <v>251</v>
      </c>
      <c r="L41" s="5" t="s">
        <v>252</v>
      </c>
      <c r="M41" s="5"/>
      <c r="N41" s="5" t="s">
        <v>253</v>
      </c>
      <c r="O41" s="5" t="s">
        <v>236</v>
      </c>
      <c r="P41" s="4" t="str">
        <f t="shared" si="0"/>
        <v>Outstanding</v>
      </c>
      <c r="Q41" s="13" t="s">
        <v>25</v>
      </c>
    </row>
    <row r="42" spans="1:17" ht="60" customHeight="1" x14ac:dyDescent="0.35">
      <c r="A42" s="11" t="s">
        <v>229</v>
      </c>
      <c r="B42" s="2" t="s">
        <v>254</v>
      </c>
      <c r="C42" s="1" t="s">
        <v>255</v>
      </c>
      <c r="D42" s="3" t="s">
        <v>20</v>
      </c>
      <c r="E42" s="3" t="s">
        <v>142</v>
      </c>
      <c r="F42" s="4" t="s">
        <v>22</v>
      </c>
      <c r="G42" s="4" t="s">
        <v>23</v>
      </c>
      <c r="H42" s="4" t="s">
        <v>24</v>
      </c>
      <c r="I42" s="4" t="s">
        <v>25</v>
      </c>
      <c r="J42" s="5" t="s">
        <v>25</v>
      </c>
      <c r="K42" s="5" t="s">
        <v>256</v>
      </c>
      <c r="L42" s="5" t="s">
        <v>257</v>
      </c>
      <c r="M42" s="5"/>
      <c r="N42" s="5" t="s">
        <v>258</v>
      </c>
      <c r="O42" s="5" t="s">
        <v>236</v>
      </c>
      <c r="P42" s="4" t="str">
        <f t="shared" si="0"/>
        <v>Outstanding</v>
      </c>
      <c r="Q42" s="13" t="s">
        <v>25</v>
      </c>
    </row>
    <row r="43" spans="1:17" ht="60" customHeight="1" x14ac:dyDescent="0.35">
      <c r="A43" s="11" t="s">
        <v>229</v>
      </c>
      <c r="B43" s="2" t="s">
        <v>259</v>
      </c>
      <c r="C43" s="1" t="s">
        <v>260</v>
      </c>
      <c r="D43" s="3" t="s">
        <v>20</v>
      </c>
      <c r="E43" s="3" t="s">
        <v>142</v>
      </c>
      <c r="F43" s="4" t="s">
        <v>22</v>
      </c>
      <c r="G43" s="4" t="s">
        <v>23</v>
      </c>
      <c r="H43" s="4" t="s">
        <v>24</v>
      </c>
      <c r="I43" s="4" t="s">
        <v>25</v>
      </c>
      <c r="J43" s="5" t="s">
        <v>25</v>
      </c>
      <c r="K43" s="5" t="s">
        <v>256</v>
      </c>
      <c r="L43" s="5" t="s">
        <v>261</v>
      </c>
      <c r="M43" s="5"/>
      <c r="N43" s="5" t="s">
        <v>262</v>
      </c>
      <c r="O43" s="5" t="s">
        <v>236</v>
      </c>
      <c r="P43" s="4" t="str">
        <f t="shared" si="0"/>
        <v>Outstanding</v>
      </c>
      <c r="Q43" s="13" t="s">
        <v>25</v>
      </c>
    </row>
    <row r="44" spans="1:17" ht="60" customHeight="1" x14ac:dyDescent="0.35">
      <c r="A44" s="11" t="s">
        <v>229</v>
      </c>
      <c r="B44" s="2" t="s">
        <v>263</v>
      </c>
      <c r="C44" s="1" t="s">
        <v>264</v>
      </c>
      <c r="D44" s="3" t="s">
        <v>20</v>
      </c>
      <c r="E44" s="3" t="s">
        <v>142</v>
      </c>
      <c r="F44" s="4" t="s">
        <v>22</v>
      </c>
      <c r="G44" s="4" t="s">
        <v>23</v>
      </c>
      <c r="H44" s="4" t="s">
        <v>24</v>
      </c>
      <c r="I44" s="4" t="s">
        <v>25</v>
      </c>
      <c r="J44" s="5" t="s">
        <v>25</v>
      </c>
      <c r="K44" s="5" t="s">
        <v>265</v>
      </c>
      <c r="L44" s="5" t="s">
        <v>266</v>
      </c>
      <c r="M44" s="5"/>
      <c r="N44" s="5" t="s">
        <v>267</v>
      </c>
      <c r="O44" s="5" t="s">
        <v>268</v>
      </c>
      <c r="P44" s="4" t="str">
        <f t="shared" si="0"/>
        <v>Outstanding</v>
      </c>
      <c r="Q44" s="13" t="s">
        <v>25</v>
      </c>
    </row>
    <row r="45" spans="1:17" ht="60" customHeight="1" x14ac:dyDescent="0.35">
      <c r="A45" s="11" t="s">
        <v>269</v>
      </c>
      <c r="B45" s="2" t="s">
        <v>270</v>
      </c>
      <c r="C45" s="1" t="s">
        <v>271</v>
      </c>
      <c r="D45" s="3" t="s">
        <v>87</v>
      </c>
      <c r="E45" s="3" t="s">
        <v>21</v>
      </c>
      <c r="F45" s="4" t="s">
        <v>22</v>
      </c>
      <c r="G45" s="4" t="s">
        <v>23</v>
      </c>
      <c r="H45" s="4" t="s">
        <v>24</v>
      </c>
      <c r="I45" s="4" t="s">
        <v>25</v>
      </c>
      <c r="J45" s="5" t="s">
        <v>25</v>
      </c>
      <c r="K45" s="5" t="s">
        <v>272</v>
      </c>
      <c r="L45" s="5" t="s">
        <v>273</v>
      </c>
      <c r="M45" s="5" t="s">
        <v>274</v>
      </c>
      <c r="N45" s="5" t="s">
        <v>275</v>
      </c>
      <c r="O45" s="5" t="s">
        <v>276</v>
      </c>
      <c r="P45" s="4" t="str">
        <f t="shared" si="0"/>
        <v>Outstanding</v>
      </c>
      <c r="Q45" s="13" t="s">
        <v>25</v>
      </c>
    </row>
    <row r="46" spans="1:17" ht="60" customHeight="1" x14ac:dyDescent="0.35">
      <c r="A46" s="11" t="s">
        <v>269</v>
      </c>
      <c r="B46" s="2" t="s">
        <v>277</v>
      </c>
      <c r="C46" s="1" t="s">
        <v>278</v>
      </c>
      <c r="D46" s="3" t="s">
        <v>20</v>
      </c>
      <c r="E46" s="3" t="s">
        <v>21</v>
      </c>
      <c r="F46" s="4" t="s">
        <v>22</v>
      </c>
      <c r="G46" s="4" t="s">
        <v>23</v>
      </c>
      <c r="H46" s="4" t="s">
        <v>24</v>
      </c>
      <c r="I46" s="4" t="s">
        <v>25</v>
      </c>
      <c r="J46" s="5" t="s">
        <v>25</v>
      </c>
      <c r="K46" s="5" t="s">
        <v>279</v>
      </c>
      <c r="L46" s="5" t="s">
        <v>280</v>
      </c>
      <c r="M46" s="5" t="s">
        <v>281</v>
      </c>
      <c r="N46" s="5" t="s">
        <v>282</v>
      </c>
      <c r="O46" s="5" t="s">
        <v>283</v>
      </c>
      <c r="P46" s="4" t="str">
        <f t="shared" si="0"/>
        <v>Outstanding</v>
      </c>
      <c r="Q46" s="13" t="s">
        <v>25</v>
      </c>
    </row>
    <row r="47" spans="1:17" ht="60" customHeight="1" x14ac:dyDescent="0.35">
      <c r="A47" s="11" t="s">
        <v>269</v>
      </c>
      <c r="B47" s="2" t="s">
        <v>284</v>
      </c>
      <c r="C47" s="1" t="s">
        <v>285</v>
      </c>
      <c r="D47" s="3" t="s">
        <v>87</v>
      </c>
      <c r="E47" s="3" t="s">
        <v>21</v>
      </c>
      <c r="F47" s="4" t="s">
        <v>22</v>
      </c>
      <c r="G47" s="4" t="s">
        <v>23</v>
      </c>
      <c r="H47" s="4" t="s">
        <v>24</v>
      </c>
      <c r="I47" s="4" t="s">
        <v>25</v>
      </c>
      <c r="J47" s="5" t="s">
        <v>25</v>
      </c>
      <c r="K47" s="5" t="s">
        <v>286</v>
      </c>
      <c r="L47" s="5" t="s">
        <v>287</v>
      </c>
      <c r="M47" s="5" t="s">
        <v>288</v>
      </c>
      <c r="N47" s="5" t="s">
        <v>289</v>
      </c>
      <c r="O47" s="5" t="s">
        <v>139</v>
      </c>
      <c r="P47" s="4" t="str">
        <f t="shared" si="0"/>
        <v>Outstanding</v>
      </c>
      <c r="Q47" s="13" t="s">
        <v>25</v>
      </c>
    </row>
    <row r="48" spans="1:17" ht="60" customHeight="1" x14ac:dyDescent="0.35">
      <c r="A48" s="11" t="s">
        <v>269</v>
      </c>
      <c r="B48" s="2" t="s">
        <v>290</v>
      </c>
      <c r="C48" s="1" t="s">
        <v>291</v>
      </c>
      <c r="D48" s="3" t="s">
        <v>87</v>
      </c>
      <c r="E48" s="3" t="s">
        <v>21</v>
      </c>
      <c r="F48" s="4" t="s">
        <v>22</v>
      </c>
      <c r="G48" s="4" t="s">
        <v>23</v>
      </c>
      <c r="H48" s="4" t="s">
        <v>24</v>
      </c>
      <c r="I48" s="4" t="s">
        <v>25</v>
      </c>
      <c r="J48" s="5" t="s">
        <v>25</v>
      </c>
      <c r="K48" s="5" t="s">
        <v>292</v>
      </c>
      <c r="L48" s="5" t="s">
        <v>293</v>
      </c>
      <c r="M48" s="5"/>
      <c r="N48" s="5" t="s">
        <v>294</v>
      </c>
      <c r="O48" s="5" t="s">
        <v>295</v>
      </c>
      <c r="P48" s="4" t="str">
        <f t="shared" si="0"/>
        <v>Outstanding</v>
      </c>
      <c r="Q48" s="13" t="s">
        <v>25</v>
      </c>
    </row>
    <row r="49" spans="1:17" ht="60" customHeight="1" x14ac:dyDescent="0.35">
      <c r="A49" s="11" t="s">
        <v>269</v>
      </c>
      <c r="B49" s="2" t="s">
        <v>296</v>
      </c>
      <c r="C49" s="1" t="s">
        <v>297</v>
      </c>
      <c r="D49" s="3" t="s">
        <v>87</v>
      </c>
      <c r="E49" s="3" t="s">
        <v>142</v>
      </c>
      <c r="F49" s="4" t="s">
        <v>22</v>
      </c>
      <c r="G49" s="4" t="s">
        <v>23</v>
      </c>
      <c r="H49" s="4" t="s">
        <v>24</v>
      </c>
      <c r="I49" s="4" t="s">
        <v>25</v>
      </c>
      <c r="J49" s="5" t="s">
        <v>25</v>
      </c>
      <c r="K49" s="5" t="s">
        <v>298</v>
      </c>
      <c r="L49" s="5" t="s">
        <v>299</v>
      </c>
      <c r="M49" s="5"/>
      <c r="N49" s="5" t="s">
        <v>300</v>
      </c>
      <c r="O49" s="5" t="s">
        <v>295</v>
      </c>
      <c r="P49" s="4" t="str">
        <f t="shared" si="0"/>
        <v>Outstanding</v>
      </c>
      <c r="Q49" s="13" t="s">
        <v>25</v>
      </c>
    </row>
    <row r="50" spans="1:17" ht="60" customHeight="1" x14ac:dyDescent="0.35">
      <c r="A50" s="11" t="s">
        <v>269</v>
      </c>
      <c r="B50" s="2" t="s">
        <v>301</v>
      </c>
      <c r="C50" s="1" t="s">
        <v>302</v>
      </c>
      <c r="D50" s="3" t="s">
        <v>20</v>
      </c>
      <c r="E50" s="3" t="s">
        <v>142</v>
      </c>
      <c r="F50" s="4" t="s">
        <v>22</v>
      </c>
      <c r="G50" s="4" t="s">
        <v>23</v>
      </c>
      <c r="H50" s="4" t="s">
        <v>24</v>
      </c>
      <c r="I50" s="4" t="s">
        <v>25</v>
      </c>
      <c r="J50" s="5" t="s">
        <v>25</v>
      </c>
      <c r="K50" s="5" t="s">
        <v>303</v>
      </c>
      <c r="L50" s="5" t="s">
        <v>304</v>
      </c>
      <c r="M50" s="5"/>
      <c r="N50" s="5" t="s">
        <v>305</v>
      </c>
      <c r="O50" s="5" t="s">
        <v>306</v>
      </c>
      <c r="P50" s="4" t="str">
        <f t="shared" si="0"/>
        <v>Outstanding</v>
      </c>
      <c r="Q50" s="13" t="s">
        <v>25</v>
      </c>
    </row>
    <row r="51" spans="1:17" ht="60" customHeight="1" x14ac:dyDescent="0.35">
      <c r="A51" s="11" t="s">
        <v>269</v>
      </c>
      <c r="B51" s="2" t="s">
        <v>307</v>
      </c>
      <c r="C51" s="1" t="s">
        <v>308</v>
      </c>
      <c r="D51" s="3" t="s">
        <v>20</v>
      </c>
      <c r="E51" s="3" t="s">
        <v>142</v>
      </c>
      <c r="F51" s="4" t="s">
        <v>22</v>
      </c>
      <c r="G51" s="4" t="s">
        <v>23</v>
      </c>
      <c r="H51" s="4" t="s">
        <v>24</v>
      </c>
      <c r="I51" s="4" t="s">
        <v>25</v>
      </c>
      <c r="J51" s="5" t="s">
        <v>25</v>
      </c>
      <c r="K51" s="5" t="s">
        <v>309</v>
      </c>
      <c r="L51" s="5" t="s">
        <v>310</v>
      </c>
      <c r="M51" s="5" t="s">
        <v>311</v>
      </c>
      <c r="N51" s="5" t="s">
        <v>312</v>
      </c>
      <c r="O51" s="5" t="s">
        <v>306</v>
      </c>
      <c r="P51" s="4" t="str">
        <f t="shared" si="0"/>
        <v>Outstanding</v>
      </c>
      <c r="Q51" s="13" t="s">
        <v>25</v>
      </c>
    </row>
    <row r="52" spans="1:17" ht="60" customHeight="1" x14ac:dyDescent="0.35">
      <c r="A52" s="11" t="s">
        <v>269</v>
      </c>
      <c r="B52" s="2" t="s">
        <v>313</v>
      </c>
      <c r="C52" s="1" t="s">
        <v>314</v>
      </c>
      <c r="D52" s="3" t="s">
        <v>20</v>
      </c>
      <c r="E52" s="3" t="s">
        <v>21</v>
      </c>
      <c r="F52" s="4" t="s">
        <v>22</v>
      </c>
      <c r="G52" s="4" t="s">
        <v>23</v>
      </c>
      <c r="H52" s="4" t="s">
        <v>24</v>
      </c>
      <c r="I52" s="4" t="s">
        <v>25</v>
      </c>
      <c r="J52" s="5" t="s">
        <v>25</v>
      </c>
      <c r="K52" s="5" t="s">
        <v>315</v>
      </c>
      <c r="L52" s="5" t="s">
        <v>316</v>
      </c>
      <c r="M52" s="5"/>
      <c r="N52" s="5" t="s">
        <v>317</v>
      </c>
      <c r="O52" s="5" t="s">
        <v>318</v>
      </c>
      <c r="P52" s="4" t="str">
        <f t="shared" si="0"/>
        <v>Outstanding</v>
      </c>
      <c r="Q52" s="13" t="s">
        <v>25</v>
      </c>
    </row>
    <row r="53" spans="1:17" ht="60" customHeight="1" x14ac:dyDescent="0.35">
      <c r="A53" s="11" t="s">
        <v>269</v>
      </c>
      <c r="B53" s="2" t="s">
        <v>319</v>
      </c>
      <c r="C53" s="1" t="s">
        <v>320</v>
      </c>
      <c r="D53" s="3" t="s">
        <v>20</v>
      </c>
      <c r="E53" s="3" t="s">
        <v>21</v>
      </c>
      <c r="F53" s="4" t="s">
        <v>22</v>
      </c>
      <c r="G53" s="4" t="s">
        <v>23</v>
      </c>
      <c r="H53" s="4" t="s">
        <v>24</v>
      </c>
      <c r="I53" s="4" t="s">
        <v>25</v>
      </c>
      <c r="J53" s="5" t="s">
        <v>25</v>
      </c>
      <c r="K53" s="5" t="s">
        <v>321</v>
      </c>
      <c r="L53" s="5" t="s">
        <v>322</v>
      </c>
      <c r="M53" s="5"/>
      <c r="N53" s="5" t="s">
        <v>323</v>
      </c>
      <c r="O53" s="5" t="s">
        <v>324</v>
      </c>
      <c r="P53" s="4" t="str">
        <f t="shared" si="0"/>
        <v>Outstanding</v>
      </c>
      <c r="Q53" s="13" t="s">
        <v>25</v>
      </c>
    </row>
    <row r="54" spans="1:17" ht="60" customHeight="1" x14ac:dyDescent="0.35">
      <c r="A54" s="11" t="s">
        <v>325</v>
      </c>
      <c r="B54" s="2" t="s">
        <v>326</v>
      </c>
      <c r="C54" s="1" t="s">
        <v>327</v>
      </c>
      <c r="D54" s="3" t="s">
        <v>87</v>
      </c>
      <c r="E54" s="3" t="s">
        <v>21</v>
      </c>
      <c r="F54" s="4" t="s">
        <v>22</v>
      </c>
      <c r="G54" s="4" t="s">
        <v>23</v>
      </c>
      <c r="H54" s="4" t="s">
        <v>24</v>
      </c>
      <c r="I54" s="4" t="s">
        <v>25</v>
      </c>
      <c r="J54" s="5" t="s">
        <v>25</v>
      </c>
      <c r="K54" s="5" t="s">
        <v>328</v>
      </c>
      <c r="L54" s="5" t="s">
        <v>329</v>
      </c>
      <c r="M54" s="5"/>
      <c r="N54" s="5" t="s">
        <v>330</v>
      </c>
      <c r="O54" s="5" t="s">
        <v>331</v>
      </c>
      <c r="P54" s="4" t="str">
        <f t="shared" si="0"/>
        <v>Outstanding</v>
      </c>
      <c r="Q54" s="13" t="s">
        <v>25</v>
      </c>
    </row>
    <row r="55" spans="1:17" ht="60" customHeight="1" x14ac:dyDescent="0.35">
      <c r="A55" s="11" t="s">
        <v>325</v>
      </c>
      <c r="B55" s="2" t="s">
        <v>332</v>
      </c>
      <c r="C55" s="1" t="s">
        <v>333</v>
      </c>
      <c r="D55" s="3" t="s">
        <v>87</v>
      </c>
      <c r="E55" s="3" t="s">
        <v>21</v>
      </c>
      <c r="F55" s="4" t="s">
        <v>22</v>
      </c>
      <c r="G55" s="4" t="s">
        <v>23</v>
      </c>
      <c r="H55" s="4" t="s">
        <v>24</v>
      </c>
      <c r="I55" s="4" t="s">
        <v>25</v>
      </c>
      <c r="J55" s="5" t="s">
        <v>25</v>
      </c>
      <c r="K55" s="5" t="s">
        <v>334</v>
      </c>
      <c r="L55" s="5" t="s">
        <v>335</v>
      </c>
      <c r="M55" s="5"/>
      <c r="N55" s="5" t="s">
        <v>336</v>
      </c>
      <c r="O55" s="5" t="s">
        <v>337</v>
      </c>
      <c r="P55" s="4" t="str">
        <f t="shared" si="0"/>
        <v>Outstanding</v>
      </c>
      <c r="Q55" s="13" t="s">
        <v>25</v>
      </c>
    </row>
    <row r="56" spans="1:17" ht="60" customHeight="1" x14ac:dyDescent="0.35">
      <c r="A56" s="11" t="s">
        <v>325</v>
      </c>
      <c r="B56" s="2" t="s">
        <v>338</v>
      </c>
      <c r="C56" s="1" t="s">
        <v>339</v>
      </c>
      <c r="D56" s="3" t="s">
        <v>87</v>
      </c>
      <c r="E56" s="3" t="s">
        <v>142</v>
      </c>
      <c r="F56" s="4" t="s">
        <v>22</v>
      </c>
      <c r="G56" s="4" t="s">
        <v>23</v>
      </c>
      <c r="H56" s="4" t="s">
        <v>24</v>
      </c>
      <c r="I56" s="4" t="s">
        <v>25</v>
      </c>
      <c r="J56" s="5" t="s">
        <v>25</v>
      </c>
      <c r="K56" s="5" t="s">
        <v>340</v>
      </c>
      <c r="L56" s="5" t="s">
        <v>341</v>
      </c>
      <c r="M56" s="5"/>
      <c r="N56" s="5" t="s">
        <v>342</v>
      </c>
      <c r="O56" s="5" t="s">
        <v>343</v>
      </c>
      <c r="P56" s="4" t="str">
        <f t="shared" si="0"/>
        <v>Outstanding</v>
      </c>
      <c r="Q56" s="13" t="s">
        <v>25</v>
      </c>
    </row>
    <row r="57" spans="1:17" ht="60" customHeight="1" x14ac:dyDescent="0.35">
      <c r="A57" s="11" t="s">
        <v>325</v>
      </c>
      <c r="B57" s="2" t="s">
        <v>344</v>
      </c>
      <c r="C57" s="1" t="s">
        <v>345</v>
      </c>
      <c r="D57" s="3" t="s">
        <v>87</v>
      </c>
      <c r="E57" s="3" t="s">
        <v>21</v>
      </c>
      <c r="F57" s="4" t="s">
        <v>22</v>
      </c>
      <c r="G57" s="4" t="s">
        <v>23</v>
      </c>
      <c r="H57" s="4" t="s">
        <v>24</v>
      </c>
      <c r="I57" s="4" t="s">
        <v>25</v>
      </c>
      <c r="J57" s="5" t="s">
        <v>25</v>
      </c>
      <c r="K57" s="5" t="s">
        <v>346</v>
      </c>
      <c r="L57" s="5" t="s">
        <v>347</v>
      </c>
      <c r="M57" s="5"/>
      <c r="N57" s="5" t="s">
        <v>348</v>
      </c>
      <c r="O57" s="5" t="s">
        <v>349</v>
      </c>
      <c r="P57" s="4" t="str">
        <f t="shared" si="0"/>
        <v>Outstanding</v>
      </c>
      <c r="Q57" s="13" t="s">
        <v>25</v>
      </c>
    </row>
    <row r="58" spans="1:17" ht="60" customHeight="1" x14ac:dyDescent="0.35">
      <c r="A58" s="11" t="s">
        <v>325</v>
      </c>
      <c r="B58" s="2" t="s">
        <v>350</v>
      </c>
      <c r="C58" s="1" t="s">
        <v>351</v>
      </c>
      <c r="D58" s="3" t="s">
        <v>20</v>
      </c>
      <c r="E58" s="3" t="s">
        <v>21</v>
      </c>
      <c r="F58" s="4" t="s">
        <v>22</v>
      </c>
      <c r="G58" s="4" t="s">
        <v>23</v>
      </c>
      <c r="H58" s="4" t="s">
        <v>24</v>
      </c>
      <c r="I58" s="4" t="s">
        <v>25</v>
      </c>
      <c r="J58" s="5" t="s">
        <v>25</v>
      </c>
      <c r="K58" s="5" t="s">
        <v>352</v>
      </c>
      <c r="L58" s="5" t="s">
        <v>353</v>
      </c>
      <c r="M58" s="5"/>
      <c r="N58" s="5" t="s">
        <v>354</v>
      </c>
      <c r="O58" s="5" t="s">
        <v>355</v>
      </c>
      <c r="P58" s="4" t="str">
        <f t="shared" si="0"/>
        <v>Outstanding</v>
      </c>
      <c r="Q58" s="13" t="s">
        <v>25</v>
      </c>
    </row>
    <row r="59" spans="1:17" ht="60" customHeight="1" x14ac:dyDescent="0.35">
      <c r="A59" s="11" t="s">
        <v>325</v>
      </c>
      <c r="B59" s="2" t="s">
        <v>356</v>
      </c>
      <c r="C59" s="1" t="s">
        <v>357</v>
      </c>
      <c r="D59" s="3" t="s">
        <v>87</v>
      </c>
      <c r="E59" s="3" t="s">
        <v>142</v>
      </c>
      <c r="F59" s="4" t="s">
        <v>22</v>
      </c>
      <c r="G59" s="4" t="s">
        <v>23</v>
      </c>
      <c r="H59" s="4" t="s">
        <v>24</v>
      </c>
      <c r="I59" s="4" t="s">
        <v>25</v>
      </c>
      <c r="J59" s="5" t="s">
        <v>25</v>
      </c>
      <c r="K59" s="5" t="s">
        <v>358</v>
      </c>
      <c r="L59" s="5" t="s">
        <v>359</v>
      </c>
      <c r="M59" s="5"/>
      <c r="N59" s="5" t="s">
        <v>360</v>
      </c>
      <c r="O59" s="5" t="s">
        <v>355</v>
      </c>
      <c r="P59" s="4" t="str">
        <f t="shared" si="0"/>
        <v>Outstanding</v>
      </c>
      <c r="Q59" s="13" t="s">
        <v>25</v>
      </c>
    </row>
    <row r="60" spans="1:17" ht="60" customHeight="1" x14ac:dyDescent="0.35">
      <c r="A60" s="11" t="s">
        <v>361</v>
      </c>
      <c r="B60" s="2" t="s">
        <v>362</v>
      </c>
      <c r="C60" s="1" t="s">
        <v>363</v>
      </c>
      <c r="D60" s="3" t="s">
        <v>87</v>
      </c>
      <c r="E60" s="3" t="s">
        <v>21</v>
      </c>
      <c r="F60" s="4" t="s">
        <v>22</v>
      </c>
      <c r="G60" s="4" t="s">
        <v>23</v>
      </c>
      <c r="H60" s="4" t="s">
        <v>24</v>
      </c>
      <c r="I60" s="4" t="s">
        <v>25</v>
      </c>
      <c r="J60" s="5" t="s">
        <v>25</v>
      </c>
      <c r="K60" s="5" t="s">
        <v>364</v>
      </c>
      <c r="L60" s="5" t="s">
        <v>365</v>
      </c>
      <c r="M60" s="5"/>
      <c r="N60" s="5" t="s">
        <v>366</v>
      </c>
      <c r="O60" s="5" t="s">
        <v>367</v>
      </c>
      <c r="P60" s="4" t="str">
        <f t="shared" si="0"/>
        <v>Outstanding</v>
      </c>
      <c r="Q60" s="13" t="s">
        <v>25</v>
      </c>
    </row>
    <row r="61" spans="1:17" ht="60" customHeight="1" x14ac:dyDescent="0.35">
      <c r="A61" s="11" t="s">
        <v>361</v>
      </c>
      <c r="B61" s="2" t="s">
        <v>368</v>
      </c>
      <c r="C61" s="1" t="s">
        <v>369</v>
      </c>
      <c r="D61" s="3" t="s">
        <v>87</v>
      </c>
      <c r="E61" s="3" t="s">
        <v>21</v>
      </c>
      <c r="F61" s="4" t="s">
        <v>22</v>
      </c>
      <c r="G61" s="4" t="s">
        <v>23</v>
      </c>
      <c r="H61" s="4" t="s">
        <v>24</v>
      </c>
      <c r="I61" s="4" t="s">
        <v>25</v>
      </c>
      <c r="J61" s="5" t="s">
        <v>25</v>
      </c>
      <c r="K61" s="5" t="s">
        <v>370</v>
      </c>
      <c r="L61" s="5" t="s">
        <v>371</v>
      </c>
      <c r="M61" s="5"/>
      <c r="N61" s="5" t="s">
        <v>372</v>
      </c>
      <c r="O61" s="5" t="s">
        <v>370</v>
      </c>
      <c r="P61" s="4" t="str">
        <f t="shared" si="0"/>
        <v>Outstanding</v>
      </c>
      <c r="Q61" s="13" t="s">
        <v>25</v>
      </c>
    </row>
    <row r="62" spans="1:17" ht="60" customHeight="1" x14ac:dyDescent="0.35">
      <c r="A62" s="11" t="s">
        <v>361</v>
      </c>
      <c r="B62" s="2" t="s">
        <v>373</v>
      </c>
      <c r="C62" s="1" t="s">
        <v>374</v>
      </c>
      <c r="D62" s="3" t="s">
        <v>87</v>
      </c>
      <c r="E62" s="3" t="s">
        <v>21</v>
      </c>
      <c r="F62" s="4" t="s">
        <v>22</v>
      </c>
      <c r="G62" s="4" t="s">
        <v>23</v>
      </c>
      <c r="H62" s="4" t="s">
        <v>24</v>
      </c>
      <c r="I62" s="4" t="s">
        <v>25</v>
      </c>
      <c r="J62" s="5" t="s">
        <v>25</v>
      </c>
      <c r="K62" s="5" t="s">
        <v>375</v>
      </c>
      <c r="L62" s="5" t="s">
        <v>376</v>
      </c>
      <c r="M62" s="5"/>
      <c r="N62" s="5" t="s">
        <v>377</v>
      </c>
      <c r="O62" s="5" t="s">
        <v>378</v>
      </c>
      <c r="P62" s="4" t="str">
        <f t="shared" si="0"/>
        <v>Outstanding</v>
      </c>
      <c r="Q62" s="13" t="s">
        <v>25</v>
      </c>
    </row>
    <row r="63" spans="1:17" ht="60" customHeight="1" x14ac:dyDescent="0.35">
      <c r="A63" s="11" t="s">
        <v>361</v>
      </c>
      <c r="B63" s="2" t="s">
        <v>379</v>
      </c>
      <c r="C63" s="1" t="s">
        <v>380</v>
      </c>
      <c r="D63" s="3" t="s">
        <v>87</v>
      </c>
      <c r="E63" s="3" t="s">
        <v>21</v>
      </c>
      <c r="F63" s="4" t="s">
        <v>22</v>
      </c>
      <c r="G63" s="4" t="s">
        <v>23</v>
      </c>
      <c r="H63" s="4" t="s">
        <v>24</v>
      </c>
      <c r="I63" s="4" t="s">
        <v>25</v>
      </c>
      <c r="J63" s="5" t="s">
        <v>25</v>
      </c>
      <c r="K63" s="5" t="s">
        <v>381</v>
      </c>
      <c r="L63" s="5" t="s">
        <v>382</v>
      </c>
      <c r="M63" s="5"/>
      <c r="N63" s="5" t="s">
        <v>383</v>
      </c>
      <c r="O63" s="5" t="s">
        <v>384</v>
      </c>
      <c r="P63" s="4" t="str">
        <f t="shared" si="0"/>
        <v>Outstanding</v>
      </c>
      <c r="Q63" s="13" t="s">
        <v>25</v>
      </c>
    </row>
    <row r="64" spans="1:17" ht="60" customHeight="1" x14ac:dyDescent="0.35">
      <c r="A64" s="11" t="s">
        <v>361</v>
      </c>
      <c r="B64" s="2" t="s">
        <v>385</v>
      </c>
      <c r="C64" s="1" t="s">
        <v>386</v>
      </c>
      <c r="D64" s="3" t="s">
        <v>87</v>
      </c>
      <c r="E64" s="3" t="s">
        <v>21</v>
      </c>
      <c r="F64" s="4" t="s">
        <v>22</v>
      </c>
      <c r="G64" s="4" t="s">
        <v>23</v>
      </c>
      <c r="H64" s="4" t="s">
        <v>24</v>
      </c>
      <c r="I64" s="4" t="s">
        <v>25</v>
      </c>
      <c r="J64" s="5" t="s">
        <v>25</v>
      </c>
      <c r="K64" s="5" t="s">
        <v>387</v>
      </c>
      <c r="L64" s="5" t="s">
        <v>388</v>
      </c>
      <c r="M64" s="5"/>
      <c r="N64" s="5" t="s">
        <v>389</v>
      </c>
      <c r="O64" s="5" t="s">
        <v>390</v>
      </c>
      <c r="P64" s="4" t="str">
        <f t="shared" si="0"/>
        <v>Outstanding</v>
      </c>
      <c r="Q64" s="13" t="s">
        <v>25</v>
      </c>
    </row>
    <row r="65" spans="1:17" ht="60" customHeight="1" x14ac:dyDescent="0.35">
      <c r="A65" s="11" t="s">
        <v>361</v>
      </c>
      <c r="B65" s="2" t="s">
        <v>391</v>
      </c>
      <c r="C65" s="1" t="s">
        <v>392</v>
      </c>
      <c r="D65" s="3" t="s">
        <v>87</v>
      </c>
      <c r="E65" s="3" t="s">
        <v>21</v>
      </c>
      <c r="F65" s="4" t="s">
        <v>22</v>
      </c>
      <c r="G65" s="4" t="s">
        <v>23</v>
      </c>
      <c r="H65" s="4" t="s">
        <v>24</v>
      </c>
      <c r="I65" s="4" t="s">
        <v>25</v>
      </c>
      <c r="J65" s="5" t="s">
        <v>25</v>
      </c>
      <c r="K65" s="5" t="s">
        <v>393</v>
      </c>
      <c r="L65" s="5" t="s">
        <v>394</v>
      </c>
      <c r="M65" s="5"/>
      <c r="N65" s="5" t="s">
        <v>395</v>
      </c>
      <c r="O65" s="5" t="s">
        <v>396</v>
      </c>
      <c r="P65" s="4" t="str">
        <f t="shared" si="0"/>
        <v>Outstanding</v>
      </c>
      <c r="Q65" s="13" t="s">
        <v>25</v>
      </c>
    </row>
    <row r="66" spans="1:17" ht="60" customHeight="1" x14ac:dyDescent="0.35">
      <c r="A66" s="11" t="s">
        <v>361</v>
      </c>
      <c r="B66" s="2" t="s">
        <v>397</v>
      </c>
      <c r="C66" s="1" t="s">
        <v>398</v>
      </c>
      <c r="D66" s="3" t="s">
        <v>20</v>
      </c>
      <c r="E66" s="3" t="s">
        <v>21</v>
      </c>
      <c r="F66" s="4" t="s">
        <v>22</v>
      </c>
      <c r="G66" s="4" t="s">
        <v>23</v>
      </c>
      <c r="H66" s="4" t="s">
        <v>24</v>
      </c>
      <c r="I66" s="4" t="s">
        <v>25</v>
      </c>
      <c r="J66" s="5" t="s">
        <v>25</v>
      </c>
      <c r="K66" s="5" t="s">
        <v>399</v>
      </c>
      <c r="L66" s="5" t="s">
        <v>400</v>
      </c>
      <c r="M66" s="5"/>
      <c r="N66" s="5" t="s">
        <v>401</v>
      </c>
      <c r="O66" s="5" t="s">
        <v>402</v>
      </c>
      <c r="P66" s="4" t="str">
        <f t="shared" si="0"/>
        <v>Outstanding</v>
      </c>
      <c r="Q66" s="13" t="s">
        <v>25</v>
      </c>
    </row>
    <row r="67" spans="1:17" ht="60" customHeight="1" x14ac:dyDescent="0.35">
      <c r="A67" s="11" t="s">
        <v>361</v>
      </c>
      <c r="B67" s="2" t="s">
        <v>403</v>
      </c>
      <c r="C67" s="1" t="s">
        <v>404</v>
      </c>
      <c r="D67" s="3" t="s">
        <v>87</v>
      </c>
      <c r="E67" s="3" t="s">
        <v>21</v>
      </c>
      <c r="F67" s="4" t="s">
        <v>22</v>
      </c>
      <c r="G67" s="4" t="s">
        <v>23</v>
      </c>
      <c r="H67" s="4" t="s">
        <v>24</v>
      </c>
      <c r="I67" s="4" t="s">
        <v>25</v>
      </c>
      <c r="J67" s="5" t="s">
        <v>25</v>
      </c>
      <c r="K67" s="5" t="s">
        <v>405</v>
      </c>
      <c r="L67" s="5" t="s">
        <v>406</v>
      </c>
      <c r="M67" s="5"/>
      <c r="N67" s="5" t="s">
        <v>407</v>
      </c>
      <c r="O67" s="5" t="s">
        <v>402</v>
      </c>
      <c r="P67" s="4" t="str">
        <f t="shared" si="0"/>
        <v>Outstanding</v>
      </c>
      <c r="Q67" s="13" t="s">
        <v>25</v>
      </c>
    </row>
    <row r="68" spans="1:17" ht="60" customHeight="1" x14ac:dyDescent="0.35">
      <c r="A68" s="11" t="s">
        <v>361</v>
      </c>
      <c r="B68" s="2" t="s">
        <v>408</v>
      </c>
      <c r="C68" s="1" t="s">
        <v>409</v>
      </c>
      <c r="D68" s="3" t="s">
        <v>87</v>
      </c>
      <c r="E68" s="3" t="s">
        <v>21</v>
      </c>
      <c r="F68" s="4" t="s">
        <v>22</v>
      </c>
      <c r="G68" s="4" t="s">
        <v>23</v>
      </c>
      <c r="H68" s="4" t="s">
        <v>24</v>
      </c>
      <c r="I68" s="4" t="s">
        <v>25</v>
      </c>
      <c r="J68" s="5" t="s">
        <v>25</v>
      </c>
      <c r="K68" s="5" t="s">
        <v>410</v>
      </c>
      <c r="L68" s="5" t="s">
        <v>411</v>
      </c>
      <c r="M68" s="5"/>
      <c r="N68" s="5" t="s">
        <v>412</v>
      </c>
      <c r="O68" s="5" t="s">
        <v>413</v>
      </c>
      <c r="P68" s="4" t="str">
        <f t="shared" si="0"/>
        <v>Outstanding</v>
      </c>
      <c r="Q68" s="13" t="s">
        <v>25</v>
      </c>
    </row>
    <row r="69" spans="1:17" ht="60" customHeight="1" x14ac:dyDescent="0.35">
      <c r="A69" s="11" t="s">
        <v>414</v>
      </c>
      <c r="B69" s="2" t="s">
        <v>415</v>
      </c>
      <c r="C69" s="1" t="s">
        <v>416</v>
      </c>
      <c r="D69" s="3" t="s">
        <v>20</v>
      </c>
      <c r="E69" s="3" t="s">
        <v>142</v>
      </c>
      <c r="F69" s="4" t="s">
        <v>22</v>
      </c>
      <c r="G69" s="4" t="s">
        <v>23</v>
      </c>
      <c r="H69" s="4" t="s">
        <v>24</v>
      </c>
      <c r="I69" s="4" t="s">
        <v>25</v>
      </c>
      <c r="J69" s="5" t="s">
        <v>25</v>
      </c>
      <c r="K69" s="5" t="s">
        <v>417</v>
      </c>
      <c r="L69" s="5" t="s">
        <v>418</v>
      </c>
      <c r="M69" s="5" t="s">
        <v>419</v>
      </c>
      <c r="N69" s="5" t="s">
        <v>420</v>
      </c>
      <c r="O69" s="5" t="s">
        <v>421</v>
      </c>
      <c r="P69" s="4" t="str">
        <f t="shared" si="0"/>
        <v>Outstanding</v>
      </c>
      <c r="Q69" s="13" t="s">
        <v>25</v>
      </c>
    </row>
    <row r="70" spans="1:17" ht="60" customHeight="1" x14ac:dyDescent="0.35">
      <c r="A70" s="11" t="s">
        <v>414</v>
      </c>
      <c r="B70" s="2" t="s">
        <v>422</v>
      </c>
      <c r="C70" s="1" t="s">
        <v>423</v>
      </c>
      <c r="D70" s="3" t="s">
        <v>20</v>
      </c>
      <c r="E70" s="3" t="s">
        <v>142</v>
      </c>
      <c r="F70" s="4" t="s">
        <v>22</v>
      </c>
      <c r="G70" s="4" t="s">
        <v>23</v>
      </c>
      <c r="H70" s="4" t="s">
        <v>24</v>
      </c>
      <c r="I70" s="4" t="s">
        <v>25</v>
      </c>
      <c r="J70" s="5" t="s">
        <v>25</v>
      </c>
      <c r="K70" s="5" t="s">
        <v>424</v>
      </c>
      <c r="L70" s="5" t="s">
        <v>425</v>
      </c>
      <c r="M70" s="5" t="s">
        <v>426</v>
      </c>
      <c r="N70" s="5" t="s">
        <v>427</v>
      </c>
      <c r="O70" s="5" t="s">
        <v>132</v>
      </c>
      <c r="P70" s="4" t="str">
        <f t="shared" si="0"/>
        <v>Outstanding</v>
      </c>
      <c r="Q70" s="13" t="s">
        <v>25</v>
      </c>
    </row>
    <row r="71" spans="1:17" ht="60" customHeight="1" x14ac:dyDescent="0.35">
      <c r="A71" s="11" t="s">
        <v>414</v>
      </c>
      <c r="B71" s="2" t="s">
        <v>428</v>
      </c>
      <c r="C71" s="1" t="s">
        <v>429</v>
      </c>
      <c r="D71" s="3" t="s">
        <v>20</v>
      </c>
      <c r="E71" s="3" t="s">
        <v>142</v>
      </c>
      <c r="F71" s="4" t="s">
        <v>22</v>
      </c>
      <c r="G71" s="4" t="s">
        <v>23</v>
      </c>
      <c r="H71" s="4" t="s">
        <v>24</v>
      </c>
      <c r="I71" s="4" t="s">
        <v>25</v>
      </c>
      <c r="J71" s="5" t="s">
        <v>25</v>
      </c>
      <c r="K71" s="5" t="s">
        <v>430</v>
      </c>
      <c r="L71" s="5" t="s">
        <v>431</v>
      </c>
      <c r="M71" s="5" t="s">
        <v>432</v>
      </c>
      <c r="N71" s="5" t="s">
        <v>433</v>
      </c>
      <c r="O71" s="5" t="s">
        <v>132</v>
      </c>
      <c r="P71" s="4" t="str">
        <f t="shared" si="0"/>
        <v>Outstanding</v>
      </c>
      <c r="Q71" s="13" t="s">
        <v>25</v>
      </c>
    </row>
    <row r="72" spans="1:17" ht="60" customHeight="1" x14ac:dyDescent="0.35">
      <c r="A72" s="11" t="s">
        <v>414</v>
      </c>
      <c r="B72" s="2" t="s">
        <v>434</v>
      </c>
      <c r="C72" s="1" t="s">
        <v>435</v>
      </c>
      <c r="D72" s="3" t="s">
        <v>20</v>
      </c>
      <c r="E72" s="3" t="s">
        <v>21</v>
      </c>
      <c r="F72" s="4" t="s">
        <v>22</v>
      </c>
      <c r="G72" s="4" t="s">
        <v>23</v>
      </c>
      <c r="H72" s="4" t="s">
        <v>24</v>
      </c>
      <c r="I72" s="4" t="s">
        <v>25</v>
      </c>
      <c r="J72" s="5" t="s">
        <v>25</v>
      </c>
      <c r="K72" s="5" t="s">
        <v>436</v>
      </c>
      <c r="L72" s="5" t="s">
        <v>437</v>
      </c>
      <c r="M72" s="5"/>
      <c r="N72" s="5" t="s">
        <v>438</v>
      </c>
      <c r="O72" s="5" t="s">
        <v>52</v>
      </c>
      <c r="P72" s="4" t="str">
        <f t="shared" si="0"/>
        <v>Outstanding</v>
      </c>
      <c r="Q72" s="13" t="s">
        <v>25</v>
      </c>
    </row>
    <row r="73" spans="1:17" ht="60" customHeight="1" x14ac:dyDescent="0.35">
      <c r="A73" s="11" t="s">
        <v>414</v>
      </c>
      <c r="B73" s="2" t="s">
        <v>439</v>
      </c>
      <c r="C73" s="1" t="s">
        <v>440</v>
      </c>
      <c r="D73" s="3" t="s">
        <v>20</v>
      </c>
      <c r="E73" s="3" t="s">
        <v>21</v>
      </c>
      <c r="F73" s="4" t="s">
        <v>22</v>
      </c>
      <c r="G73" s="4" t="s">
        <v>23</v>
      </c>
      <c r="H73" s="4" t="s">
        <v>24</v>
      </c>
      <c r="I73" s="4" t="s">
        <v>25</v>
      </c>
      <c r="J73" s="5" t="s">
        <v>25</v>
      </c>
      <c r="K73" s="5" t="s">
        <v>441</v>
      </c>
      <c r="L73" s="5" t="s">
        <v>442</v>
      </c>
      <c r="M73" s="5"/>
      <c r="N73" s="5" t="s">
        <v>443</v>
      </c>
      <c r="O73" s="5" t="s">
        <v>444</v>
      </c>
      <c r="P73" s="4" t="str">
        <f t="shared" si="0"/>
        <v>Outstanding</v>
      </c>
      <c r="Q73" s="13" t="s">
        <v>25</v>
      </c>
    </row>
    <row r="74" spans="1:17" ht="60" customHeight="1" x14ac:dyDescent="0.35">
      <c r="A74" s="11" t="s">
        <v>414</v>
      </c>
      <c r="B74" s="2" t="s">
        <v>445</v>
      </c>
      <c r="C74" s="1" t="s">
        <v>446</v>
      </c>
      <c r="D74" s="3" t="s">
        <v>20</v>
      </c>
      <c r="E74" s="3" t="s">
        <v>21</v>
      </c>
      <c r="F74" s="4" t="s">
        <v>22</v>
      </c>
      <c r="G74" s="4" t="s">
        <v>23</v>
      </c>
      <c r="H74" s="4" t="s">
        <v>24</v>
      </c>
      <c r="I74" s="4" t="s">
        <v>25</v>
      </c>
      <c r="J74" s="5" t="s">
        <v>25</v>
      </c>
      <c r="K74" s="5" t="s">
        <v>447</v>
      </c>
      <c r="L74" s="5" t="s">
        <v>448</v>
      </c>
      <c r="M74" s="5" t="s">
        <v>449</v>
      </c>
      <c r="N74" s="5" t="s">
        <v>450</v>
      </c>
      <c r="O74" s="5" t="s">
        <v>52</v>
      </c>
      <c r="P74" s="4" t="str">
        <f t="shared" si="0"/>
        <v>Outstanding</v>
      </c>
      <c r="Q74" s="13" t="s">
        <v>25</v>
      </c>
    </row>
    <row r="75" spans="1:17" ht="60" customHeight="1" x14ac:dyDescent="0.35">
      <c r="A75" s="11" t="s">
        <v>451</v>
      </c>
      <c r="B75" s="2" t="s">
        <v>452</v>
      </c>
      <c r="C75" s="1" t="s">
        <v>453</v>
      </c>
      <c r="D75" s="3" t="s">
        <v>87</v>
      </c>
      <c r="E75" s="3" t="s">
        <v>21</v>
      </c>
      <c r="F75" s="4" t="s">
        <v>22</v>
      </c>
      <c r="G75" s="4" t="s">
        <v>23</v>
      </c>
      <c r="H75" s="4" t="s">
        <v>24</v>
      </c>
      <c r="I75" s="4" t="s">
        <v>25</v>
      </c>
      <c r="J75" s="5" t="s">
        <v>25</v>
      </c>
      <c r="K75" s="5" t="s">
        <v>454</v>
      </c>
      <c r="L75" s="5" t="s">
        <v>455</v>
      </c>
      <c r="M75" s="5" t="s">
        <v>456</v>
      </c>
      <c r="N75" s="5" t="s">
        <v>457</v>
      </c>
      <c r="O75" s="5" t="s">
        <v>458</v>
      </c>
      <c r="P75" s="4" t="str">
        <f t="shared" si="0"/>
        <v>Outstanding</v>
      </c>
      <c r="Q75" s="13" t="s">
        <v>25</v>
      </c>
    </row>
    <row r="76" spans="1:17" ht="60" customHeight="1" x14ac:dyDescent="0.35">
      <c r="A76" s="11" t="s">
        <v>451</v>
      </c>
      <c r="B76" s="2" t="s">
        <v>459</v>
      </c>
      <c r="C76" s="1" t="s">
        <v>460</v>
      </c>
      <c r="D76" s="3" t="s">
        <v>87</v>
      </c>
      <c r="E76" s="3" t="s">
        <v>142</v>
      </c>
      <c r="F76" s="4" t="s">
        <v>22</v>
      </c>
      <c r="G76" s="4" t="s">
        <v>23</v>
      </c>
      <c r="H76" s="4" t="s">
        <v>24</v>
      </c>
      <c r="I76" s="4" t="s">
        <v>25</v>
      </c>
      <c r="J76" s="5" t="s">
        <v>25</v>
      </c>
      <c r="K76" s="5" t="s">
        <v>461</v>
      </c>
      <c r="L76" s="5" t="s">
        <v>462</v>
      </c>
      <c r="M76" s="5" t="s">
        <v>463</v>
      </c>
      <c r="N76" s="5" t="s">
        <v>464</v>
      </c>
      <c r="O76" s="5" t="s">
        <v>52</v>
      </c>
      <c r="P76" s="4" t="str">
        <f t="shared" si="0"/>
        <v>Outstanding</v>
      </c>
      <c r="Q76" s="13" t="s">
        <v>25</v>
      </c>
    </row>
    <row r="77" spans="1:17" ht="60" customHeight="1" x14ac:dyDescent="0.35">
      <c r="A77" s="11" t="s">
        <v>451</v>
      </c>
      <c r="B77" s="2" t="s">
        <v>465</v>
      </c>
      <c r="C77" s="1" t="s">
        <v>466</v>
      </c>
      <c r="D77" s="3" t="s">
        <v>20</v>
      </c>
      <c r="E77" s="3" t="s">
        <v>142</v>
      </c>
      <c r="F77" s="4" t="s">
        <v>22</v>
      </c>
      <c r="G77" s="4" t="s">
        <v>23</v>
      </c>
      <c r="H77" s="4" t="s">
        <v>24</v>
      </c>
      <c r="I77" s="4" t="s">
        <v>25</v>
      </c>
      <c r="J77" s="5" t="s">
        <v>25</v>
      </c>
      <c r="K77" s="5" t="s">
        <v>467</v>
      </c>
      <c r="L77" s="5" t="s">
        <v>468</v>
      </c>
      <c r="M77" s="5" t="s">
        <v>469</v>
      </c>
      <c r="N77" s="5" t="s">
        <v>470</v>
      </c>
      <c r="O77" s="5" t="s">
        <v>52</v>
      </c>
      <c r="P77" s="4" t="str">
        <f t="shared" si="0"/>
        <v>Outstanding</v>
      </c>
      <c r="Q77" s="13" t="s">
        <v>25</v>
      </c>
    </row>
    <row r="78" spans="1:17" ht="60" customHeight="1" x14ac:dyDescent="0.35">
      <c r="A78" s="11" t="s">
        <v>451</v>
      </c>
      <c r="B78" s="2" t="s">
        <v>471</v>
      </c>
      <c r="C78" s="1" t="s">
        <v>472</v>
      </c>
      <c r="D78" s="3" t="s">
        <v>20</v>
      </c>
      <c r="E78" s="3" t="s">
        <v>21</v>
      </c>
      <c r="F78" s="4" t="s">
        <v>22</v>
      </c>
      <c r="G78" s="4" t="s">
        <v>23</v>
      </c>
      <c r="H78" s="4" t="s">
        <v>24</v>
      </c>
      <c r="I78" s="4" t="s">
        <v>25</v>
      </c>
      <c r="J78" s="5" t="s">
        <v>25</v>
      </c>
      <c r="K78" s="5" t="s">
        <v>473</v>
      </c>
      <c r="L78" s="5" t="s">
        <v>474</v>
      </c>
      <c r="M78" s="5" t="s">
        <v>475</v>
      </c>
      <c r="N78" s="5" t="s">
        <v>476</v>
      </c>
      <c r="O78" s="5" t="s">
        <v>52</v>
      </c>
      <c r="P78" s="4" t="str">
        <f t="shared" si="0"/>
        <v>Outstanding</v>
      </c>
      <c r="Q78" s="13" t="s">
        <v>25</v>
      </c>
    </row>
    <row r="79" spans="1:17" ht="60" customHeight="1" x14ac:dyDescent="0.35">
      <c r="A79" s="11" t="s">
        <v>451</v>
      </c>
      <c r="B79" s="2" t="s">
        <v>477</v>
      </c>
      <c r="C79" s="1" t="s">
        <v>478</v>
      </c>
      <c r="D79" s="3" t="s">
        <v>20</v>
      </c>
      <c r="E79" s="3" t="s">
        <v>21</v>
      </c>
      <c r="F79" s="4" t="s">
        <v>22</v>
      </c>
      <c r="G79" s="4" t="s">
        <v>23</v>
      </c>
      <c r="H79" s="4" t="s">
        <v>24</v>
      </c>
      <c r="I79" s="4" t="s">
        <v>25</v>
      </c>
      <c r="J79" s="5" t="s">
        <v>25</v>
      </c>
      <c r="K79" s="5" t="s">
        <v>479</v>
      </c>
      <c r="L79" s="5" t="s">
        <v>480</v>
      </c>
      <c r="M79" s="5" t="s">
        <v>481</v>
      </c>
      <c r="N79" s="5" t="s">
        <v>479</v>
      </c>
      <c r="O79" s="5" t="s">
        <v>444</v>
      </c>
      <c r="P79" s="4" t="str">
        <f t="shared" si="0"/>
        <v>Outstanding</v>
      </c>
      <c r="Q79" s="13" t="s">
        <v>25</v>
      </c>
    </row>
    <row r="80" spans="1:17" ht="60" customHeight="1" x14ac:dyDescent="0.35">
      <c r="A80" s="11" t="s">
        <v>451</v>
      </c>
      <c r="B80" s="2" t="s">
        <v>482</v>
      </c>
      <c r="C80" s="1" t="s">
        <v>446</v>
      </c>
      <c r="D80" s="3" t="s">
        <v>20</v>
      </c>
      <c r="E80" s="3" t="s">
        <v>21</v>
      </c>
      <c r="F80" s="4" t="s">
        <v>22</v>
      </c>
      <c r="G80" s="4" t="s">
        <v>23</v>
      </c>
      <c r="H80" s="4" t="s">
        <v>24</v>
      </c>
      <c r="I80" s="4" t="s">
        <v>25</v>
      </c>
      <c r="J80" s="5" t="s">
        <v>25</v>
      </c>
      <c r="K80" s="5" t="s">
        <v>483</v>
      </c>
      <c r="L80" s="5" t="s">
        <v>484</v>
      </c>
      <c r="M80" s="5" t="s">
        <v>449</v>
      </c>
      <c r="N80" s="5" t="s">
        <v>485</v>
      </c>
      <c r="O80" s="5" t="s">
        <v>52</v>
      </c>
      <c r="P80" s="4" t="str">
        <f t="shared" si="0"/>
        <v>Outstanding</v>
      </c>
      <c r="Q80" s="13" t="s">
        <v>25</v>
      </c>
    </row>
    <row r="81" spans="1:17" ht="60" customHeight="1" x14ac:dyDescent="0.35">
      <c r="A81" s="11" t="s">
        <v>486</v>
      </c>
      <c r="B81" s="2" t="s">
        <v>487</v>
      </c>
      <c r="C81" s="1" t="s">
        <v>488</v>
      </c>
      <c r="D81" s="3" t="s">
        <v>87</v>
      </c>
      <c r="E81" s="3" t="s">
        <v>21</v>
      </c>
      <c r="F81" s="4" t="s">
        <v>22</v>
      </c>
      <c r="G81" s="4" t="s">
        <v>23</v>
      </c>
      <c r="H81" s="4" t="s">
        <v>24</v>
      </c>
      <c r="I81" s="4" t="s">
        <v>25</v>
      </c>
      <c r="J81" s="5" t="s">
        <v>25</v>
      </c>
      <c r="K81" s="5" t="s">
        <v>489</v>
      </c>
      <c r="L81" s="5" t="s">
        <v>490</v>
      </c>
      <c r="M81" s="5" t="s">
        <v>491</v>
      </c>
      <c r="N81" s="5" t="s">
        <v>492</v>
      </c>
      <c r="O81" s="5" t="s">
        <v>52</v>
      </c>
      <c r="P81" s="4" t="str">
        <f t="shared" si="0"/>
        <v>Outstanding</v>
      </c>
      <c r="Q81" s="13" t="s">
        <v>25</v>
      </c>
    </row>
    <row r="82" spans="1:17" ht="60" customHeight="1" x14ac:dyDescent="0.35">
      <c r="A82" s="11" t="s">
        <v>486</v>
      </c>
      <c r="B82" s="2" t="s">
        <v>493</v>
      </c>
      <c r="C82" s="1" t="s">
        <v>494</v>
      </c>
      <c r="D82" s="3" t="s">
        <v>20</v>
      </c>
      <c r="E82" s="3" t="s">
        <v>142</v>
      </c>
      <c r="F82" s="4" t="s">
        <v>22</v>
      </c>
      <c r="G82" s="4" t="s">
        <v>23</v>
      </c>
      <c r="H82" s="4" t="s">
        <v>24</v>
      </c>
      <c r="I82" s="4" t="s">
        <v>25</v>
      </c>
      <c r="J82" s="5" t="s">
        <v>25</v>
      </c>
      <c r="K82" s="5" t="s">
        <v>495</v>
      </c>
      <c r="L82" s="5" t="s">
        <v>496</v>
      </c>
      <c r="M82" s="5" t="s">
        <v>497</v>
      </c>
      <c r="N82" s="5" t="s">
        <v>498</v>
      </c>
      <c r="O82" s="5" t="s">
        <v>52</v>
      </c>
      <c r="P82" s="4" t="str">
        <f t="shared" si="0"/>
        <v>Outstanding</v>
      </c>
      <c r="Q82" s="13" t="s">
        <v>25</v>
      </c>
    </row>
    <row r="83" spans="1:17" ht="60" customHeight="1" x14ac:dyDescent="0.35">
      <c r="A83" s="11" t="s">
        <v>486</v>
      </c>
      <c r="B83" s="2" t="s">
        <v>499</v>
      </c>
      <c r="C83" s="1" t="s">
        <v>500</v>
      </c>
      <c r="D83" s="3" t="s">
        <v>20</v>
      </c>
      <c r="E83" s="3" t="s">
        <v>142</v>
      </c>
      <c r="F83" s="4" t="s">
        <v>22</v>
      </c>
      <c r="G83" s="4" t="s">
        <v>23</v>
      </c>
      <c r="H83" s="4" t="s">
        <v>24</v>
      </c>
      <c r="I83" s="4" t="s">
        <v>25</v>
      </c>
      <c r="J83" s="5" t="s">
        <v>25</v>
      </c>
      <c r="K83" s="5" t="s">
        <v>501</v>
      </c>
      <c r="L83" s="5" t="s">
        <v>502</v>
      </c>
      <c r="M83" s="5" t="s">
        <v>503</v>
      </c>
      <c r="N83" s="5" t="s">
        <v>504</v>
      </c>
      <c r="O83" s="5" t="s">
        <v>52</v>
      </c>
      <c r="P83" s="4" t="str">
        <f t="shared" si="0"/>
        <v>Outstanding</v>
      </c>
      <c r="Q83" s="13" t="s">
        <v>25</v>
      </c>
    </row>
    <row r="84" spans="1:17" ht="60" customHeight="1" x14ac:dyDescent="0.35">
      <c r="A84" s="11" t="s">
        <v>486</v>
      </c>
      <c r="B84" s="2" t="s">
        <v>505</v>
      </c>
      <c r="C84" s="1" t="s">
        <v>506</v>
      </c>
      <c r="D84" s="3" t="s">
        <v>20</v>
      </c>
      <c r="E84" s="3" t="s">
        <v>21</v>
      </c>
      <c r="F84" s="4" t="s">
        <v>22</v>
      </c>
      <c r="G84" s="4" t="s">
        <v>23</v>
      </c>
      <c r="H84" s="4" t="s">
        <v>24</v>
      </c>
      <c r="I84" s="4" t="s">
        <v>25</v>
      </c>
      <c r="J84" s="5" t="s">
        <v>25</v>
      </c>
      <c r="K84" s="5" t="s">
        <v>507</v>
      </c>
      <c r="L84" s="5" t="s">
        <v>508</v>
      </c>
      <c r="M84" s="5"/>
      <c r="N84" s="5" t="s">
        <v>509</v>
      </c>
      <c r="O84" s="5" t="s">
        <v>52</v>
      </c>
      <c r="P84" s="4" t="str">
        <f t="shared" si="0"/>
        <v>Outstanding</v>
      </c>
      <c r="Q84" s="13" t="s">
        <v>25</v>
      </c>
    </row>
    <row r="85" spans="1:17" ht="60" customHeight="1" x14ac:dyDescent="0.35">
      <c r="A85" s="11" t="s">
        <v>486</v>
      </c>
      <c r="B85" s="2" t="s">
        <v>510</v>
      </c>
      <c r="C85" s="1" t="s">
        <v>511</v>
      </c>
      <c r="D85" s="3" t="s">
        <v>87</v>
      </c>
      <c r="E85" s="3" t="s">
        <v>21</v>
      </c>
      <c r="F85" s="4" t="s">
        <v>22</v>
      </c>
      <c r="G85" s="4" t="s">
        <v>23</v>
      </c>
      <c r="H85" s="4" t="s">
        <v>24</v>
      </c>
      <c r="I85" s="4" t="s">
        <v>25</v>
      </c>
      <c r="J85" s="5" t="s">
        <v>25</v>
      </c>
      <c r="K85" s="5" t="s">
        <v>512</v>
      </c>
      <c r="L85" s="5" t="s">
        <v>513</v>
      </c>
      <c r="M85" s="5" t="s">
        <v>514</v>
      </c>
      <c r="N85" s="5" t="s">
        <v>515</v>
      </c>
      <c r="O85" s="5" t="s">
        <v>52</v>
      </c>
      <c r="P85" s="4" t="str">
        <f t="shared" si="0"/>
        <v>Outstanding</v>
      </c>
      <c r="Q85" s="13" t="s">
        <v>25</v>
      </c>
    </row>
    <row r="86" spans="1:17" ht="60" customHeight="1" x14ac:dyDescent="0.35">
      <c r="A86" s="11" t="s">
        <v>486</v>
      </c>
      <c r="B86" s="2" t="s">
        <v>516</v>
      </c>
      <c r="C86" s="1" t="s">
        <v>517</v>
      </c>
      <c r="D86" s="3" t="s">
        <v>20</v>
      </c>
      <c r="E86" s="3" t="s">
        <v>21</v>
      </c>
      <c r="F86" s="4" t="s">
        <v>22</v>
      </c>
      <c r="G86" s="4" t="s">
        <v>23</v>
      </c>
      <c r="H86" s="4" t="s">
        <v>24</v>
      </c>
      <c r="I86" s="4" t="s">
        <v>25</v>
      </c>
      <c r="J86" s="5" t="s">
        <v>25</v>
      </c>
      <c r="K86" s="5" t="s">
        <v>518</v>
      </c>
      <c r="L86" s="5" t="s">
        <v>519</v>
      </c>
      <c r="M86" s="5" t="s">
        <v>520</v>
      </c>
      <c r="N86" s="5" t="s">
        <v>521</v>
      </c>
      <c r="O86" s="5" t="s">
        <v>52</v>
      </c>
      <c r="P86" s="4" t="str">
        <f t="shared" si="0"/>
        <v>Outstanding</v>
      </c>
      <c r="Q86" s="13" t="s">
        <v>25</v>
      </c>
    </row>
    <row r="87" spans="1:17" ht="60" customHeight="1" x14ac:dyDescent="0.35">
      <c r="A87" s="11" t="s">
        <v>486</v>
      </c>
      <c r="B87" s="2" t="s">
        <v>522</v>
      </c>
      <c r="C87" s="1" t="s">
        <v>523</v>
      </c>
      <c r="D87" s="3" t="s">
        <v>20</v>
      </c>
      <c r="E87" s="3" t="s">
        <v>21</v>
      </c>
      <c r="F87" s="4" t="s">
        <v>22</v>
      </c>
      <c r="G87" s="4" t="s">
        <v>23</v>
      </c>
      <c r="H87" s="4" t="s">
        <v>24</v>
      </c>
      <c r="I87" s="4" t="s">
        <v>25</v>
      </c>
      <c r="J87" s="5" t="s">
        <v>25</v>
      </c>
      <c r="K87" s="5" t="s">
        <v>524</v>
      </c>
      <c r="L87" s="5" t="s">
        <v>525</v>
      </c>
      <c r="M87" s="5" t="s">
        <v>526</v>
      </c>
      <c r="N87" s="5" t="s">
        <v>527</v>
      </c>
      <c r="O87" s="5" t="s">
        <v>52</v>
      </c>
      <c r="P87" s="4" t="str">
        <f t="shared" si="0"/>
        <v>Outstanding</v>
      </c>
      <c r="Q87" s="13" t="s">
        <v>25</v>
      </c>
    </row>
    <row r="88" spans="1:17" ht="60" customHeight="1" x14ac:dyDescent="0.35">
      <c r="A88" s="11" t="s">
        <v>486</v>
      </c>
      <c r="B88" s="2" t="s">
        <v>528</v>
      </c>
      <c r="C88" s="1" t="s">
        <v>529</v>
      </c>
      <c r="D88" s="3" t="s">
        <v>20</v>
      </c>
      <c r="E88" s="3" t="s">
        <v>21</v>
      </c>
      <c r="F88" s="4" t="s">
        <v>22</v>
      </c>
      <c r="G88" s="4" t="s">
        <v>23</v>
      </c>
      <c r="H88" s="4" t="s">
        <v>24</v>
      </c>
      <c r="I88" s="4" t="s">
        <v>25</v>
      </c>
      <c r="J88" s="5" t="s">
        <v>25</v>
      </c>
      <c r="K88" s="5" t="s">
        <v>530</v>
      </c>
      <c r="L88" s="5" t="s">
        <v>531</v>
      </c>
      <c r="M88" s="5" t="s">
        <v>532</v>
      </c>
      <c r="N88" s="5" t="s">
        <v>533</v>
      </c>
      <c r="O88" s="5" t="s">
        <v>52</v>
      </c>
      <c r="P88" s="4" t="str">
        <f t="shared" si="0"/>
        <v>Outstanding</v>
      </c>
      <c r="Q88" s="13" t="s">
        <v>25</v>
      </c>
    </row>
    <row r="89" spans="1:17" ht="60" customHeight="1" x14ac:dyDescent="0.35">
      <c r="A89" s="11" t="s">
        <v>486</v>
      </c>
      <c r="B89" s="2" t="s">
        <v>534</v>
      </c>
      <c r="C89" s="1" t="s">
        <v>535</v>
      </c>
      <c r="D89" s="3" t="s">
        <v>87</v>
      </c>
      <c r="E89" s="3" t="s">
        <v>21</v>
      </c>
      <c r="F89" s="4" t="s">
        <v>22</v>
      </c>
      <c r="G89" s="4" t="s">
        <v>23</v>
      </c>
      <c r="H89" s="4" t="s">
        <v>24</v>
      </c>
      <c r="I89" s="4" t="s">
        <v>25</v>
      </c>
      <c r="J89" s="5" t="s">
        <v>25</v>
      </c>
      <c r="K89" s="5" t="s">
        <v>536</v>
      </c>
      <c r="L89" s="5" t="s">
        <v>537</v>
      </c>
      <c r="M89" s="5" t="s">
        <v>538</v>
      </c>
      <c r="N89" s="5" t="s">
        <v>539</v>
      </c>
      <c r="O89" s="5" t="s">
        <v>52</v>
      </c>
      <c r="P89" s="4" t="str">
        <f t="shared" si="0"/>
        <v>Outstanding</v>
      </c>
      <c r="Q89" s="13" t="s">
        <v>25</v>
      </c>
    </row>
    <row r="90" spans="1:17" ht="60" customHeight="1" x14ac:dyDescent="0.35">
      <c r="A90" s="11" t="s">
        <v>486</v>
      </c>
      <c r="B90" s="2" t="s">
        <v>540</v>
      </c>
      <c r="C90" s="1" t="s">
        <v>541</v>
      </c>
      <c r="D90" s="3" t="s">
        <v>20</v>
      </c>
      <c r="E90" s="3" t="s">
        <v>21</v>
      </c>
      <c r="F90" s="4" t="s">
        <v>22</v>
      </c>
      <c r="G90" s="4" t="s">
        <v>23</v>
      </c>
      <c r="H90" s="4" t="s">
        <v>24</v>
      </c>
      <c r="I90" s="4" t="s">
        <v>25</v>
      </c>
      <c r="J90" s="5" t="s">
        <v>25</v>
      </c>
      <c r="K90" s="5" t="s">
        <v>542</v>
      </c>
      <c r="L90" s="5" t="s">
        <v>543</v>
      </c>
      <c r="M90" s="5" t="s">
        <v>544</v>
      </c>
      <c r="N90" s="5" t="s">
        <v>545</v>
      </c>
      <c r="O90" s="5" t="s">
        <v>52</v>
      </c>
      <c r="P90" s="4" t="str">
        <f t="shared" si="0"/>
        <v>Outstanding</v>
      </c>
      <c r="Q90" s="13" t="s">
        <v>25</v>
      </c>
    </row>
    <row r="91" spans="1:17" ht="60" customHeight="1" x14ac:dyDescent="0.35">
      <c r="A91" s="11" t="s">
        <v>486</v>
      </c>
      <c r="B91" s="2" t="s">
        <v>546</v>
      </c>
      <c r="C91" s="1" t="s">
        <v>478</v>
      </c>
      <c r="D91" s="3" t="s">
        <v>20</v>
      </c>
      <c r="E91" s="3" t="s">
        <v>21</v>
      </c>
      <c r="F91" s="4" t="s">
        <v>22</v>
      </c>
      <c r="G91" s="4" t="s">
        <v>23</v>
      </c>
      <c r="H91" s="4" t="s">
        <v>24</v>
      </c>
      <c r="I91" s="4" t="s">
        <v>25</v>
      </c>
      <c r="J91" s="5" t="s">
        <v>25</v>
      </c>
      <c r="K91" s="5" t="s">
        <v>547</v>
      </c>
      <c r="L91" s="5" t="s">
        <v>480</v>
      </c>
      <c r="M91" s="5"/>
      <c r="N91" s="5" t="s">
        <v>548</v>
      </c>
      <c r="O91" s="5" t="s">
        <v>444</v>
      </c>
      <c r="P91" s="4" t="str">
        <f t="shared" si="0"/>
        <v>Outstanding</v>
      </c>
      <c r="Q91" s="13" t="s">
        <v>25</v>
      </c>
    </row>
    <row r="92" spans="1:17" ht="60" customHeight="1" x14ac:dyDescent="0.35">
      <c r="A92" s="12" t="s">
        <v>486</v>
      </c>
      <c r="B92" s="6" t="s">
        <v>549</v>
      </c>
      <c r="C92" s="7" t="s">
        <v>550</v>
      </c>
      <c r="D92" s="8" t="s">
        <v>20</v>
      </c>
      <c r="E92" s="8" t="s">
        <v>21</v>
      </c>
      <c r="F92" s="9" t="s">
        <v>22</v>
      </c>
      <c r="G92" s="9" t="s">
        <v>23</v>
      </c>
      <c r="H92" s="9" t="s">
        <v>24</v>
      </c>
      <c r="I92" s="9" t="s">
        <v>25</v>
      </c>
      <c r="J92" s="10" t="s">
        <v>25</v>
      </c>
      <c r="K92" s="10" t="s">
        <v>551</v>
      </c>
      <c r="L92" s="10" t="s">
        <v>552</v>
      </c>
      <c r="M92" s="10" t="s">
        <v>449</v>
      </c>
      <c r="N92" s="10" t="s">
        <v>553</v>
      </c>
      <c r="O92" s="10" t="s">
        <v>52</v>
      </c>
      <c r="P92" s="9" t="str">
        <f t="shared" si="0"/>
        <v>Outstanding</v>
      </c>
      <c r="Q92" s="14" t="s">
        <v>25</v>
      </c>
    </row>
    <row r="96" spans="1:17" ht="32" customHeight="1" x14ac:dyDescent="0.35">
      <c r="A96" s="288" t="s">
        <v>554</v>
      </c>
      <c r="B96" s="288"/>
      <c r="C96" s="288"/>
      <c r="D96" s="288"/>
    </row>
  </sheetData>
  <mergeCells count="1">
    <mergeCell ref="A96:D96"/>
  </mergeCells>
  <conditionalFormatting sqref="F2:F92">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92">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92">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92" xr:uid="{00000000-0002-0000-0200-000000000000}">
      <formula1>"Must,Should,Could,Won't,Unassigned"</formula1>
    </dataValidation>
    <dataValidation type="list" showErrorMessage="1" errorTitle="Invalid Value" error="Please select a value from the list: Low, Medium, High, Unassessed." sqref="G2:G92" xr:uid="{00000000-0002-0000-0200-000001000000}">
      <formula1>"Low,Medium,High,Unassessed"</formula1>
    </dataValidation>
    <dataValidation type="list" showErrorMessage="1" errorTitle="Invalid Value" error="Please select a value from the list: Phase1, Phase2, Phase3, Phase4, Phase5, Pending." sqref="H2:H9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92" xr:uid="{00000000-0002-0000-0200-000003000000}">
      <formula1>"Implemented,Testing,Failed,Compensated,Risk Accepted,N/A"</formula1>
    </dataValidation>
  </dataValidations>
  <hyperlinks>
    <hyperlink ref="A9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708</v>
      </c>
      <c r="C2" s="305" t="s">
        <v>708</v>
      </c>
      <c r="D2" s="305" t="s">
        <v>708</v>
      </c>
      <c r="E2" s="305" t="s">
        <v>708</v>
      </c>
      <c r="F2" s="305" t="s">
        <v>708</v>
      </c>
      <c r="G2" s="305" t="s">
        <v>708</v>
      </c>
      <c r="H2" s="309" t="s">
        <v>709</v>
      </c>
      <c r="I2" s="309" t="s">
        <v>709</v>
      </c>
      <c r="J2" s="309" t="s">
        <v>709</v>
      </c>
      <c r="K2" s="309" t="s">
        <v>709</v>
      </c>
      <c r="L2" s="309" t="s">
        <v>709</v>
      </c>
      <c r="M2" s="308" t="s">
        <v>710</v>
      </c>
      <c r="N2" s="308" t="s">
        <v>710</v>
      </c>
      <c r="O2" s="310" t="s">
        <v>711</v>
      </c>
      <c r="P2" s="310" t="s">
        <v>711</v>
      </c>
      <c r="Q2" s="306" t="s">
        <v>15</v>
      </c>
      <c r="R2" s="306" t="s">
        <v>15</v>
      </c>
      <c r="S2" s="306" t="s">
        <v>15</v>
      </c>
      <c r="T2" s="307" t="s">
        <v>712</v>
      </c>
    </row>
    <row r="3" spans="2:20" ht="35" customHeight="1" x14ac:dyDescent="0.35">
      <c r="B3" s="70" t="s">
        <v>713</v>
      </c>
      <c r="C3" s="70" t="s">
        <v>714</v>
      </c>
      <c r="D3" s="70" t="s">
        <v>715</v>
      </c>
      <c r="E3" s="70" t="s">
        <v>716</v>
      </c>
      <c r="F3" s="70" t="s">
        <v>717</v>
      </c>
      <c r="G3" s="70" t="s">
        <v>11</v>
      </c>
      <c r="H3" s="71" t="s">
        <v>718</v>
      </c>
      <c r="I3" s="71" t="s">
        <v>719</v>
      </c>
      <c r="J3" s="71" t="s">
        <v>720</v>
      </c>
      <c r="K3" s="71" t="s">
        <v>721</v>
      </c>
      <c r="L3" s="71" t="s">
        <v>652</v>
      </c>
      <c r="M3" s="72" t="s">
        <v>722</v>
      </c>
      <c r="N3" s="72" t="s">
        <v>723</v>
      </c>
      <c r="O3" s="73" t="s">
        <v>724</v>
      </c>
      <c r="P3" s="73" t="s">
        <v>725</v>
      </c>
      <c r="Q3" s="74" t="s">
        <v>15</v>
      </c>
      <c r="R3" s="74" t="s">
        <v>726</v>
      </c>
      <c r="S3" s="74" t="s">
        <v>727</v>
      </c>
      <c r="T3" s="75" t="s">
        <v>728</v>
      </c>
    </row>
    <row r="4" spans="2:20" ht="60" customHeight="1" x14ac:dyDescent="0.35">
      <c r="B4" s="76" t="s">
        <v>729</v>
      </c>
      <c r="C4" s="76" t="s">
        <v>730</v>
      </c>
      <c r="D4" s="76" t="s">
        <v>731</v>
      </c>
      <c r="E4" s="76" t="s">
        <v>732</v>
      </c>
      <c r="F4" s="76" t="s">
        <v>733</v>
      </c>
      <c r="G4" s="76" t="s">
        <v>734</v>
      </c>
      <c r="H4" s="76" t="s">
        <v>735</v>
      </c>
      <c r="I4" s="76" t="s">
        <v>736</v>
      </c>
      <c r="J4" s="76" t="s">
        <v>737</v>
      </c>
      <c r="K4" s="76" t="s">
        <v>738</v>
      </c>
      <c r="L4" s="76" t="s">
        <v>739</v>
      </c>
      <c r="M4" s="76" t="s">
        <v>740</v>
      </c>
      <c r="N4" s="76" t="s">
        <v>741</v>
      </c>
      <c r="O4" s="76" t="s">
        <v>742</v>
      </c>
      <c r="P4" s="76" t="s">
        <v>743</v>
      </c>
      <c r="Q4" s="76" t="s">
        <v>744</v>
      </c>
      <c r="R4" s="76" t="s">
        <v>745</v>
      </c>
      <c r="S4" s="76" t="s">
        <v>746</v>
      </c>
      <c r="T4" s="76" t="s">
        <v>747</v>
      </c>
    </row>
    <row r="5" spans="2:20" ht="60" customHeight="1" x14ac:dyDescent="0.35">
      <c r="B5" s="38" t="s">
        <v>748</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749</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750</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751</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752</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753</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754</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755</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756</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757</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758</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759</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760</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761</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762</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763</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764</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765</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766</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767</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768</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769</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770</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771</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772</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773</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774</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775</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776</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777</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778</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779</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780</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781</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782</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783</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784</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785</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786</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787</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788</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789</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790</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791</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792</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793</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794</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795</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796</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797</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554</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798</v>
      </c>
      <c r="B1" s="104" t="s">
        <v>1</v>
      </c>
      <c r="C1" s="104" t="s">
        <v>799</v>
      </c>
      <c r="D1" s="104" t="s">
        <v>11</v>
      </c>
      <c r="E1" s="104" t="s">
        <v>800</v>
      </c>
      <c r="F1" s="104" t="s">
        <v>801</v>
      </c>
      <c r="G1" s="104" t="s">
        <v>802</v>
      </c>
      <c r="H1" s="104" t="s">
        <v>803</v>
      </c>
      <c r="I1" s="104" t="s">
        <v>804</v>
      </c>
      <c r="J1" s="104" t="s">
        <v>805</v>
      </c>
      <c r="K1" s="104" t="s">
        <v>806</v>
      </c>
      <c r="L1" s="104" t="s">
        <v>807</v>
      </c>
      <c r="M1" s="104" t="s">
        <v>808</v>
      </c>
      <c r="N1" s="104" t="s">
        <v>809</v>
      </c>
      <c r="O1" s="104" t="s">
        <v>810</v>
      </c>
      <c r="P1" s="104" t="s">
        <v>811</v>
      </c>
      <c r="Q1" s="104" t="s">
        <v>812</v>
      </c>
      <c r="R1" s="104" t="s">
        <v>813</v>
      </c>
      <c r="S1" s="104" t="s">
        <v>814</v>
      </c>
      <c r="T1" s="104" t="s">
        <v>815</v>
      </c>
      <c r="U1" s="104" t="s">
        <v>816</v>
      </c>
      <c r="V1" s="104" t="s">
        <v>817</v>
      </c>
      <c r="W1" s="104" t="s">
        <v>818</v>
      </c>
      <c r="X1" s="104" t="s">
        <v>819</v>
      </c>
      <c r="Y1" s="104" t="s">
        <v>820</v>
      </c>
      <c r="Z1" s="104" t="s">
        <v>821</v>
      </c>
      <c r="AA1" s="104" t="s">
        <v>822</v>
      </c>
      <c r="AB1" s="104" t="s">
        <v>823</v>
      </c>
      <c r="AC1" s="104" t="s">
        <v>824</v>
      </c>
      <c r="AD1" s="104" t="s">
        <v>825</v>
      </c>
      <c r="AE1" s="104" t="s">
        <v>826</v>
      </c>
      <c r="AF1" s="104" t="s">
        <v>827</v>
      </c>
      <c r="AG1" s="104" t="s">
        <v>828</v>
      </c>
      <c r="AH1" s="104" t="s">
        <v>829</v>
      </c>
      <c r="AI1" s="104" t="s">
        <v>830</v>
      </c>
      <c r="AJ1" s="104" t="s">
        <v>831</v>
      </c>
      <c r="AK1" s="104" t="s">
        <v>832</v>
      </c>
      <c r="AL1" s="104" t="s">
        <v>833</v>
      </c>
      <c r="AM1" s="104" t="s">
        <v>834</v>
      </c>
      <c r="AN1" s="104" t="s">
        <v>835</v>
      </c>
      <c r="AO1" s="104" t="s">
        <v>836</v>
      </c>
      <c r="AP1" s="104" t="s">
        <v>837</v>
      </c>
      <c r="AQ1" s="104" t="s">
        <v>838</v>
      </c>
      <c r="AR1" s="104" t="s">
        <v>839</v>
      </c>
      <c r="AS1" s="104" t="s">
        <v>840</v>
      </c>
      <c r="AT1" s="104" t="s">
        <v>841</v>
      </c>
      <c r="AU1" s="104" t="s">
        <v>842</v>
      </c>
      <c r="AV1" s="104" t="s">
        <v>843</v>
      </c>
      <c r="AW1" s="105" t="s">
        <v>844</v>
      </c>
    </row>
    <row r="2" spans="1:49" ht="60" customHeight="1" outlineLevel="1" x14ac:dyDescent="0.35">
      <c r="A2" s="97" t="s">
        <v>845</v>
      </c>
      <c r="B2" s="80">
        <v>1</v>
      </c>
      <c r="C2" s="82" t="s">
        <v>25</v>
      </c>
      <c r="D2" s="84" t="s">
        <v>846</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845</v>
      </c>
      <c r="B3" s="81" t="s">
        <v>18</v>
      </c>
      <c r="C3" s="83" t="s">
        <v>847</v>
      </c>
      <c r="D3" s="85" t="s">
        <v>848</v>
      </c>
      <c r="E3" s="85" t="s">
        <v>849</v>
      </c>
      <c r="F3" s="86" t="s">
        <v>850</v>
      </c>
      <c r="G3" s="86" t="s">
        <v>851</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845</v>
      </c>
      <c r="B4" s="81" t="s">
        <v>29</v>
      </c>
      <c r="C4" s="83" t="s">
        <v>852</v>
      </c>
      <c r="D4" s="85" t="s">
        <v>853</v>
      </c>
      <c r="E4" s="85" t="s">
        <v>854</v>
      </c>
      <c r="F4" s="86" t="s">
        <v>850</v>
      </c>
      <c r="G4" s="86" t="s">
        <v>855</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845</v>
      </c>
      <c r="B5" s="81" t="s">
        <v>36</v>
      </c>
      <c r="C5" s="83" t="s">
        <v>856</v>
      </c>
      <c r="D5" s="85" t="s">
        <v>857</v>
      </c>
      <c r="E5" s="85" t="s">
        <v>858</v>
      </c>
      <c r="F5" s="86" t="s">
        <v>850</v>
      </c>
      <c r="G5" s="86" t="s">
        <v>859</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845</v>
      </c>
      <c r="B6" s="81" t="s">
        <v>41</v>
      </c>
      <c r="C6" s="83" t="s">
        <v>860</v>
      </c>
      <c r="D6" s="85" t="s">
        <v>861</v>
      </c>
      <c r="E6" s="85" t="s">
        <v>862</v>
      </c>
      <c r="F6" s="86" t="s">
        <v>850</v>
      </c>
      <c r="G6" s="86" t="s">
        <v>851</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845</v>
      </c>
      <c r="B7" s="81" t="s">
        <v>47</v>
      </c>
      <c r="C7" s="83" t="s">
        <v>863</v>
      </c>
      <c r="D7" s="85" t="s">
        <v>864</v>
      </c>
      <c r="E7" s="85" t="s">
        <v>865</v>
      </c>
      <c r="F7" s="86" t="s">
        <v>850</v>
      </c>
      <c r="G7" s="86" t="s">
        <v>859</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866</v>
      </c>
      <c r="B8" s="80">
        <v>2</v>
      </c>
      <c r="C8" s="82" t="s">
        <v>25</v>
      </c>
      <c r="D8" s="84" t="s">
        <v>867</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866</v>
      </c>
      <c r="B9" s="81" t="s">
        <v>115</v>
      </c>
      <c r="C9" s="83" t="s">
        <v>868</v>
      </c>
      <c r="D9" s="85" t="s">
        <v>869</v>
      </c>
      <c r="E9" s="85" t="s">
        <v>870</v>
      </c>
      <c r="F9" s="86" t="s">
        <v>871</v>
      </c>
      <c r="G9" s="86" t="s">
        <v>851</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866</v>
      </c>
      <c r="B10" s="81" t="s">
        <v>121</v>
      </c>
      <c r="C10" s="83" t="s">
        <v>872</v>
      </c>
      <c r="D10" s="85" t="s">
        <v>873</v>
      </c>
      <c r="E10" s="85" t="s">
        <v>874</v>
      </c>
      <c r="F10" s="86" t="s">
        <v>871</v>
      </c>
      <c r="G10" s="86" t="s">
        <v>851</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866</v>
      </c>
      <c r="B11" s="81" t="s">
        <v>127</v>
      </c>
      <c r="C11" s="83" t="s">
        <v>875</v>
      </c>
      <c r="D11" s="85" t="s">
        <v>876</v>
      </c>
      <c r="E11" s="85" t="s">
        <v>877</v>
      </c>
      <c r="F11" s="86" t="s">
        <v>871</v>
      </c>
      <c r="G11" s="86" t="s">
        <v>855</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866</v>
      </c>
      <c r="B12" s="81" t="s">
        <v>133</v>
      </c>
      <c r="C12" s="83" t="s">
        <v>878</v>
      </c>
      <c r="D12" s="85" t="s">
        <v>879</v>
      </c>
      <c r="E12" s="85" t="s">
        <v>880</v>
      </c>
      <c r="F12" s="86" t="s">
        <v>871</v>
      </c>
      <c r="G12" s="86" t="s">
        <v>859</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866</v>
      </c>
      <c r="B13" s="81" t="s">
        <v>140</v>
      </c>
      <c r="C13" s="83" t="s">
        <v>881</v>
      </c>
      <c r="D13" s="85" t="s">
        <v>882</v>
      </c>
      <c r="E13" s="85" t="s">
        <v>883</v>
      </c>
      <c r="F13" s="86" t="s">
        <v>871</v>
      </c>
      <c r="G13" s="86" t="s">
        <v>884</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866</v>
      </c>
      <c r="B14" s="81" t="s">
        <v>148</v>
      </c>
      <c r="C14" s="83" t="s">
        <v>885</v>
      </c>
      <c r="D14" s="85" t="s">
        <v>886</v>
      </c>
      <c r="E14" s="85" t="s">
        <v>887</v>
      </c>
      <c r="F14" s="86" t="s">
        <v>871</v>
      </c>
      <c r="G14" s="86" t="s">
        <v>884</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866</v>
      </c>
      <c r="B15" s="81" t="s">
        <v>155</v>
      </c>
      <c r="C15" s="83" t="s">
        <v>888</v>
      </c>
      <c r="D15" s="85" t="s">
        <v>889</v>
      </c>
      <c r="E15" s="85" t="s">
        <v>890</v>
      </c>
      <c r="F15" s="86" t="s">
        <v>871</v>
      </c>
      <c r="G15" s="86" t="s">
        <v>884</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891</v>
      </c>
      <c r="B16" s="80">
        <v>3</v>
      </c>
      <c r="C16" s="82" t="s">
        <v>25</v>
      </c>
      <c r="D16" s="84" t="s">
        <v>892</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891</v>
      </c>
      <c r="B17" s="81" t="s">
        <v>230</v>
      </c>
      <c r="C17" s="83" t="s">
        <v>893</v>
      </c>
      <c r="D17" s="85" t="s">
        <v>894</v>
      </c>
      <c r="E17" s="85" t="s">
        <v>895</v>
      </c>
      <c r="F17" s="86" t="s">
        <v>896</v>
      </c>
      <c r="G17" s="86" t="s">
        <v>897</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891</v>
      </c>
      <c r="B18" s="81" t="s">
        <v>237</v>
      </c>
      <c r="C18" s="83" t="s">
        <v>898</v>
      </c>
      <c r="D18" s="85" t="s">
        <v>899</v>
      </c>
      <c r="E18" s="85" t="s">
        <v>900</v>
      </c>
      <c r="F18" s="86" t="s">
        <v>896</v>
      </c>
      <c r="G18" s="86" t="s">
        <v>851</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891</v>
      </c>
      <c r="B19" s="81" t="s">
        <v>243</v>
      </c>
      <c r="C19" s="83" t="s">
        <v>901</v>
      </c>
      <c r="D19" s="85" t="s">
        <v>902</v>
      </c>
      <c r="E19" s="85" t="s">
        <v>903</v>
      </c>
      <c r="F19" s="86" t="s">
        <v>896</v>
      </c>
      <c r="G19" s="86" t="s">
        <v>884</v>
      </c>
      <c r="H19" s="86">
        <v>1</v>
      </c>
      <c r="I19" s="88">
        <f>IF(COUNTIF(J19:AW19,"&lt;&gt;")=0,"",SUMPRODUCT(((Recommendations[ImplStatus]="Implemented")+(Recommendations[ImplStatus]="Compensated"))*ISNUMBER(MATCH(Recommendations[Id],J19:AW19,0)))/COUNTIF(J19:AW19,"&lt;&gt;"))</f>
        <v>0</v>
      </c>
      <c r="J19" s="90" t="s">
        <v>243</v>
      </c>
      <c r="K19" s="90" t="s">
        <v>270</v>
      </c>
      <c r="L19" s="90" t="s">
        <v>277</v>
      </c>
      <c r="M19" s="90" t="s">
        <v>332</v>
      </c>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891</v>
      </c>
      <c r="B20" s="81" t="s">
        <v>249</v>
      </c>
      <c r="C20" s="83" t="s">
        <v>904</v>
      </c>
      <c r="D20" s="85" t="s">
        <v>905</v>
      </c>
      <c r="E20" s="85" t="s">
        <v>906</v>
      </c>
      <c r="F20" s="86" t="s">
        <v>896</v>
      </c>
      <c r="G20" s="86" t="s">
        <v>884</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891</v>
      </c>
      <c r="B21" s="81" t="s">
        <v>254</v>
      </c>
      <c r="C21" s="83" t="s">
        <v>907</v>
      </c>
      <c r="D21" s="85" t="s">
        <v>908</v>
      </c>
      <c r="E21" s="85" t="s">
        <v>909</v>
      </c>
      <c r="F21" s="86" t="s">
        <v>896</v>
      </c>
      <c r="G21" s="86" t="s">
        <v>884</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891</v>
      </c>
      <c r="B22" s="81" t="s">
        <v>259</v>
      </c>
      <c r="C22" s="83" t="s">
        <v>910</v>
      </c>
      <c r="D22" s="85" t="s">
        <v>911</v>
      </c>
      <c r="E22" s="85" t="s">
        <v>912</v>
      </c>
      <c r="F22" s="86" t="s">
        <v>896</v>
      </c>
      <c r="G22" s="86" t="s">
        <v>884</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891</v>
      </c>
      <c r="B23" s="81" t="s">
        <v>263</v>
      </c>
      <c r="C23" s="83" t="s">
        <v>913</v>
      </c>
      <c r="D23" s="85" t="s">
        <v>914</v>
      </c>
      <c r="E23" s="85" t="s">
        <v>915</v>
      </c>
      <c r="F23" s="86" t="s">
        <v>896</v>
      </c>
      <c r="G23" s="86" t="s">
        <v>851</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891</v>
      </c>
      <c r="B24" s="81" t="s">
        <v>916</v>
      </c>
      <c r="C24" s="83" t="s">
        <v>917</v>
      </c>
      <c r="D24" s="85" t="s">
        <v>918</v>
      </c>
      <c r="E24" s="85" t="s">
        <v>919</v>
      </c>
      <c r="F24" s="86" t="s">
        <v>896</v>
      </c>
      <c r="G24" s="86" t="s">
        <v>851</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891</v>
      </c>
      <c r="B25" s="81" t="s">
        <v>920</v>
      </c>
      <c r="C25" s="83" t="s">
        <v>921</v>
      </c>
      <c r="D25" s="85" t="s">
        <v>922</v>
      </c>
      <c r="E25" s="85" t="s">
        <v>923</v>
      </c>
      <c r="F25" s="86" t="s">
        <v>896</v>
      </c>
      <c r="G25" s="86" t="s">
        <v>884</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891</v>
      </c>
      <c r="B26" s="81" t="s">
        <v>924</v>
      </c>
      <c r="C26" s="83" t="s">
        <v>925</v>
      </c>
      <c r="D26" s="85" t="s">
        <v>926</v>
      </c>
      <c r="E26" s="85" t="s">
        <v>927</v>
      </c>
      <c r="F26" s="86" t="s">
        <v>896</v>
      </c>
      <c r="G26" s="86" t="s">
        <v>884</v>
      </c>
      <c r="H26" s="86">
        <v>2</v>
      </c>
      <c r="I26" s="88">
        <f>IF(COUNTIF(J26:AW26,"&lt;&gt;")=0,"",SUMPRODUCT(((Recommendations[ImplStatus]="Implemented")+(Recommendations[ImplStatus]="Compensated"))*ISNUMBER(MATCH(Recommendations[Id],J26:AW26,0)))/COUNTIF(J26:AW26,"&lt;&gt;"))</f>
        <v>0</v>
      </c>
      <c r="J26" s="90" t="s">
        <v>290</v>
      </c>
      <c r="K26" s="90" t="s">
        <v>326</v>
      </c>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891</v>
      </c>
      <c r="B27" s="81" t="s">
        <v>928</v>
      </c>
      <c r="C27" s="83" t="s">
        <v>929</v>
      </c>
      <c r="D27" s="85" t="s">
        <v>930</v>
      </c>
      <c r="E27" s="85" t="s">
        <v>931</v>
      </c>
      <c r="F27" s="86" t="s">
        <v>896</v>
      </c>
      <c r="G27" s="86" t="s">
        <v>884</v>
      </c>
      <c r="H27" s="86">
        <v>2</v>
      </c>
      <c r="I27" s="88">
        <f>IF(COUNTIF(J27:AW27,"&lt;&gt;")=0,"",SUMPRODUCT(((Recommendations[ImplStatus]="Implemented")+(Recommendations[ImplStatus]="Compensated"))*ISNUMBER(MATCH(Recommendations[Id],J27:AW27,0)))/COUNTIF(J27:AW27,"&lt;&gt;"))</f>
        <v>0</v>
      </c>
      <c r="J27" s="90" t="s">
        <v>296</v>
      </c>
      <c r="K27" s="90" t="s">
        <v>301</v>
      </c>
      <c r="L27" s="90" t="s">
        <v>307</v>
      </c>
      <c r="M27" s="90" t="s">
        <v>313</v>
      </c>
      <c r="N27" s="90" t="s">
        <v>319</v>
      </c>
      <c r="O27" s="90" t="s">
        <v>350</v>
      </c>
      <c r="P27" s="90" t="s">
        <v>356</v>
      </c>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891</v>
      </c>
      <c r="B28" s="81" t="s">
        <v>932</v>
      </c>
      <c r="C28" s="83" t="s">
        <v>933</v>
      </c>
      <c r="D28" s="85" t="s">
        <v>934</v>
      </c>
      <c r="E28" s="85" t="s">
        <v>935</v>
      </c>
      <c r="F28" s="86" t="s">
        <v>896</v>
      </c>
      <c r="G28" s="86" t="s">
        <v>884</v>
      </c>
      <c r="H28" s="86">
        <v>2</v>
      </c>
      <c r="I28" s="88">
        <f>IF(COUNTIF(J28:AW28,"&lt;&gt;")=0,"",SUMPRODUCT(((Recommendations[ImplStatus]="Implemented")+(Recommendations[ImplStatus]="Compensated"))*ISNUMBER(MATCH(Recommendations[Id],J28:AW28,0)))/COUNTIF(J28:AW28,"&lt;&gt;"))</f>
        <v>0</v>
      </c>
      <c r="J28" s="90" t="s">
        <v>397</v>
      </c>
      <c r="K28" s="90" t="s">
        <v>403</v>
      </c>
      <c r="L28" s="90" t="s">
        <v>408</v>
      </c>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891</v>
      </c>
      <c r="B29" s="81" t="s">
        <v>936</v>
      </c>
      <c r="C29" s="83" t="s">
        <v>937</v>
      </c>
      <c r="D29" s="85" t="s">
        <v>938</v>
      </c>
      <c r="E29" s="85" t="s">
        <v>939</v>
      </c>
      <c r="F29" s="86" t="s">
        <v>896</v>
      </c>
      <c r="G29" s="86" t="s">
        <v>884</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891</v>
      </c>
      <c r="B30" s="81" t="s">
        <v>940</v>
      </c>
      <c r="C30" s="83" t="s">
        <v>941</v>
      </c>
      <c r="D30" s="85" t="s">
        <v>942</v>
      </c>
      <c r="E30" s="85" t="s">
        <v>943</v>
      </c>
      <c r="F30" s="86" t="s">
        <v>896</v>
      </c>
      <c r="G30" s="86" t="s">
        <v>859</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944</v>
      </c>
      <c r="B31" s="80">
        <v>4</v>
      </c>
      <c r="C31" s="82" t="s">
        <v>25</v>
      </c>
      <c r="D31" s="84" t="s">
        <v>945</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944</v>
      </c>
      <c r="B32" s="81" t="s">
        <v>270</v>
      </c>
      <c r="C32" s="83" t="s">
        <v>946</v>
      </c>
      <c r="D32" s="85" t="s">
        <v>947</v>
      </c>
      <c r="E32" s="85" t="s">
        <v>948</v>
      </c>
      <c r="F32" s="86" t="s">
        <v>949</v>
      </c>
      <c r="G32" s="86" t="s">
        <v>897</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944</v>
      </c>
      <c r="B33" s="81" t="s">
        <v>277</v>
      </c>
      <c r="C33" s="83" t="s">
        <v>950</v>
      </c>
      <c r="D33" s="85" t="s">
        <v>951</v>
      </c>
      <c r="E33" s="85" t="s">
        <v>952</v>
      </c>
      <c r="F33" s="86" t="s">
        <v>949</v>
      </c>
      <c r="G33" s="86" t="s">
        <v>897</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944</v>
      </c>
      <c r="B34" s="81" t="s">
        <v>284</v>
      </c>
      <c r="C34" s="83" t="s">
        <v>953</v>
      </c>
      <c r="D34" s="85" t="s">
        <v>954</v>
      </c>
      <c r="E34" s="85" t="s">
        <v>955</v>
      </c>
      <c r="F34" s="86" t="s">
        <v>850</v>
      </c>
      <c r="G34" s="86" t="s">
        <v>884</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944</v>
      </c>
      <c r="B35" s="81" t="s">
        <v>290</v>
      </c>
      <c r="C35" s="83" t="s">
        <v>956</v>
      </c>
      <c r="D35" s="85" t="s">
        <v>957</v>
      </c>
      <c r="E35" s="85" t="s">
        <v>958</v>
      </c>
      <c r="F35" s="86" t="s">
        <v>850</v>
      </c>
      <c r="G35" s="86" t="s">
        <v>884</v>
      </c>
      <c r="H35" s="86">
        <v>1</v>
      </c>
      <c r="I35" s="88">
        <f>IF(COUNTIF(J35:AW35,"&lt;&gt;")=0,"",SUMPRODUCT(((Recommendations[ImplStatus]="Implemented")+(Recommendations[ImplStatus]="Compensated"))*ISNUMBER(MATCH(Recommendations[Id],J35:AW35,0)))/COUNTIF(J35:AW35,"&lt;&gt;"))</f>
        <v>0</v>
      </c>
      <c r="J35" s="90" t="s">
        <v>263</v>
      </c>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944</v>
      </c>
      <c r="B36" s="81" t="s">
        <v>296</v>
      </c>
      <c r="C36" s="83" t="s">
        <v>959</v>
      </c>
      <c r="D36" s="85" t="s">
        <v>960</v>
      </c>
      <c r="E36" s="85" t="s">
        <v>961</v>
      </c>
      <c r="F36" s="86" t="s">
        <v>850</v>
      </c>
      <c r="G36" s="86" t="s">
        <v>884</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944</v>
      </c>
      <c r="B37" s="81" t="s">
        <v>301</v>
      </c>
      <c r="C37" s="83" t="s">
        <v>962</v>
      </c>
      <c r="D37" s="85" t="s">
        <v>963</v>
      </c>
      <c r="E37" s="85" t="s">
        <v>964</v>
      </c>
      <c r="F37" s="86" t="s">
        <v>850</v>
      </c>
      <c r="G37" s="86" t="s">
        <v>884</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944</v>
      </c>
      <c r="B38" s="81" t="s">
        <v>307</v>
      </c>
      <c r="C38" s="83" t="s">
        <v>965</v>
      </c>
      <c r="D38" s="85" t="s">
        <v>966</v>
      </c>
      <c r="E38" s="85" t="s">
        <v>967</v>
      </c>
      <c r="F38" s="86" t="s">
        <v>968</v>
      </c>
      <c r="G38" s="86" t="s">
        <v>884</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944</v>
      </c>
      <c r="B39" s="81" t="s">
        <v>313</v>
      </c>
      <c r="C39" s="83" t="s">
        <v>969</v>
      </c>
      <c r="D39" s="85" t="s">
        <v>970</v>
      </c>
      <c r="E39" s="85" t="s">
        <v>971</v>
      </c>
      <c r="F39" s="86" t="s">
        <v>850</v>
      </c>
      <c r="G39" s="86" t="s">
        <v>884</v>
      </c>
      <c r="H39" s="86">
        <v>2</v>
      </c>
      <c r="I39" s="88">
        <f>IF(COUNTIF(J39:AW39,"&lt;&gt;")=0,"",SUMPRODUCT(((Recommendations[ImplStatus]="Implemented")+(Recommendations[ImplStatus]="Compensated"))*ISNUMBER(MATCH(Recommendations[Id],J39:AW39,0)))/COUNTIF(J39:AW39,"&lt;&gt;"))</f>
        <v>0</v>
      </c>
      <c r="J39" s="90" t="s">
        <v>385</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944</v>
      </c>
      <c r="B40" s="81" t="s">
        <v>319</v>
      </c>
      <c r="C40" s="83" t="s">
        <v>972</v>
      </c>
      <c r="D40" s="85" t="s">
        <v>973</v>
      </c>
      <c r="E40" s="85" t="s">
        <v>974</v>
      </c>
      <c r="F40" s="86" t="s">
        <v>850</v>
      </c>
      <c r="G40" s="86" t="s">
        <v>884</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944</v>
      </c>
      <c r="B41" s="81" t="s">
        <v>975</v>
      </c>
      <c r="C41" s="83" t="s">
        <v>976</v>
      </c>
      <c r="D41" s="85" t="s">
        <v>977</v>
      </c>
      <c r="E41" s="85" t="s">
        <v>978</v>
      </c>
      <c r="F41" s="86" t="s">
        <v>850</v>
      </c>
      <c r="G41" s="86" t="s">
        <v>884</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944</v>
      </c>
      <c r="B42" s="81" t="s">
        <v>979</v>
      </c>
      <c r="C42" s="83" t="s">
        <v>980</v>
      </c>
      <c r="D42" s="85" t="s">
        <v>981</v>
      </c>
      <c r="E42" s="85" t="s">
        <v>982</v>
      </c>
      <c r="F42" s="86" t="s">
        <v>896</v>
      </c>
      <c r="G42" s="86" t="s">
        <v>884</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944</v>
      </c>
      <c r="B43" s="81" t="s">
        <v>983</v>
      </c>
      <c r="C43" s="83" t="s">
        <v>984</v>
      </c>
      <c r="D43" s="85" t="s">
        <v>985</v>
      </c>
      <c r="E43" s="85" t="s">
        <v>986</v>
      </c>
      <c r="F43" s="86" t="s">
        <v>896</v>
      </c>
      <c r="G43" s="86" t="s">
        <v>884</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987</v>
      </c>
      <c r="B44" s="80">
        <v>5</v>
      </c>
      <c r="C44" s="82" t="s">
        <v>25</v>
      </c>
      <c r="D44" s="84" t="s">
        <v>988</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987</v>
      </c>
      <c r="B45" s="81" t="s">
        <v>326</v>
      </c>
      <c r="C45" s="83" t="s">
        <v>989</v>
      </c>
      <c r="D45" s="85" t="s">
        <v>990</v>
      </c>
      <c r="E45" s="85" t="s">
        <v>991</v>
      </c>
      <c r="F45" s="86" t="s">
        <v>968</v>
      </c>
      <c r="G45" s="86" t="s">
        <v>851</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987</v>
      </c>
      <c r="B46" s="81" t="s">
        <v>332</v>
      </c>
      <c r="C46" s="83" t="s">
        <v>992</v>
      </c>
      <c r="D46" s="85" t="s">
        <v>993</v>
      </c>
      <c r="E46" s="85" t="s">
        <v>994</v>
      </c>
      <c r="F46" s="86" t="s">
        <v>968</v>
      </c>
      <c r="G46" s="86" t="s">
        <v>884</v>
      </c>
      <c r="H46" s="86">
        <v>1</v>
      </c>
      <c r="I46" s="88">
        <f>IF(COUNTIF(J46:AW46,"&lt;&gt;")=0,"",SUMPRODUCT(((Recommendations[ImplStatus]="Implemented")+(Recommendations[ImplStatus]="Compensated"))*ISNUMBER(MATCH(Recommendations[Id],J46:AW46,0)))/COUNTIF(J46:AW46,"&lt;&gt;"))</f>
        <v>0</v>
      </c>
      <c r="J46" s="90" t="s">
        <v>53</v>
      </c>
      <c r="K46" s="90" t="s">
        <v>58</v>
      </c>
      <c r="L46" s="90" t="s">
        <v>64</v>
      </c>
      <c r="M46" s="90" t="s">
        <v>69</v>
      </c>
      <c r="N46" s="90" t="s">
        <v>74</v>
      </c>
      <c r="O46" s="90" t="s">
        <v>79</v>
      </c>
      <c r="P46" s="90" t="s">
        <v>85</v>
      </c>
      <c r="Q46" s="90" t="s">
        <v>92</v>
      </c>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987</v>
      </c>
      <c r="B47" s="81" t="s">
        <v>338</v>
      </c>
      <c r="C47" s="83" t="s">
        <v>995</v>
      </c>
      <c r="D47" s="85" t="s">
        <v>996</v>
      </c>
      <c r="E47" s="85" t="s">
        <v>997</v>
      </c>
      <c r="F47" s="86" t="s">
        <v>968</v>
      </c>
      <c r="G47" s="86" t="s">
        <v>884</v>
      </c>
      <c r="H47" s="86">
        <v>1</v>
      </c>
      <c r="I47" s="88">
        <f>IF(COUNTIF(J47:AW47,"&lt;&gt;")=0,"",SUMPRODUCT(((Recommendations[ImplStatus]="Implemented")+(Recommendations[ImplStatus]="Compensated"))*ISNUMBER(MATCH(Recommendations[Id],J47:AW47,0)))/COUNTIF(J47:AW47,"&lt;&gt;"))</f>
        <v>0</v>
      </c>
      <c r="J47" s="90" t="s">
        <v>47</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987</v>
      </c>
      <c r="B48" s="81" t="s">
        <v>344</v>
      </c>
      <c r="C48" s="83" t="s">
        <v>998</v>
      </c>
      <c r="D48" s="85" t="s">
        <v>999</v>
      </c>
      <c r="E48" s="85" t="s">
        <v>1000</v>
      </c>
      <c r="F48" s="86" t="s">
        <v>968</v>
      </c>
      <c r="G48" s="86" t="s">
        <v>884</v>
      </c>
      <c r="H48" s="86">
        <v>1</v>
      </c>
      <c r="I48" s="88">
        <f>IF(COUNTIF(J48:AW48,"&lt;&gt;")=0,"",SUMPRODUCT(((Recommendations[ImplStatus]="Implemented")+(Recommendations[ImplStatus]="Compensated"))*ISNUMBER(MATCH(Recommendations[Id],J48:AW48,0)))/COUNTIF(J48:AW48,"&lt;&gt;"))</f>
        <v>0</v>
      </c>
      <c r="J48" s="90" t="s">
        <v>18</v>
      </c>
      <c r="K48" s="90" t="s">
        <v>29</v>
      </c>
      <c r="L48" s="90" t="s">
        <v>104</v>
      </c>
      <c r="M48" s="90" t="s">
        <v>385</v>
      </c>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987</v>
      </c>
      <c r="B49" s="81" t="s">
        <v>350</v>
      </c>
      <c r="C49" s="83" t="s">
        <v>1001</v>
      </c>
      <c r="D49" s="85" t="s">
        <v>1002</v>
      </c>
      <c r="E49" s="85" t="s">
        <v>1003</v>
      </c>
      <c r="F49" s="86" t="s">
        <v>968</v>
      </c>
      <c r="G49" s="86" t="s">
        <v>851</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987</v>
      </c>
      <c r="B50" s="81" t="s">
        <v>356</v>
      </c>
      <c r="C50" s="83" t="s">
        <v>1004</v>
      </c>
      <c r="D50" s="85" t="s">
        <v>1005</v>
      </c>
      <c r="E50" s="85" t="s">
        <v>1006</v>
      </c>
      <c r="F50" s="86" t="s">
        <v>968</v>
      </c>
      <c r="G50" s="86" t="s">
        <v>897</v>
      </c>
      <c r="H50" s="86">
        <v>2</v>
      </c>
      <c r="I50" s="88">
        <f>IF(COUNTIF(J50:AW50,"&lt;&gt;")=0,"",SUMPRODUCT(((Recommendations[ImplStatus]="Implemented")+(Recommendations[ImplStatus]="Compensated"))*ISNUMBER(MATCH(Recommendations[Id],J50:AW50,0)))/COUNTIF(J50:AW50,"&lt;&gt;"))</f>
        <v>0</v>
      </c>
      <c r="J50" s="90" t="s">
        <v>391</v>
      </c>
      <c r="K50" s="90" t="s">
        <v>428</v>
      </c>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1007</v>
      </c>
      <c r="B51" s="80">
        <v>6</v>
      </c>
      <c r="C51" s="82" t="s">
        <v>25</v>
      </c>
      <c r="D51" s="84" t="s">
        <v>1008</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1007</v>
      </c>
      <c r="B52" s="81" t="s">
        <v>362</v>
      </c>
      <c r="C52" s="83" t="s">
        <v>1009</v>
      </c>
      <c r="D52" s="85" t="s">
        <v>1010</v>
      </c>
      <c r="E52" s="85" t="s">
        <v>1011</v>
      </c>
      <c r="F52" s="86" t="s">
        <v>949</v>
      </c>
      <c r="G52" s="86" t="s">
        <v>897</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1007</v>
      </c>
      <c r="B53" s="81" t="s">
        <v>368</v>
      </c>
      <c r="C53" s="83" t="s">
        <v>1012</v>
      </c>
      <c r="D53" s="85" t="s">
        <v>1013</v>
      </c>
      <c r="E53" s="85" t="s">
        <v>1014</v>
      </c>
      <c r="F53" s="86" t="s">
        <v>949</v>
      </c>
      <c r="G53" s="86" t="s">
        <v>897</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1007</v>
      </c>
      <c r="B54" s="81" t="s">
        <v>373</v>
      </c>
      <c r="C54" s="83" t="s">
        <v>1015</v>
      </c>
      <c r="D54" s="85" t="s">
        <v>1016</v>
      </c>
      <c r="E54" s="85" t="s">
        <v>1017</v>
      </c>
      <c r="F54" s="86" t="s">
        <v>968</v>
      </c>
      <c r="G54" s="86" t="s">
        <v>884</v>
      </c>
      <c r="H54" s="86">
        <v>1</v>
      </c>
      <c r="I54" s="88">
        <f>IF(COUNTIF(J54:AW54,"&lt;&gt;")=0,"",SUMPRODUCT(((Recommendations[ImplStatus]="Implemented")+(Recommendations[ImplStatus]="Compensated"))*ISNUMBER(MATCH(Recommendations[Id],J54:AW54,0)))/COUNTIF(J54:AW54,"&lt;&gt;"))</f>
        <v>0</v>
      </c>
      <c r="J54" s="90" t="s">
        <v>41</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1007</v>
      </c>
      <c r="B55" s="81" t="s">
        <v>379</v>
      </c>
      <c r="C55" s="83" t="s">
        <v>1018</v>
      </c>
      <c r="D55" s="85" t="s">
        <v>1019</v>
      </c>
      <c r="E55" s="85" t="s">
        <v>1020</v>
      </c>
      <c r="F55" s="86" t="s">
        <v>968</v>
      </c>
      <c r="G55" s="86" t="s">
        <v>884</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1007</v>
      </c>
      <c r="B56" s="81" t="s">
        <v>385</v>
      </c>
      <c r="C56" s="83" t="s">
        <v>1021</v>
      </c>
      <c r="D56" s="85" t="s">
        <v>1022</v>
      </c>
      <c r="E56" s="85" t="s">
        <v>1023</v>
      </c>
      <c r="F56" s="86" t="s">
        <v>968</v>
      </c>
      <c r="G56" s="86" t="s">
        <v>884</v>
      </c>
      <c r="H56" s="86">
        <v>1</v>
      </c>
      <c r="I56" s="88">
        <f>IF(COUNTIF(J56:AW56,"&lt;&gt;")=0,"",SUMPRODUCT(((Recommendations[ImplStatus]="Implemented")+(Recommendations[ImplStatus]="Compensated"))*ISNUMBER(MATCH(Recommendations[Id],J56:AW56,0)))/COUNTIF(J56:AW56,"&lt;&gt;"))</f>
        <v>0</v>
      </c>
      <c r="J56" s="90" t="s">
        <v>36</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1007</v>
      </c>
      <c r="B57" s="81" t="s">
        <v>391</v>
      </c>
      <c r="C57" s="83" t="s">
        <v>1024</v>
      </c>
      <c r="D57" s="85" t="s">
        <v>1025</v>
      </c>
      <c r="E57" s="85" t="s">
        <v>1026</v>
      </c>
      <c r="F57" s="86" t="s">
        <v>871</v>
      </c>
      <c r="G57" s="86" t="s">
        <v>851</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1007</v>
      </c>
      <c r="B58" s="81" t="s">
        <v>397</v>
      </c>
      <c r="C58" s="83" t="s">
        <v>1027</v>
      </c>
      <c r="D58" s="85" t="s">
        <v>1028</v>
      </c>
      <c r="E58" s="85" t="s">
        <v>1029</v>
      </c>
      <c r="F58" s="86" t="s">
        <v>968</v>
      </c>
      <c r="G58" s="86" t="s">
        <v>884</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1007</v>
      </c>
      <c r="B59" s="81" t="s">
        <v>403</v>
      </c>
      <c r="C59" s="83" t="s">
        <v>1030</v>
      </c>
      <c r="D59" s="85" t="s">
        <v>1031</v>
      </c>
      <c r="E59" s="85" t="s">
        <v>1032</v>
      </c>
      <c r="F59" s="86" t="s">
        <v>968</v>
      </c>
      <c r="G59" s="86" t="s">
        <v>897</v>
      </c>
      <c r="H59" s="86">
        <v>3</v>
      </c>
      <c r="I59" s="88">
        <f>IF(COUNTIF(J59:AW59,"&lt;&gt;")=0,"",SUMPRODUCT(((Recommendations[ImplStatus]="Implemented")+(Recommendations[ImplStatus]="Compensated"))*ISNUMBER(MATCH(Recommendations[Id],J59:AW59,0)))/COUNTIF(J59:AW59,"&lt;&gt;"))</f>
        <v>0</v>
      </c>
      <c r="J59" s="90" t="s">
        <v>109</v>
      </c>
      <c r="K59" s="90" t="s">
        <v>373</v>
      </c>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1033</v>
      </c>
      <c r="B60" s="80">
        <v>7</v>
      </c>
      <c r="C60" s="82" t="s">
        <v>25</v>
      </c>
      <c r="D60" s="84" t="s">
        <v>1034</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1033</v>
      </c>
      <c r="B61" s="81" t="s">
        <v>415</v>
      </c>
      <c r="C61" s="83" t="s">
        <v>1035</v>
      </c>
      <c r="D61" s="85" t="s">
        <v>1036</v>
      </c>
      <c r="E61" s="85" t="s">
        <v>1037</v>
      </c>
      <c r="F61" s="86" t="s">
        <v>949</v>
      </c>
      <c r="G61" s="86" t="s">
        <v>897</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1033</v>
      </c>
      <c r="B62" s="81" t="s">
        <v>422</v>
      </c>
      <c r="C62" s="83" t="s">
        <v>1038</v>
      </c>
      <c r="D62" s="85" t="s">
        <v>1039</v>
      </c>
      <c r="E62" s="85" t="s">
        <v>1040</v>
      </c>
      <c r="F62" s="86" t="s">
        <v>949</v>
      </c>
      <c r="G62" s="86" t="s">
        <v>897</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1033</v>
      </c>
      <c r="B63" s="81" t="s">
        <v>428</v>
      </c>
      <c r="C63" s="83" t="s">
        <v>1041</v>
      </c>
      <c r="D63" s="85" t="s">
        <v>1042</v>
      </c>
      <c r="E63" s="85" t="s">
        <v>1043</v>
      </c>
      <c r="F63" s="86" t="s">
        <v>871</v>
      </c>
      <c r="G63" s="86" t="s">
        <v>884</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1033</v>
      </c>
      <c r="B64" s="81" t="s">
        <v>434</v>
      </c>
      <c r="C64" s="83" t="s">
        <v>1044</v>
      </c>
      <c r="D64" s="85" t="s">
        <v>1045</v>
      </c>
      <c r="E64" s="85" t="s">
        <v>1046</v>
      </c>
      <c r="F64" s="86" t="s">
        <v>871</v>
      </c>
      <c r="G64" s="86" t="s">
        <v>884</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1033</v>
      </c>
      <c r="B65" s="81" t="s">
        <v>439</v>
      </c>
      <c r="C65" s="83" t="s">
        <v>1047</v>
      </c>
      <c r="D65" s="85" t="s">
        <v>1048</v>
      </c>
      <c r="E65" s="85" t="s">
        <v>1049</v>
      </c>
      <c r="F65" s="86" t="s">
        <v>871</v>
      </c>
      <c r="G65" s="86" t="s">
        <v>851</v>
      </c>
      <c r="H65" s="86">
        <v>2</v>
      </c>
      <c r="I65" s="88">
        <f>IF(COUNTIF(J65:AW65,"&lt;&gt;")=0,"",SUMPRODUCT(((Recommendations[ImplStatus]="Implemented")+(Recommendations[ImplStatus]="Compensated"))*ISNUMBER(MATCH(Recommendations[Id],J65:AW65,0)))/COUNTIF(J65:AW65,"&lt;&gt;"))</f>
        <v>0</v>
      </c>
      <c r="J65" s="90" t="s">
        <v>379</v>
      </c>
      <c r="K65" s="90" t="s">
        <v>510</v>
      </c>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1033</v>
      </c>
      <c r="B66" s="81" t="s">
        <v>445</v>
      </c>
      <c r="C66" s="83" t="s">
        <v>1050</v>
      </c>
      <c r="D66" s="85" t="s">
        <v>1051</v>
      </c>
      <c r="E66" s="85" t="s">
        <v>1052</v>
      </c>
      <c r="F66" s="86" t="s">
        <v>871</v>
      </c>
      <c r="G66" s="86" t="s">
        <v>851</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1033</v>
      </c>
      <c r="B67" s="81" t="s">
        <v>1053</v>
      </c>
      <c r="C67" s="83" t="s">
        <v>1054</v>
      </c>
      <c r="D67" s="85" t="s">
        <v>1055</v>
      </c>
      <c r="E67" s="85" t="s">
        <v>1056</v>
      </c>
      <c r="F67" s="86" t="s">
        <v>871</v>
      </c>
      <c r="G67" s="86" t="s">
        <v>855</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1057</v>
      </c>
      <c r="B68" s="80">
        <v>8</v>
      </c>
      <c r="C68" s="82" t="s">
        <v>25</v>
      </c>
      <c r="D68" s="84" t="s">
        <v>1058</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1057</v>
      </c>
      <c r="B69" s="81" t="s">
        <v>452</v>
      </c>
      <c r="C69" s="83" t="s">
        <v>1059</v>
      </c>
      <c r="D69" s="85" t="s">
        <v>1060</v>
      </c>
      <c r="E69" s="85" t="s">
        <v>1061</v>
      </c>
      <c r="F69" s="86" t="s">
        <v>949</v>
      </c>
      <c r="G69" s="86" t="s">
        <v>897</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1057</v>
      </c>
      <c r="B70" s="81" t="s">
        <v>459</v>
      </c>
      <c r="C70" s="83" t="s">
        <v>1062</v>
      </c>
      <c r="D70" s="85" t="s">
        <v>1063</v>
      </c>
      <c r="E70" s="85" t="s">
        <v>1064</v>
      </c>
      <c r="F70" s="86" t="s">
        <v>896</v>
      </c>
      <c r="G70" s="86" t="s">
        <v>859</v>
      </c>
      <c r="H70" s="86">
        <v>1</v>
      </c>
      <c r="I70" s="88">
        <f>IF(COUNTIF(J70:AW70,"&lt;&gt;")=0,"",SUMPRODUCT(((Recommendations[ImplStatus]="Implemented")+(Recommendations[ImplStatus]="Compensated"))*ISNUMBER(MATCH(Recommendations[Id],J70:AW70,0)))/COUNTIF(J70:AW70,"&lt;&gt;"))</f>
        <v>0</v>
      </c>
      <c r="J70" s="90" t="s">
        <v>214</v>
      </c>
      <c r="K70" s="90" t="s">
        <v>237</v>
      </c>
      <c r="L70" s="90" t="s">
        <v>284</v>
      </c>
      <c r="M70" s="90" t="s">
        <v>362</v>
      </c>
      <c r="N70" s="90" t="s">
        <v>368</v>
      </c>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1057</v>
      </c>
      <c r="B71" s="81" t="s">
        <v>465</v>
      </c>
      <c r="C71" s="83" t="s">
        <v>1065</v>
      </c>
      <c r="D71" s="85" t="s">
        <v>1066</v>
      </c>
      <c r="E71" s="85" t="s">
        <v>1067</v>
      </c>
      <c r="F71" s="86" t="s">
        <v>896</v>
      </c>
      <c r="G71" s="86" t="s">
        <v>884</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1057</v>
      </c>
      <c r="B72" s="81" t="s">
        <v>471</v>
      </c>
      <c r="C72" s="83" t="s">
        <v>1068</v>
      </c>
      <c r="D72" s="85" t="s">
        <v>1069</v>
      </c>
      <c r="E72" s="85" t="s">
        <v>1070</v>
      </c>
      <c r="F72" s="86" t="s">
        <v>1071</v>
      </c>
      <c r="G72" s="86" t="s">
        <v>884</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1057</v>
      </c>
      <c r="B73" s="81" t="s">
        <v>477</v>
      </c>
      <c r="C73" s="83" t="s">
        <v>1072</v>
      </c>
      <c r="D73" s="85" t="s">
        <v>1073</v>
      </c>
      <c r="E73" s="85" t="s">
        <v>1074</v>
      </c>
      <c r="F73" s="86" t="s">
        <v>896</v>
      </c>
      <c r="G73" s="86" t="s">
        <v>859</v>
      </c>
      <c r="H73" s="86">
        <v>2</v>
      </c>
      <c r="I73" s="88">
        <f>IF(COUNTIF(J73:AW73,"&lt;&gt;")=0,"",SUMPRODUCT(((Recommendations[ImplStatus]="Implemented")+(Recommendations[ImplStatus]="Compensated"))*ISNUMBER(MATCH(Recommendations[Id],J73:AW73,0)))/COUNTIF(J73:AW73,"&lt;&gt;"))</f>
        <v>0</v>
      </c>
      <c r="J73" s="90" t="s">
        <v>204</v>
      </c>
      <c r="K73" s="90" t="s">
        <v>219</v>
      </c>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1057</v>
      </c>
      <c r="B74" s="81" t="s">
        <v>482</v>
      </c>
      <c r="C74" s="83" t="s">
        <v>1075</v>
      </c>
      <c r="D74" s="85" t="s">
        <v>1076</v>
      </c>
      <c r="E74" s="85" t="s">
        <v>1077</v>
      </c>
      <c r="F74" s="86" t="s">
        <v>896</v>
      </c>
      <c r="G74" s="86" t="s">
        <v>859</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1057</v>
      </c>
      <c r="B75" s="81" t="s">
        <v>1078</v>
      </c>
      <c r="C75" s="83" t="s">
        <v>1079</v>
      </c>
      <c r="D75" s="85" t="s">
        <v>1080</v>
      </c>
      <c r="E75" s="85" t="s">
        <v>1081</v>
      </c>
      <c r="F75" s="86" t="s">
        <v>896</v>
      </c>
      <c r="G75" s="86" t="s">
        <v>859</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1057</v>
      </c>
      <c r="B76" s="81" t="s">
        <v>1082</v>
      </c>
      <c r="C76" s="83" t="s">
        <v>1083</v>
      </c>
      <c r="D76" s="85" t="s">
        <v>1084</v>
      </c>
      <c r="E76" s="85" t="s">
        <v>1085</v>
      </c>
      <c r="F76" s="86" t="s">
        <v>896</v>
      </c>
      <c r="G76" s="86" t="s">
        <v>859</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1057</v>
      </c>
      <c r="B77" s="81" t="s">
        <v>1086</v>
      </c>
      <c r="C77" s="83" t="s">
        <v>1087</v>
      </c>
      <c r="D77" s="85" t="s">
        <v>1088</v>
      </c>
      <c r="E77" s="85" t="s">
        <v>1089</v>
      </c>
      <c r="F77" s="86" t="s">
        <v>896</v>
      </c>
      <c r="G77" s="86" t="s">
        <v>859</v>
      </c>
      <c r="H77" s="86">
        <v>2</v>
      </c>
      <c r="I77" s="88">
        <f>IF(COUNTIF(J77:AW77,"&lt;&gt;")=0,"",SUMPRODUCT(((Recommendations[ImplStatus]="Implemented")+(Recommendations[ImplStatus]="Compensated"))*ISNUMBER(MATCH(Recommendations[Id],J77:AW77,0)))/COUNTIF(J77:AW77,"&lt;&gt;"))</f>
        <v>0</v>
      </c>
      <c r="J77" s="90" t="s">
        <v>127</v>
      </c>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1057</v>
      </c>
      <c r="B78" s="81" t="s">
        <v>1090</v>
      </c>
      <c r="C78" s="83" t="s">
        <v>1091</v>
      </c>
      <c r="D78" s="85" t="s">
        <v>1092</v>
      </c>
      <c r="E78" s="85" t="s">
        <v>1093</v>
      </c>
      <c r="F78" s="86" t="s">
        <v>896</v>
      </c>
      <c r="G78" s="86" t="s">
        <v>884</v>
      </c>
      <c r="H78" s="86">
        <v>2</v>
      </c>
      <c r="I78" s="88">
        <f>IF(COUNTIF(J78:AW78,"&lt;&gt;")=0,"",SUMPRODUCT(((Recommendations[ImplStatus]="Implemented")+(Recommendations[ImplStatus]="Compensated"))*ISNUMBER(MATCH(Recommendations[Id],J78:AW78,0)))/COUNTIF(J78:AW78,"&lt;&gt;"))</f>
        <v>0</v>
      </c>
      <c r="J78" s="90" t="s">
        <v>224</v>
      </c>
      <c r="K78" s="90" t="s">
        <v>344</v>
      </c>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1057</v>
      </c>
      <c r="B79" s="81" t="s">
        <v>1094</v>
      </c>
      <c r="C79" s="83" t="s">
        <v>1095</v>
      </c>
      <c r="D79" s="85" t="s">
        <v>1096</v>
      </c>
      <c r="E79" s="85" t="s">
        <v>1097</v>
      </c>
      <c r="F79" s="86" t="s">
        <v>896</v>
      </c>
      <c r="G79" s="86" t="s">
        <v>859</v>
      </c>
      <c r="H79" s="86">
        <v>2</v>
      </c>
      <c r="I79" s="88">
        <f>IF(COUNTIF(J79:AW79,"&lt;&gt;")=0,"",SUMPRODUCT(((Recommendations[ImplStatus]="Implemented")+(Recommendations[ImplStatus]="Compensated"))*ISNUMBER(MATCH(Recommendations[Id],J79:AW79,0)))/COUNTIF(J79:AW79,"&lt;&gt;"))</f>
        <v>0</v>
      </c>
      <c r="J79" s="90" t="s">
        <v>166</v>
      </c>
      <c r="K79" s="90" t="s">
        <v>172</v>
      </c>
      <c r="L79" s="90" t="s">
        <v>178</v>
      </c>
      <c r="M79" s="90" t="s">
        <v>184</v>
      </c>
      <c r="N79" s="90" t="s">
        <v>189</v>
      </c>
      <c r="O79" s="90" t="s">
        <v>194</v>
      </c>
      <c r="P79" s="90" t="s">
        <v>199</v>
      </c>
      <c r="Q79" s="90" t="s">
        <v>204</v>
      </c>
      <c r="R79" s="90" t="s">
        <v>209</v>
      </c>
      <c r="S79" s="90" t="s">
        <v>214</v>
      </c>
      <c r="T79" s="90" t="s">
        <v>219</v>
      </c>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1057</v>
      </c>
      <c r="B80" s="81" t="s">
        <v>1098</v>
      </c>
      <c r="C80" s="83" t="s">
        <v>1099</v>
      </c>
      <c r="D80" s="85" t="s">
        <v>1100</v>
      </c>
      <c r="E80" s="85" t="s">
        <v>1101</v>
      </c>
      <c r="F80" s="86" t="s">
        <v>896</v>
      </c>
      <c r="G80" s="86" t="s">
        <v>859</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1102</v>
      </c>
      <c r="B81" s="80">
        <v>9</v>
      </c>
      <c r="C81" s="82" t="s">
        <v>25</v>
      </c>
      <c r="D81" s="84" t="s">
        <v>1103</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1102</v>
      </c>
      <c r="B82" s="81" t="s">
        <v>487</v>
      </c>
      <c r="C82" s="83" t="s">
        <v>1104</v>
      </c>
      <c r="D82" s="85" t="s">
        <v>1105</v>
      </c>
      <c r="E82" s="85" t="s">
        <v>1106</v>
      </c>
      <c r="F82" s="86" t="s">
        <v>871</v>
      </c>
      <c r="G82" s="86" t="s">
        <v>884</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1102</v>
      </c>
      <c r="B83" s="81" t="s">
        <v>493</v>
      </c>
      <c r="C83" s="83" t="s">
        <v>1107</v>
      </c>
      <c r="D83" s="85" t="s">
        <v>1108</v>
      </c>
      <c r="E83" s="85" t="s">
        <v>1109</v>
      </c>
      <c r="F83" s="86" t="s">
        <v>850</v>
      </c>
      <c r="G83" s="86" t="s">
        <v>884</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1102</v>
      </c>
      <c r="B84" s="81" t="s">
        <v>499</v>
      </c>
      <c r="C84" s="83" t="s">
        <v>1110</v>
      </c>
      <c r="D84" s="85" t="s">
        <v>1111</v>
      </c>
      <c r="E84" s="85" t="s">
        <v>1112</v>
      </c>
      <c r="F84" s="86" t="s">
        <v>1071</v>
      </c>
      <c r="G84" s="86" t="s">
        <v>884</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1102</v>
      </c>
      <c r="B85" s="81" t="s">
        <v>505</v>
      </c>
      <c r="C85" s="83" t="s">
        <v>1113</v>
      </c>
      <c r="D85" s="85" t="s">
        <v>1114</v>
      </c>
      <c r="E85" s="85" t="s">
        <v>1115</v>
      </c>
      <c r="F85" s="86" t="s">
        <v>871</v>
      </c>
      <c r="G85" s="86" t="s">
        <v>884</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1102</v>
      </c>
      <c r="B86" s="81" t="s">
        <v>510</v>
      </c>
      <c r="C86" s="83" t="s">
        <v>1116</v>
      </c>
      <c r="D86" s="85" t="s">
        <v>1117</v>
      </c>
      <c r="E86" s="85" t="s">
        <v>1118</v>
      </c>
      <c r="F86" s="86" t="s">
        <v>1071</v>
      </c>
      <c r="G86" s="86" t="s">
        <v>884</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1102</v>
      </c>
      <c r="B87" s="81" t="s">
        <v>516</v>
      </c>
      <c r="C87" s="83" t="s">
        <v>1119</v>
      </c>
      <c r="D87" s="85" t="s">
        <v>1120</v>
      </c>
      <c r="E87" s="85" t="s">
        <v>1121</v>
      </c>
      <c r="F87" s="86" t="s">
        <v>1071</v>
      </c>
      <c r="G87" s="86" t="s">
        <v>884</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1102</v>
      </c>
      <c r="B88" s="81" t="s">
        <v>522</v>
      </c>
      <c r="C88" s="83" t="s">
        <v>1122</v>
      </c>
      <c r="D88" s="85" t="s">
        <v>1123</v>
      </c>
      <c r="E88" s="85" t="s">
        <v>1124</v>
      </c>
      <c r="F88" s="86" t="s">
        <v>1071</v>
      </c>
      <c r="G88" s="86" t="s">
        <v>884</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1125</v>
      </c>
      <c r="B89" s="80">
        <v>10</v>
      </c>
      <c r="C89" s="82" t="s">
        <v>25</v>
      </c>
      <c r="D89" s="84" t="s">
        <v>1126</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1125</v>
      </c>
      <c r="B90" s="81" t="s">
        <v>1127</v>
      </c>
      <c r="C90" s="83" t="s">
        <v>1128</v>
      </c>
      <c r="D90" s="85" t="s">
        <v>1129</v>
      </c>
      <c r="E90" s="85" t="s">
        <v>1130</v>
      </c>
      <c r="F90" s="86" t="s">
        <v>850</v>
      </c>
      <c r="G90" s="86" t="s">
        <v>859</v>
      </c>
      <c r="H90" s="86">
        <v>1</v>
      </c>
      <c r="I90" s="88">
        <f>IF(COUNTIF(J90:AW90,"&lt;&gt;")=0,"",SUMPRODUCT(((Recommendations[ImplStatus]="Implemented")+(Recommendations[ImplStatus]="Compensated"))*ISNUMBER(MATCH(Recommendations[Id],J90:AW90,0)))/COUNTIF(J90:AW90,"&lt;&gt;"))</f>
        <v>0</v>
      </c>
      <c r="J90" s="90" t="s">
        <v>534</v>
      </c>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1125</v>
      </c>
      <c r="B91" s="81" t="s">
        <v>1131</v>
      </c>
      <c r="C91" s="83" t="s">
        <v>1132</v>
      </c>
      <c r="D91" s="85" t="s">
        <v>1133</v>
      </c>
      <c r="E91" s="85" t="s">
        <v>1134</v>
      </c>
      <c r="F91" s="86" t="s">
        <v>850</v>
      </c>
      <c r="G91" s="86" t="s">
        <v>884</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1125</v>
      </c>
      <c r="B92" s="81" t="s">
        <v>1135</v>
      </c>
      <c r="C92" s="83" t="s">
        <v>1136</v>
      </c>
      <c r="D92" s="85" t="s">
        <v>1137</v>
      </c>
      <c r="E92" s="85" t="s">
        <v>1138</v>
      </c>
      <c r="F92" s="86" t="s">
        <v>850</v>
      </c>
      <c r="G92" s="86" t="s">
        <v>884</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1125</v>
      </c>
      <c r="B93" s="81" t="s">
        <v>1139</v>
      </c>
      <c r="C93" s="83" t="s">
        <v>1140</v>
      </c>
      <c r="D93" s="85" t="s">
        <v>1141</v>
      </c>
      <c r="E93" s="85" t="s">
        <v>1142</v>
      </c>
      <c r="F93" s="86" t="s">
        <v>850</v>
      </c>
      <c r="G93" s="86" t="s">
        <v>859</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1125</v>
      </c>
      <c r="B94" s="81" t="s">
        <v>1143</v>
      </c>
      <c r="C94" s="83" t="s">
        <v>1144</v>
      </c>
      <c r="D94" s="85" t="s">
        <v>1145</v>
      </c>
      <c r="E94" s="85" t="s">
        <v>1146</v>
      </c>
      <c r="F94" s="86" t="s">
        <v>850</v>
      </c>
      <c r="G94" s="86" t="s">
        <v>884</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1125</v>
      </c>
      <c r="B95" s="81" t="s">
        <v>1147</v>
      </c>
      <c r="C95" s="83" t="s">
        <v>1148</v>
      </c>
      <c r="D95" s="85" t="s">
        <v>1149</v>
      </c>
      <c r="E95" s="85" t="s">
        <v>1150</v>
      </c>
      <c r="F95" s="86" t="s">
        <v>850</v>
      </c>
      <c r="G95" s="86" t="s">
        <v>884</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1125</v>
      </c>
      <c r="B96" s="81" t="s">
        <v>1151</v>
      </c>
      <c r="C96" s="83" t="s">
        <v>1152</v>
      </c>
      <c r="D96" s="85" t="s">
        <v>1153</v>
      </c>
      <c r="E96" s="85" t="s">
        <v>1154</v>
      </c>
      <c r="F96" s="86" t="s">
        <v>850</v>
      </c>
      <c r="G96" s="86" t="s">
        <v>859</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1155</v>
      </c>
      <c r="B97" s="80">
        <v>11</v>
      </c>
      <c r="C97" s="82" t="s">
        <v>25</v>
      </c>
      <c r="D97" s="84" t="s">
        <v>1156</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1155</v>
      </c>
      <c r="B98" s="81" t="s">
        <v>1157</v>
      </c>
      <c r="C98" s="83" t="s">
        <v>1158</v>
      </c>
      <c r="D98" s="85" t="s">
        <v>1159</v>
      </c>
      <c r="E98" s="85" t="s">
        <v>1160</v>
      </c>
      <c r="F98" s="86" t="s">
        <v>949</v>
      </c>
      <c r="G98" s="86" t="s">
        <v>897</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1155</v>
      </c>
      <c r="B99" s="81" t="s">
        <v>1161</v>
      </c>
      <c r="C99" s="83" t="s">
        <v>1162</v>
      </c>
      <c r="D99" s="85" t="s">
        <v>1163</v>
      </c>
      <c r="E99" s="85" t="s">
        <v>1164</v>
      </c>
      <c r="F99" s="86" t="s">
        <v>896</v>
      </c>
      <c r="G99" s="86" t="s">
        <v>1165</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1155</v>
      </c>
      <c r="B100" s="81" t="s">
        <v>1166</v>
      </c>
      <c r="C100" s="83" t="s">
        <v>1167</v>
      </c>
      <c r="D100" s="85" t="s">
        <v>1168</v>
      </c>
      <c r="E100" s="85" t="s">
        <v>1169</v>
      </c>
      <c r="F100" s="86" t="s">
        <v>896</v>
      </c>
      <c r="G100" s="86" t="s">
        <v>884</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1155</v>
      </c>
      <c r="B101" s="81" t="s">
        <v>1170</v>
      </c>
      <c r="C101" s="83" t="s">
        <v>1171</v>
      </c>
      <c r="D101" s="85" t="s">
        <v>1172</v>
      </c>
      <c r="E101" s="85" t="s">
        <v>1173</v>
      </c>
      <c r="F101" s="86" t="s">
        <v>896</v>
      </c>
      <c r="G101" s="86" t="s">
        <v>1165</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1155</v>
      </c>
      <c r="B102" s="81" t="s">
        <v>1174</v>
      </c>
      <c r="C102" s="83" t="s">
        <v>1175</v>
      </c>
      <c r="D102" s="85" t="s">
        <v>1176</v>
      </c>
      <c r="E102" s="85" t="s">
        <v>1177</v>
      </c>
      <c r="F102" s="86" t="s">
        <v>896</v>
      </c>
      <c r="G102" s="86" t="s">
        <v>1165</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1178</v>
      </c>
      <c r="B103" s="80">
        <v>12</v>
      </c>
      <c r="C103" s="82" t="s">
        <v>25</v>
      </c>
      <c r="D103" s="84" t="s">
        <v>1179</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1178</v>
      </c>
      <c r="B104" s="81" t="s">
        <v>1180</v>
      </c>
      <c r="C104" s="83" t="s">
        <v>1181</v>
      </c>
      <c r="D104" s="85" t="s">
        <v>1182</v>
      </c>
      <c r="E104" s="85" t="s">
        <v>1183</v>
      </c>
      <c r="F104" s="86" t="s">
        <v>1071</v>
      </c>
      <c r="G104" s="86" t="s">
        <v>884</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1178</v>
      </c>
      <c r="B105" s="81" t="s">
        <v>1184</v>
      </c>
      <c r="C105" s="83" t="s">
        <v>1185</v>
      </c>
      <c r="D105" s="85" t="s">
        <v>1186</v>
      </c>
      <c r="E105" s="85" t="s">
        <v>1187</v>
      </c>
      <c r="F105" s="86" t="s">
        <v>1071</v>
      </c>
      <c r="G105" s="86" t="s">
        <v>884</v>
      </c>
      <c r="H105" s="86">
        <v>2</v>
      </c>
      <c r="I105" s="88">
        <f>IF(COUNTIF(J105:AW105,"&lt;&gt;")=0,"",SUMPRODUCT(((Recommendations[ImplStatus]="Implemented")+(Recommendations[ImplStatus]="Compensated"))*ISNUMBER(MATCH(Recommendations[Id],J105:AW105,0)))/COUNTIF(J105:AW105,"&lt;&gt;"))</f>
        <v>0</v>
      </c>
      <c r="J105" s="90" t="s">
        <v>403</v>
      </c>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1178</v>
      </c>
      <c r="B106" s="81" t="s">
        <v>1188</v>
      </c>
      <c r="C106" s="83" t="s">
        <v>1189</v>
      </c>
      <c r="D106" s="85" t="s">
        <v>1190</v>
      </c>
      <c r="E106" s="85" t="s">
        <v>1191</v>
      </c>
      <c r="F106" s="86" t="s">
        <v>1071</v>
      </c>
      <c r="G106" s="86" t="s">
        <v>884</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1178</v>
      </c>
      <c r="B107" s="81" t="s">
        <v>1192</v>
      </c>
      <c r="C107" s="83" t="s">
        <v>1193</v>
      </c>
      <c r="D107" s="85" t="s">
        <v>1194</v>
      </c>
      <c r="E107" s="85" t="s">
        <v>1195</v>
      </c>
      <c r="F107" s="86" t="s">
        <v>949</v>
      </c>
      <c r="G107" s="86" t="s">
        <v>897</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1178</v>
      </c>
      <c r="B108" s="81" t="s">
        <v>1196</v>
      </c>
      <c r="C108" s="83" t="s">
        <v>1197</v>
      </c>
      <c r="D108" s="85" t="s">
        <v>1198</v>
      </c>
      <c r="E108" s="85" t="s">
        <v>1199</v>
      </c>
      <c r="F108" s="86" t="s">
        <v>1071</v>
      </c>
      <c r="G108" s="86" t="s">
        <v>884</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1178</v>
      </c>
      <c r="B109" s="81" t="s">
        <v>1200</v>
      </c>
      <c r="C109" s="83" t="s">
        <v>1201</v>
      </c>
      <c r="D109" s="85" t="s">
        <v>1202</v>
      </c>
      <c r="E109" s="85" t="s">
        <v>1203</v>
      </c>
      <c r="F109" s="86" t="s">
        <v>1071</v>
      </c>
      <c r="G109" s="86" t="s">
        <v>884</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1178</v>
      </c>
      <c r="B110" s="81" t="s">
        <v>1204</v>
      </c>
      <c r="C110" s="83" t="s">
        <v>1205</v>
      </c>
      <c r="D110" s="85" t="s">
        <v>1206</v>
      </c>
      <c r="E110" s="85" t="s">
        <v>1207</v>
      </c>
      <c r="F110" s="86" t="s">
        <v>850</v>
      </c>
      <c r="G110" s="86" t="s">
        <v>884</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1178</v>
      </c>
      <c r="B111" s="81" t="s">
        <v>1208</v>
      </c>
      <c r="C111" s="83" t="s">
        <v>1209</v>
      </c>
      <c r="D111" s="85" t="s">
        <v>1210</v>
      </c>
      <c r="E111" s="85" t="s">
        <v>1211</v>
      </c>
      <c r="F111" s="86" t="s">
        <v>850</v>
      </c>
      <c r="G111" s="86" t="s">
        <v>884</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1212</v>
      </c>
      <c r="B112" s="80">
        <v>13</v>
      </c>
      <c r="C112" s="82" t="s">
        <v>25</v>
      </c>
      <c r="D112" s="84" t="s">
        <v>1213</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1212</v>
      </c>
      <c r="B113" s="81" t="s">
        <v>1214</v>
      </c>
      <c r="C113" s="83" t="s">
        <v>1215</v>
      </c>
      <c r="D113" s="85" t="s">
        <v>1216</v>
      </c>
      <c r="E113" s="85" t="s">
        <v>1217</v>
      </c>
      <c r="F113" s="86" t="s">
        <v>1071</v>
      </c>
      <c r="G113" s="86" t="s">
        <v>859</v>
      </c>
      <c r="H113" s="86">
        <v>2</v>
      </c>
      <c r="I113" s="88">
        <f>IF(COUNTIF(J113:AW113,"&lt;&gt;")=0,"",SUMPRODUCT(((Recommendations[ImplStatus]="Implemented")+(Recommendations[ImplStatus]="Compensated"))*ISNUMBER(MATCH(Recommendations[Id],J113:AW113,0)))/COUNTIF(J113:AW113,"&lt;&gt;"))</f>
        <v>0</v>
      </c>
      <c r="J113" s="90" t="s">
        <v>368</v>
      </c>
      <c r="K113" s="90" t="s">
        <v>415</v>
      </c>
      <c r="L113" s="90" t="s">
        <v>439</v>
      </c>
      <c r="M113" s="90" t="s">
        <v>477</v>
      </c>
      <c r="N113" s="90" t="s">
        <v>546</v>
      </c>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1212</v>
      </c>
      <c r="B114" s="81" t="s">
        <v>1218</v>
      </c>
      <c r="C114" s="83" t="s">
        <v>1219</v>
      </c>
      <c r="D114" s="85" t="s">
        <v>1220</v>
      </c>
      <c r="E114" s="85" t="s">
        <v>1221</v>
      </c>
      <c r="F114" s="86" t="s">
        <v>850</v>
      </c>
      <c r="G114" s="86" t="s">
        <v>859</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1212</v>
      </c>
      <c r="B115" s="81" t="s">
        <v>1222</v>
      </c>
      <c r="C115" s="83" t="s">
        <v>1223</v>
      </c>
      <c r="D115" s="85" t="s">
        <v>1224</v>
      </c>
      <c r="E115" s="85" t="s">
        <v>1225</v>
      </c>
      <c r="F115" s="86" t="s">
        <v>1071</v>
      </c>
      <c r="G115" s="86" t="s">
        <v>859</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1212</v>
      </c>
      <c r="B116" s="81" t="s">
        <v>1226</v>
      </c>
      <c r="C116" s="83" t="s">
        <v>1227</v>
      </c>
      <c r="D116" s="85" t="s">
        <v>1228</v>
      </c>
      <c r="E116" s="85" t="s">
        <v>1229</v>
      </c>
      <c r="F116" s="86" t="s">
        <v>1071</v>
      </c>
      <c r="G116" s="86" t="s">
        <v>884</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1212</v>
      </c>
      <c r="B117" s="81" t="s">
        <v>1230</v>
      </c>
      <c r="C117" s="83" t="s">
        <v>1231</v>
      </c>
      <c r="D117" s="85" t="s">
        <v>1232</v>
      </c>
      <c r="E117" s="85" t="s">
        <v>1233</v>
      </c>
      <c r="F117" s="86" t="s">
        <v>850</v>
      </c>
      <c r="G117" s="86" t="s">
        <v>884</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1212</v>
      </c>
      <c r="B118" s="81" t="s">
        <v>1234</v>
      </c>
      <c r="C118" s="83" t="s">
        <v>1235</v>
      </c>
      <c r="D118" s="85" t="s">
        <v>1236</v>
      </c>
      <c r="E118" s="85" t="s">
        <v>1237</v>
      </c>
      <c r="F118" s="86" t="s">
        <v>1071</v>
      </c>
      <c r="G118" s="86" t="s">
        <v>859</v>
      </c>
      <c r="H118" s="86">
        <v>2</v>
      </c>
      <c r="I118" s="88">
        <f>IF(COUNTIF(J118:AW118,"&lt;&gt;")=0,"",SUMPRODUCT(((Recommendations[ImplStatus]="Implemented")+(Recommendations[ImplStatus]="Compensated"))*ISNUMBER(MATCH(Recommendations[Id],J118:AW118,0)))/COUNTIF(J118:AW118,"&lt;&gt;"))</f>
        <v>0</v>
      </c>
      <c r="J118" s="90" t="s">
        <v>133</v>
      </c>
      <c r="K118" s="90" t="s">
        <v>237</v>
      </c>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1212</v>
      </c>
      <c r="B119" s="81" t="s">
        <v>1238</v>
      </c>
      <c r="C119" s="83" t="s">
        <v>1239</v>
      </c>
      <c r="D119" s="85" t="s">
        <v>1240</v>
      </c>
      <c r="E119" s="85" t="s">
        <v>1241</v>
      </c>
      <c r="F119" s="86" t="s">
        <v>850</v>
      </c>
      <c r="G119" s="86" t="s">
        <v>884</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1212</v>
      </c>
      <c r="B120" s="81" t="s">
        <v>1242</v>
      </c>
      <c r="C120" s="83" t="s">
        <v>1243</v>
      </c>
      <c r="D120" s="85" t="s">
        <v>1244</v>
      </c>
      <c r="E120" s="85" t="s">
        <v>1245</v>
      </c>
      <c r="F120" s="86" t="s">
        <v>1071</v>
      </c>
      <c r="G120" s="86" t="s">
        <v>884</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1212</v>
      </c>
      <c r="B121" s="81" t="s">
        <v>1246</v>
      </c>
      <c r="C121" s="83" t="s">
        <v>1247</v>
      </c>
      <c r="D121" s="85" t="s">
        <v>1248</v>
      </c>
      <c r="E121" s="85" t="s">
        <v>1249</v>
      </c>
      <c r="F121" s="86" t="s">
        <v>1071</v>
      </c>
      <c r="G121" s="86" t="s">
        <v>884</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1212</v>
      </c>
      <c r="B122" s="81" t="s">
        <v>1250</v>
      </c>
      <c r="C122" s="83" t="s">
        <v>1251</v>
      </c>
      <c r="D122" s="85" t="s">
        <v>1252</v>
      </c>
      <c r="E122" s="85" t="s">
        <v>1253</v>
      </c>
      <c r="F122" s="86" t="s">
        <v>1071</v>
      </c>
      <c r="G122" s="86" t="s">
        <v>884</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1212</v>
      </c>
      <c r="B123" s="81" t="s">
        <v>1254</v>
      </c>
      <c r="C123" s="83" t="s">
        <v>1255</v>
      </c>
      <c r="D123" s="85" t="s">
        <v>1256</v>
      </c>
      <c r="E123" s="85" t="s">
        <v>1257</v>
      </c>
      <c r="F123" s="86" t="s">
        <v>1071</v>
      </c>
      <c r="G123" s="86" t="s">
        <v>859</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1258</v>
      </c>
      <c r="B124" s="80">
        <v>14</v>
      </c>
      <c r="C124" s="82" t="s">
        <v>25</v>
      </c>
      <c r="D124" s="84" t="s">
        <v>1259</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1258</v>
      </c>
      <c r="B125" s="81" t="s">
        <v>1260</v>
      </c>
      <c r="C125" s="83" t="s">
        <v>1261</v>
      </c>
      <c r="D125" s="85" t="s">
        <v>1262</v>
      </c>
      <c r="E125" s="85" t="s">
        <v>1263</v>
      </c>
      <c r="F125" s="86" t="s">
        <v>949</v>
      </c>
      <c r="G125" s="86" t="s">
        <v>897</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1258</v>
      </c>
      <c r="B126" s="81" t="s">
        <v>1264</v>
      </c>
      <c r="C126" s="83" t="s">
        <v>1265</v>
      </c>
      <c r="D126" s="85" t="s">
        <v>1266</v>
      </c>
      <c r="E126" s="85" t="s">
        <v>1267</v>
      </c>
      <c r="F126" s="86" t="s">
        <v>968</v>
      </c>
      <c r="G126" s="86" t="s">
        <v>884</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1258</v>
      </c>
      <c r="B127" s="81" t="s">
        <v>1268</v>
      </c>
      <c r="C127" s="83" t="s">
        <v>1269</v>
      </c>
      <c r="D127" s="85" t="s">
        <v>1270</v>
      </c>
      <c r="E127" s="85" t="s">
        <v>1271</v>
      </c>
      <c r="F127" s="86" t="s">
        <v>968</v>
      </c>
      <c r="G127" s="86" t="s">
        <v>884</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1258</v>
      </c>
      <c r="B128" s="81" t="s">
        <v>1272</v>
      </c>
      <c r="C128" s="83" t="s">
        <v>1273</v>
      </c>
      <c r="D128" s="85" t="s">
        <v>1274</v>
      </c>
      <c r="E128" s="85" t="s">
        <v>1275</v>
      </c>
      <c r="F128" s="86" t="s">
        <v>968</v>
      </c>
      <c r="G128" s="86" t="s">
        <v>884</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1258</v>
      </c>
      <c r="B129" s="81" t="s">
        <v>1276</v>
      </c>
      <c r="C129" s="83" t="s">
        <v>1277</v>
      </c>
      <c r="D129" s="85" t="s">
        <v>1278</v>
      </c>
      <c r="E129" s="85" t="s">
        <v>1279</v>
      </c>
      <c r="F129" s="86" t="s">
        <v>968</v>
      </c>
      <c r="G129" s="86" t="s">
        <v>884</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1258</v>
      </c>
      <c r="B130" s="81" t="s">
        <v>1280</v>
      </c>
      <c r="C130" s="83" t="s">
        <v>1281</v>
      </c>
      <c r="D130" s="85" t="s">
        <v>1282</v>
      </c>
      <c r="E130" s="85" t="s">
        <v>1283</v>
      </c>
      <c r="F130" s="86" t="s">
        <v>968</v>
      </c>
      <c r="G130" s="86" t="s">
        <v>884</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1258</v>
      </c>
      <c r="B131" s="81" t="s">
        <v>1284</v>
      </c>
      <c r="C131" s="83" t="s">
        <v>1285</v>
      </c>
      <c r="D131" s="85" t="s">
        <v>1286</v>
      </c>
      <c r="E131" s="85" t="s">
        <v>1287</v>
      </c>
      <c r="F131" s="86" t="s">
        <v>968</v>
      </c>
      <c r="G131" s="86" t="s">
        <v>884</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1258</v>
      </c>
      <c r="B132" s="81" t="s">
        <v>1288</v>
      </c>
      <c r="C132" s="83" t="s">
        <v>1289</v>
      </c>
      <c r="D132" s="85" t="s">
        <v>1290</v>
      </c>
      <c r="E132" s="85" t="s">
        <v>1291</v>
      </c>
      <c r="F132" s="86" t="s">
        <v>968</v>
      </c>
      <c r="G132" s="86" t="s">
        <v>884</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1258</v>
      </c>
      <c r="B133" s="81" t="s">
        <v>1292</v>
      </c>
      <c r="C133" s="83" t="s">
        <v>1293</v>
      </c>
      <c r="D133" s="85" t="s">
        <v>1294</v>
      </c>
      <c r="E133" s="85" t="s">
        <v>1295</v>
      </c>
      <c r="F133" s="86" t="s">
        <v>968</v>
      </c>
      <c r="G133" s="86" t="s">
        <v>884</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1296</v>
      </c>
      <c r="B134" s="80">
        <v>15</v>
      </c>
      <c r="C134" s="82" t="s">
        <v>25</v>
      </c>
      <c r="D134" s="84" t="s">
        <v>1297</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1296</v>
      </c>
      <c r="B135" s="81" t="s">
        <v>1298</v>
      </c>
      <c r="C135" s="83" t="s">
        <v>1299</v>
      </c>
      <c r="D135" s="85" t="s">
        <v>1300</v>
      </c>
      <c r="E135" s="85" t="s">
        <v>1301</v>
      </c>
      <c r="F135" s="86" t="s">
        <v>968</v>
      </c>
      <c r="G135" s="86" t="s">
        <v>851</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1296</v>
      </c>
      <c r="B136" s="81" t="s">
        <v>1302</v>
      </c>
      <c r="C136" s="83" t="s">
        <v>1303</v>
      </c>
      <c r="D136" s="85" t="s">
        <v>1304</v>
      </c>
      <c r="E136" s="85" t="s">
        <v>1305</v>
      </c>
      <c r="F136" s="86" t="s">
        <v>949</v>
      </c>
      <c r="G136" s="86" t="s">
        <v>897</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1296</v>
      </c>
      <c r="B137" s="81" t="s">
        <v>1306</v>
      </c>
      <c r="C137" s="83" t="s">
        <v>1307</v>
      </c>
      <c r="D137" s="85" t="s">
        <v>1308</v>
      </c>
      <c r="E137" s="85" t="s">
        <v>1309</v>
      </c>
      <c r="F137" s="86" t="s">
        <v>968</v>
      </c>
      <c r="G137" s="86" t="s">
        <v>897</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1296</v>
      </c>
      <c r="B138" s="81" t="s">
        <v>1310</v>
      </c>
      <c r="C138" s="83" t="s">
        <v>1311</v>
      </c>
      <c r="D138" s="85" t="s">
        <v>1312</v>
      </c>
      <c r="E138" s="85" t="s">
        <v>1313</v>
      </c>
      <c r="F138" s="86" t="s">
        <v>949</v>
      </c>
      <c r="G138" s="86" t="s">
        <v>897</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1296</v>
      </c>
      <c r="B139" s="81" t="s">
        <v>1314</v>
      </c>
      <c r="C139" s="83" t="s">
        <v>1315</v>
      </c>
      <c r="D139" s="85" t="s">
        <v>1316</v>
      </c>
      <c r="E139" s="85" t="s">
        <v>1317</v>
      </c>
      <c r="F139" s="86" t="s">
        <v>968</v>
      </c>
      <c r="G139" s="86" t="s">
        <v>897</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1296</v>
      </c>
      <c r="B140" s="81" t="s">
        <v>1318</v>
      </c>
      <c r="C140" s="83" t="s">
        <v>1319</v>
      </c>
      <c r="D140" s="85" t="s">
        <v>1320</v>
      </c>
      <c r="E140" s="85" t="s">
        <v>1321</v>
      </c>
      <c r="F140" s="86" t="s">
        <v>896</v>
      </c>
      <c r="G140" s="86" t="s">
        <v>897</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1296</v>
      </c>
      <c r="B141" s="81" t="s">
        <v>1322</v>
      </c>
      <c r="C141" s="83" t="s">
        <v>1323</v>
      </c>
      <c r="D141" s="85" t="s">
        <v>1324</v>
      </c>
      <c r="E141" s="85" t="s">
        <v>1325</v>
      </c>
      <c r="F141" s="86" t="s">
        <v>896</v>
      </c>
      <c r="G141" s="86" t="s">
        <v>884</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1326</v>
      </c>
      <c r="B142" s="80">
        <v>16</v>
      </c>
      <c r="C142" s="82" t="s">
        <v>25</v>
      </c>
      <c r="D142" s="84" t="s">
        <v>1327</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1326</v>
      </c>
      <c r="B143" s="81" t="s">
        <v>1328</v>
      </c>
      <c r="C143" s="83" t="s">
        <v>1329</v>
      </c>
      <c r="D143" s="85" t="s">
        <v>1330</v>
      </c>
      <c r="E143" s="85" t="s">
        <v>1331</v>
      </c>
      <c r="F143" s="86" t="s">
        <v>949</v>
      </c>
      <c r="G143" s="86" t="s">
        <v>897</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1326</v>
      </c>
      <c r="B144" s="81" t="s">
        <v>1332</v>
      </c>
      <c r="C144" s="83" t="s">
        <v>1333</v>
      </c>
      <c r="D144" s="85" t="s">
        <v>1334</v>
      </c>
      <c r="E144" s="85" t="s">
        <v>1335</v>
      </c>
      <c r="F144" s="86" t="s">
        <v>949</v>
      </c>
      <c r="G144" s="86" t="s">
        <v>897</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1326</v>
      </c>
      <c r="B145" s="81" t="s">
        <v>1336</v>
      </c>
      <c r="C145" s="83" t="s">
        <v>1337</v>
      </c>
      <c r="D145" s="85" t="s">
        <v>1338</v>
      </c>
      <c r="E145" s="85" t="s">
        <v>1339</v>
      </c>
      <c r="F145" s="86" t="s">
        <v>871</v>
      </c>
      <c r="G145" s="86" t="s">
        <v>859</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1326</v>
      </c>
      <c r="B146" s="81" t="s">
        <v>1340</v>
      </c>
      <c r="C146" s="83" t="s">
        <v>1341</v>
      </c>
      <c r="D146" s="85" t="s">
        <v>1342</v>
      </c>
      <c r="E146" s="85" t="s">
        <v>1343</v>
      </c>
      <c r="F146" s="86" t="s">
        <v>871</v>
      </c>
      <c r="G146" s="86" t="s">
        <v>851</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1326</v>
      </c>
      <c r="B147" s="81" t="s">
        <v>1344</v>
      </c>
      <c r="C147" s="83" t="s">
        <v>1345</v>
      </c>
      <c r="D147" s="85" t="s">
        <v>1346</v>
      </c>
      <c r="E147" s="85" t="s">
        <v>1347</v>
      </c>
      <c r="F147" s="86" t="s">
        <v>871</v>
      </c>
      <c r="G147" s="86" t="s">
        <v>884</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1326</v>
      </c>
      <c r="B148" s="81" t="s">
        <v>1348</v>
      </c>
      <c r="C148" s="83" t="s">
        <v>1349</v>
      </c>
      <c r="D148" s="85" t="s">
        <v>1350</v>
      </c>
      <c r="E148" s="85" t="s">
        <v>1351</v>
      </c>
      <c r="F148" s="86" t="s">
        <v>949</v>
      </c>
      <c r="G148" s="86" t="s">
        <v>897</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1326</v>
      </c>
      <c r="B149" s="81" t="s">
        <v>1352</v>
      </c>
      <c r="C149" s="83" t="s">
        <v>1353</v>
      </c>
      <c r="D149" s="85" t="s">
        <v>1354</v>
      </c>
      <c r="E149" s="85" t="s">
        <v>1355</v>
      </c>
      <c r="F149" s="86" t="s">
        <v>871</v>
      </c>
      <c r="G149" s="86" t="s">
        <v>884</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1326</v>
      </c>
      <c r="B150" s="81" t="s">
        <v>1356</v>
      </c>
      <c r="C150" s="83" t="s">
        <v>1357</v>
      </c>
      <c r="D150" s="85" t="s">
        <v>1358</v>
      </c>
      <c r="E150" s="85" t="s">
        <v>1359</v>
      </c>
      <c r="F150" s="86" t="s">
        <v>1071</v>
      </c>
      <c r="G150" s="86" t="s">
        <v>884</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1326</v>
      </c>
      <c r="B151" s="81" t="s">
        <v>1360</v>
      </c>
      <c r="C151" s="83" t="s">
        <v>1361</v>
      </c>
      <c r="D151" s="85" t="s">
        <v>1362</v>
      </c>
      <c r="E151" s="85" t="s">
        <v>1363</v>
      </c>
      <c r="F151" s="86" t="s">
        <v>968</v>
      </c>
      <c r="G151" s="86" t="s">
        <v>884</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1326</v>
      </c>
      <c r="B152" s="81" t="s">
        <v>1364</v>
      </c>
      <c r="C152" s="83" t="s">
        <v>1365</v>
      </c>
      <c r="D152" s="85" t="s">
        <v>1366</v>
      </c>
      <c r="E152" s="85" t="s">
        <v>1367</v>
      </c>
      <c r="F152" s="86" t="s">
        <v>871</v>
      </c>
      <c r="G152" s="86" t="s">
        <v>884</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1326</v>
      </c>
      <c r="B153" s="81" t="s">
        <v>1368</v>
      </c>
      <c r="C153" s="83" t="s">
        <v>1369</v>
      </c>
      <c r="D153" s="85" t="s">
        <v>1370</v>
      </c>
      <c r="E153" s="85" t="s">
        <v>1371</v>
      </c>
      <c r="F153" s="86" t="s">
        <v>871</v>
      </c>
      <c r="G153" s="86" t="s">
        <v>884</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1326</v>
      </c>
      <c r="B154" s="81" t="s">
        <v>1372</v>
      </c>
      <c r="C154" s="83" t="s">
        <v>1373</v>
      </c>
      <c r="D154" s="85" t="s">
        <v>1374</v>
      </c>
      <c r="E154" s="85" t="s">
        <v>1375</v>
      </c>
      <c r="F154" s="86" t="s">
        <v>871</v>
      </c>
      <c r="G154" s="86" t="s">
        <v>884</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1326</v>
      </c>
      <c r="B155" s="81" t="s">
        <v>1376</v>
      </c>
      <c r="C155" s="83" t="s">
        <v>1377</v>
      </c>
      <c r="D155" s="85" t="s">
        <v>1378</v>
      </c>
      <c r="E155" s="85" t="s">
        <v>1379</v>
      </c>
      <c r="F155" s="86" t="s">
        <v>871</v>
      </c>
      <c r="G155" s="86" t="s">
        <v>859</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1326</v>
      </c>
      <c r="B156" s="81" t="s">
        <v>1380</v>
      </c>
      <c r="C156" s="83" t="s">
        <v>1381</v>
      </c>
      <c r="D156" s="85" t="s">
        <v>1382</v>
      </c>
      <c r="E156" s="85" t="s">
        <v>1383</v>
      </c>
      <c r="F156" s="86" t="s">
        <v>871</v>
      </c>
      <c r="G156" s="86" t="s">
        <v>884</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1384</v>
      </c>
      <c r="B157" s="80">
        <v>17</v>
      </c>
      <c r="C157" s="82" t="s">
        <v>25</v>
      </c>
      <c r="D157" s="84" t="s">
        <v>1385</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1384</v>
      </c>
      <c r="B158" s="81" t="s">
        <v>1386</v>
      </c>
      <c r="C158" s="83" t="s">
        <v>1387</v>
      </c>
      <c r="D158" s="85" t="s">
        <v>1388</v>
      </c>
      <c r="E158" s="85" t="s">
        <v>1389</v>
      </c>
      <c r="F158" s="86" t="s">
        <v>968</v>
      </c>
      <c r="G158" s="86" t="s">
        <v>855</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1384</v>
      </c>
      <c r="B159" s="81" t="s">
        <v>1390</v>
      </c>
      <c r="C159" s="83" t="s">
        <v>1391</v>
      </c>
      <c r="D159" s="85" t="s">
        <v>1392</v>
      </c>
      <c r="E159" s="85" t="s">
        <v>1393</v>
      </c>
      <c r="F159" s="86" t="s">
        <v>949</v>
      </c>
      <c r="G159" s="86" t="s">
        <v>897</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1384</v>
      </c>
      <c r="B160" s="81" t="s">
        <v>1394</v>
      </c>
      <c r="C160" s="83" t="s">
        <v>1395</v>
      </c>
      <c r="D160" s="85" t="s">
        <v>1396</v>
      </c>
      <c r="E160" s="85" t="s">
        <v>1397</v>
      </c>
      <c r="F160" s="86" t="s">
        <v>949</v>
      </c>
      <c r="G160" s="86" t="s">
        <v>897</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1384</v>
      </c>
      <c r="B161" s="81" t="s">
        <v>1398</v>
      </c>
      <c r="C161" s="83" t="s">
        <v>1399</v>
      </c>
      <c r="D161" s="85" t="s">
        <v>1400</v>
      </c>
      <c r="E161" s="85" t="s">
        <v>1401</v>
      </c>
      <c r="F161" s="86" t="s">
        <v>949</v>
      </c>
      <c r="G161" s="86" t="s">
        <v>897</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1384</v>
      </c>
      <c r="B162" s="81" t="s">
        <v>1402</v>
      </c>
      <c r="C162" s="83" t="s">
        <v>1403</v>
      </c>
      <c r="D162" s="85" t="s">
        <v>1404</v>
      </c>
      <c r="E162" s="85" t="s">
        <v>1405</v>
      </c>
      <c r="F162" s="86" t="s">
        <v>968</v>
      </c>
      <c r="G162" s="86" t="s">
        <v>855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1384</v>
      </c>
      <c r="B163" s="81" t="s">
        <v>1406</v>
      </c>
      <c r="C163" s="83" t="s">
        <v>1407</v>
      </c>
      <c r="D163" s="85" t="s">
        <v>1408</v>
      </c>
      <c r="E163" s="85" t="s">
        <v>1409</v>
      </c>
      <c r="F163" s="86" t="s">
        <v>968</v>
      </c>
      <c r="G163" s="86" t="s">
        <v>855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1384</v>
      </c>
      <c r="B164" s="81" t="s">
        <v>1410</v>
      </c>
      <c r="C164" s="83" t="s">
        <v>1411</v>
      </c>
      <c r="D164" s="85" t="s">
        <v>1412</v>
      </c>
      <c r="E164" s="85" t="s">
        <v>1413</v>
      </c>
      <c r="F164" s="86" t="s">
        <v>968</v>
      </c>
      <c r="G164" s="86" t="s">
        <v>1165</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1384</v>
      </c>
      <c r="B165" s="81" t="s">
        <v>1414</v>
      </c>
      <c r="C165" s="83" t="s">
        <v>1415</v>
      </c>
      <c r="D165" s="85" t="s">
        <v>1416</v>
      </c>
      <c r="E165" s="85" t="s">
        <v>1417</v>
      </c>
      <c r="F165" s="86" t="s">
        <v>968</v>
      </c>
      <c r="G165" s="86" t="s">
        <v>1165</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1384</v>
      </c>
      <c r="B166" s="81" t="s">
        <v>1418</v>
      </c>
      <c r="C166" s="83" t="s">
        <v>1419</v>
      </c>
      <c r="D166" s="85" t="s">
        <v>1420</v>
      </c>
      <c r="E166" s="85" t="s">
        <v>1421</v>
      </c>
      <c r="F166" s="86" t="s">
        <v>949</v>
      </c>
      <c r="G166" s="86" t="s">
        <v>1165</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1422</v>
      </c>
      <c r="B167" s="80">
        <v>18</v>
      </c>
      <c r="C167" s="82" t="s">
        <v>25</v>
      </c>
      <c r="D167" s="84" t="s">
        <v>1423</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1422</v>
      </c>
      <c r="B168" s="81" t="s">
        <v>1424</v>
      </c>
      <c r="C168" s="83" t="s">
        <v>1425</v>
      </c>
      <c r="D168" s="85" t="s">
        <v>1426</v>
      </c>
      <c r="E168" s="85" t="s">
        <v>1427</v>
      </c>
      <c r="F168" s="86" t="s">
        <v>949</v>
      </c>
      <c r="G168" s="86" t="s">
        <v>897</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1422</v>
      </c>
      <c r="B169" s="81" t="s">
        <v>1428</v>
      </c>
      <c r="C169" s="83" t="s">
        <v>1429</v>
      </c>
      <c r="D169" s="85" t="s">
        <v>1430</v>
      </c>
      <c r="E169" s="85" t="s">
        <v>1431</v>
      </c>
      <c r="F169" s="86" t="s">
        <v>1071</v>
      </c>
      <c r="G169" s="86" t="s">
        <v>859</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1422</v>
      </c>
      <c r="B170" s="81" t="s">
        <v>1432</v>
      </c>
      <c r="C170" s="83" t="s">
        <v>1433</v>
      </c>
      <c r="D170" s="85" t="s">
        <v>1434</v>
      </c>
      <c r="E170" s="85" t="s">
        <v>1435</v>
      </c>
      <c r="F170" s="86" t="s">
        <v>1071</v>
      </c>
      <c r="G170" s="86" t="s">
        <v>884</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1422</v>
      </c>
      <c r="B171" s="81" t="s">
        <v>1436</v>
      </c>
      <c r="C171" s="83" t="s">
        <v>1437</v>
      </c>
      <c r="D171" s="85" t="s">
        <v>1438</v>
      </c>
      <c r="E171" s="85" t="s">
        <v>1439</v>
      </c>
      <c r="F171" s="86" t="s">
        <v>1071</v>
      </c>
      <c r="G171" s="86" t="s">
        <v>884</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1422</v>
      </c>
      <c r="B172" s="91" t="s">
        <v>1440</v>
      </c>
      <c r="C172" s="92" t="s">
        <v>1441</v>
      </c>
      <c r="D172" s="93" t="s">
        <v>1442</v>
      </c>
      <c r="E172" s="93" t="s">
        <v>1443</v>
      </c>
      <c r="F172" s="94" t="s">
        <v>1071</v>
      </c>
      <c r="G172" s="94" t="s">
        <v>859</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554</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IFERROR(INDEX('Recommendations'!$I$2:$I$92, MATCH(J2,'Recommendations'!$B$2:$B$92,0))="Implemented", FALSE))</xm:f>
            <x14:dxf>
              <font>
                <color rgb="FF000000"/>
              </font>
              <fill>
                <patternFill>
                  <bgColor rgb="FF3C7D22"/>
                </patternFill>
              </fill>
            </x14:dxf>
          </x14:cfRule>
          <x14:cfRule type="expression" priority="2" id="{00000000-000E-0000-0400-000002000000}">
            <xm:f>AND(J2&lt;&gt;"", IFERROR(INDEX('Recommendations'!$I$2:$I$92, MATCH(J2,'Recommendations'!$B$2:$B$92,0))="Compensated", FALSE))</xm:f>
            <x14:dxf>
              <font>
                <color rgb="FF000000"/>
              </font>
              <fill>
                <patternFill>
                  <bgColor rgb="FFC6E0B4"/>
                </patternFill>
              </fill>
            </x14:dxf>
          </x14:cfRule>
          <x14:cfRule type="expression" priority="3" id="{00000000-000E-0000-0400-000003000000}">
            <xm:f>AND(J2&lt;&gt;"", IFERROR(INDEX('Recommendations'!$I$2:$I$92, MATCH(J2,'Recommendations'!$B$2:$B$92,0))="Testing", FALSE))</xm:f>
            <x14:dxf>
              <font>
                <color rgb="FF000000"/>
              </font>
              <fill>
                <patternFill>
                  <bgColor rgb="FFFFC000"/>
                </patternFill>
              </fill>
            </x14:dxf>
          </x14:cfRule>
          <x14:cfRule type="expression" priority="4" id="{00000000-000E-0000-0400-000004000000}">
            <xm:f>AND(J2&lt;&gt;"", IFERROR(INDEX('Recommendations'!$I$2:$I$92, MATCH(J2,'Recommendations'!$B$2:$B$92,0))="Failed", FALSE))</xm:f>
            <x14:dxf>
              <font>
                <color rgb="FF000000"/>
              </font>
              <fill>
                <patternFill>
                  <bgColor rgb="FFD82891"/>
                </patternFill>
              </fill>
            </x14:dxf>
          </x14:cfRule>
          <x14:cfRule type="expression" priority="5" id="{00000000-000E-0000-0400-000005000000}">
            <xm:f>AND(J2&lt;&gt;"", IFERROR(INDEX('Recommendations'!$I$2:$I$92, MATCH(J2,'Recommendations'!$B$2:$B$92,0))="Risk Accepted", FALSE))</xm:f>
            <x14:dxf>
              <font>
                <color rgb="FF000000"/>
              </font>
              <fill>
                <patternFill>
                  <bgColor rgb="FFD9D9D9"/>
                </patternFill>
              </fill>
            </x14:dxf>
          </x14:cfRule>
          <x14:cfRule type="expression" priority="6" id="{00000000-000E-0000-0400-000006000000}">
            <xm:f>AND(J2&lt;&gt;"", IFERROR(INDEX('Recommendations'!$I$2:$I$92, MATCH(J2,'Recommendations'!$B$2:$B$92,0))="N/A",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1444</v>
      </c>
      <c r="C1" s="121" t="s">
        <v>11</v>
      </c>
      <c r="D1" s="121" t="s">
        <v>710</v>
      </c>
      <c r="E1" s="121" t="s">
        <v>1445</v>
      </c>
      <c r="F1" s="121" t="s">
        <v>1446</v>
      </c>
      <c r="G1" s="121" t="s">
        <v>804</v>
      </c>
      <c r="H1" s="121" t="s">
        <v>805</v>
      </c>
      <c r="I1" s="121" t="s">
        <v>806</v>
      </c>
      <c r="J1" s="121" t="s">
        <v>807</v>
      </c>
      <c r="K1" s="121" t="s">
        <v>808</v>
      </c>
      <c r="L1" s="121" t="s">
        <v>809</v>
      </c>
      <c r="M1" s="121" t="s">
        <v>810</v>
      </c>
      <c r="N1" s="121" t="s">
        <v>811</v>
      </c>
      <c r="O1" s="121" t="s">
        <v>812</v>
      </c>
      <c r="P1" s="121" t="s">
        <v>813</v>
      </c>
      <c r="Q1" s="121" t="s">
        <v>814</v>
      </c>
      <c r="R1" s="121" t="s">
        <v>815</v>
      </c>
      <c r="S1" s="121" t="s">
        <v>816</v>
      </c>
      <c r="T1" s="121" t="s">
        <v>817</v>
      </c>
      <c r="U1" s="121" t="s">
        <v>818</v>
      </c>
      <c r="V1" s="121" t="s">
        <v>819</v>
      </c>
      <c r="W1" s="121" t="s">
        <v>820</v>
      </c>
      <c r="X1" s="121" t="s">
        <v>821</v>
      </c>
      <c r="Y1" s="121" t="s">
        <v>822</v>
      </c>
      <c r="Z1" s="121" t="s">
        <v>823</v>
      </c>
      <c r="AA1" s="121" t="s">
        <v>824</v>
      </c>
      <c r="AB1" s="121" t="s">
        <v>825</v>
      </c>
      <c r="AC1" s="121" t="s">
        <v>826</v>
      </c>
      <c r="AD1" s="121" t="s">
        <v>827</v>
      </c>
      <c r="AE1" s="121" t="s">
        <v>828</v>
      </c>
      <c r="AF1" s="121" t="s">
        <v>829</v>
      </c>
      <c r="AG1" s="121" t="s">
        <v>830</v>
      </c>
      <c r="AH1" s="121" t="s">
        <v>831</v>
      </c>
      <c r="AI1" s="121" t="s">
        <v>832</v>
      </c>
      <c r="AJ1" s="121" t="s">
        <v>833</v>
      </c>
      <c r="AK1" s="121" t="s">
        <v>834</v>
      </c>
      <c r="AL1" s="121" t="s">
        <v>835</v>
      </c>
      <c r="AM1" s="121" t="s">
        <v>836</v>
      </c>
      <c r="AN1" s="121" t="s">
        <v>837</v>
      </c>
      <c r="AO1" s="121" t="s">
        <v>838</v>
      </c>
      <c r="AP1" s="121" t="s">
        <v>839</v>
      </c>
      <c r="AQ1" s="121" t="s">
        <v>840</v>
      </c>
      <c r="AR1" s="121" t="s">
        <v>841</v>
      </c>
      <c r="AS1" s="121" t="s">
        <v>842</v>
      </c>
      <c r="AT1" s="121" t="s">
        <v>843</v>
      </c>
      <c r="AU1" s="122" t="s">
        <v>844</v>
      </c>
    </row>
    <row r="2" spans="1:47" ht="60" customHeight="1" x14ac:dyDescent="0.35">
      <c r="A2" s="116" t="s">
        <v>1447</v>
      </c>
      <c r="B2" s="106" t="s">
        <v>1448</v>
      </c>
      <c r="C2" s="107" t="s">
        <v>1449</v>
      </c>
      <c r="D2" s="107" t="s">
        <v>1450</v>
      </c>
      <c r="E2" s="107" t="s">
        <v>1451</v>
      </c>
      <c r="F2" s="108" t="s">
        <v>1452</v>
      </c>
      <c r="G2" s="109">
        <f>IF(COUNTIF(H2:AU2,"&lt;&gt;")=0,"",SUMPRODUCT(((Recommendations[ImplStatus]="Implemented")+(Recommendations[ImplStatus]="Compensated"))*ISNUMBER(MATCH(Recommendations[Id],H2:AU2,0)))/COUNTIF(H2:AU2,"&lt;&gt;"))</f>
        <v>0</v>
      </c>
      <c r="H2" s="110" t="s">
        <v>47</v>
      </c>
      <c r="I2" s="110" t="s">
        <v>53</v>
      </c>
      <c r="J2" s="110" t="s">
        <v>98</v>
      </c>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1453</v>
      </c>
      <c r="B3" s="106" t="s">
        <v>1454</v>
      </c>
      <c r="C3" s="107" t="s">
        <v>1455</v>
      </c>
      <c r="D3" s="107" t="s">
        <v>1456</v>
      </c>
      <c r="E3" s="107" t="s">
        <v>1457</v>
      </c>
      <c r="F3" s="108" t="s">
        <v>1458</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1459</v>
      </c>
      <c r="B4" s="106" t="s">
        <v>1460</v>
      </c>
      <c r="C4" s="107" t="s">
        <v>1461</v>
      </c>
      <c r="D4" s="107" t="s">
        <v>1462</v>
      </c>
      <c r="E4" s="107" t="s">
        <v>1463</v>
      </c>
      <c r="F4" s="108" t="s">
        <v>1464</v>
      </c>
      <c r="G4" s="109">
        <f>IF(COUNTIF(H4:AU4,"&lt;&gt;")=0,"",SUMPRODUCT(((Recommendations[ImplStatus]="Implemented")+(Recommendations[ImplStatus]="Compensated"))*ISNUMBER(MATCH(Recommendations[Id],H4:AU4,0)))/COUNTIF(H4:AU4,"&lt;&gt;"))</f>
        <v>0</v>
      </c>
      <c r="H4" s="110" t="s">
        <v>452</v>
      </c>
      <c r="I4" s="110" t="s">
        <v>459</v>
      </c>
      <c r="J4" s="110" t="s">
        <v>465</v>
      </c>
      <c r="K4" s="110" t="s">
        <v>471</v>
      </c>
      <c r="L4" s="110" t="s">
        <v>487</v>
      </c>
      <c r="M4" s="110" t="s">
        <v>499</v>
      </c>
      <c r="N4" s="110" t="s">
        <v>505</v>
      </c>
      <c r="O4" s="110" t="s">
        <v>534</v>
      </c>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1465</v>
      </c>
      <c r="B5" s="106" t="s">
        <v>1466</v>
      </c>
      <c r="C5" s="107" t="s">
        <v>1467</v>
      </c>
      <c r="D5" s="107" t="s">
        <v>1468</v>
      </c>
      <c r="E5" s="107" t="s">
        <v>1469</v>
      </c>
      <c r="F5" s="108" t="s">
        <v>1470</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1471</v>
      </c>
      <c r="B6" s="106" t="s">
        <v>1472</v>
      </c>
      <c r="C6" s="107" t="s">
        <v>1473</v>
      </c>
      <c r="D6" s="107" t="s">
        <v>1474</v>
      </c>
      <c r="E6" s="107" t="s">
        <v>25</v>
      </c>
      <c r="F6" s="108" t="s">
        <v>1475</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1476</v>
      </c>
      <c r="B7" s="106" t="s">
        <v>13</v>
      </c>
      <c r="C7" s="107" t="s">
        <v>1477</v>
      </c>
      <c r="D7" s="107" t="s">
        <v>1478</v>
      </c>
      <c r="E7" s="107" t="s">
        <v>25</v>
      </c>
      <c r="F7" s="108" t="s">
        <v>1479</v>
      </c>
      <c r="G7" s="109">
        <f>IF(COUNTIF(H7:AU7,"&lt;&gt;")=0,"",SUMPRODUCT(((Recommendations[ImplStatus]="Implemented")+(Recommendations[ImplStatus]="Compensated"))*ISNUMBER(MATCH(Recommendations[Id],H7:AU7,0)))/COUNTIF(H7:AU7,"&lt;&gt;"))</f>
        <v>0</v>
      </c>
      <c r="H7" s="110" t="s">
        <v>115</v>
      </c>
      <c r="I7" s="110" t="s">
        <v>127</v>
      </c>
      <c r="J7" s="110" t="s">
        <v>133</v>
      </c>
      <c r="K7" s="110" t="s">
        <v>140</v>
      </c>
      <c r="L7" s="110" t="s">
        <v>148</v>
      </c>
      <c r="M7" s="110" t="s">
        <v>155</v>
      </c>
      <c r="N7" s="110" t="s">
        <v>161</v>
      </c>
      <c r="O7" s="110" t="s">
        <v>166</v>
      </c>
      <c r="P7" s="110" t="s">
        <v>172</v>
      </c>
      <c r="Q7" s="110" t="s">
        <v>178</v>
      </c>
      <c r="R7" s="110" t="s">
        <v>184</v>
      </c>
      <c r="S7" s="110" t="s">
        <v>189</v>
      </c>
      <c r="T7" s="110" t="s">
        <v>194</v>
      </c>
      <c r="U7" s="110" t="s">
        <v>199</v>
      </c>
      <c r="V7" s="110" t="s">
        <v>204</v>
      </c>
      <c r="W7" s="110" t="s">
        <v>209</v>
      </c>
      <c r="X7" s="110" t="s">
        <v>214</v>
      </c>
      <c r="Y7" s="110" t="s">
        <v>219</v>
      </c>
      <c r="Z7" s="110" t="s">
        <v>224</v>
      </c>
      <c r="AA7" s="110" t="s">
        <v>237</v>
      </c>
      <c r="AB7" s="110" t="s">
        <v>284</v>
      </c>
      <c r="AC7" s="110" t="s">
        <v>338</v>
      </c>
      <c r="AD7" s="110" t="s">
        <v>344</v>
      </c>
      <c r="AE7" s="110" t="s">
        <v>362</v>
      </c>
      <c r="AF7" s="110" t="s">
        <v>368</v>
      </c>
      <c r="AG7" s="110" t="s">
        <v>422</v>
      </c>
      <c r="AH7" s="110" t="s">
        <v>445</v>
      </c>
      <c r="AI7" s="110" t="s">
        <v>482</v>
      </c>
      <c r="AJ7" s="110" t="s">
        <v>549</v>
      </c>
      <c r="AK7" s="110"/>
      <c r="AL7" s="110"/>
      <c r="AM7" s="110"/>
      <c r="AN7" s="110"/>
      <c r="AO7" s="110"/>
      <c r="AP7" s="110"/>
      <c r="AQ7" s="110"/>
      <c r="AR7" s="110"/>
      <c r="AS7" s="110"/>
      <c r="AT7" s="110"/>
      <c r="AU7" s="118"/>
    </row>
    <row r="8" spans="1:47" ht="60" customHeight="1" x14ac:dyDescent="0.35">
      <c r="A8" s="116" t="s">
        <v>1480</v>
      </c>
      <c r="B8" s="106" t="s">
        <v>1481</v>
      </c>
      <c r="C8" s="107" t="s">
        <v>1482</v>
      </c>
      <c r="D8" s="107" t="s">
        <v>1483</v>
      </c>
      <c r="E8" s="107" t="s">
        <v>25</v>
      </c>
      <c r="F8" s="108" t="s">
        <v>1484</v>
      </c>
      <c r="G8" s="109">
        <f>IF(COUNTIF(H8:AU8,"&lt;&gt;")=0,"",SUMPRODUCT(((Recommendations[ImplStatus]="Implemented")+(Recommendations[ImplStatus]="Compensated"))*ISNUMBER(MATCH(Recommendations[Id],H8:AU8,0)))/COUNTIF(H8:AU8,"&lt;&gt;"))</f>
        <v>0</v>
      </c>
      <c r="H8" s="110" t="s">
        <v>452</v>
      </c>
      <c r="I8" s="110" t="s">
        <v>459</v>
      </c>
      <c r="J8" s="110" t="s">
        <v>465</v>
      </c>
      <c r="K8" s="110" t="s">
        <v>471</v>
      </c>
      <c r="L8" s="110" t="s">
        <v>487</v>
      </c>
      <c r="M8" s="110" t="s">
        <v>499</v>
      </c>
      <c r="N8" s="110" t="s">
        <v>505</v>
      </c>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1485</v>
      </c>
      <c r="B9" s="106" t="s">
        <v>1486</v>
      </c>
      <c r="C9" s="107" t="s">
        <v>1487</v>
      </c>
      <c r="D9" s="107" t="s">
        <v>1488</v>
      </c>
      <c r="E9" s="107" t="s">
        <v>25</v>
      </c>
      <c r="F9" s="108" t="s">
        <v>1489</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1490</v>
      </c>
      <c r="B10" s="106" t="s">
        <v>1491</v>
      </c>
      <c r="C10" s="107" t="s">
        <v>1492</v>
      </c>
      <c r="D10" s="107" t="s">
        <v>1493</v>
      </c>
      <c r="E10" s="107" t="s">
        <v>25</v>
      </c>
      <c r="F10" s="108" t="s">
        <v>1494</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1495</v>
      </c>
      <c r="B11" s="106" t="s">
        <v>1496</v>
      </c>
      <c r="C11" s="107" t="s">
        <v>1497</v>
      </c>
      <c r="D11" s="107" t="s">
        <v>1498</v>
      </c>
      <c r="E11" s="107" t="s">
        <v>25</v>
      </c>
      <c r="F11" s="108" t="s">
        <v>1499</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1500</v>
      </c>
      <c r="B12" s="106" t="s">
        <v>1501</v>
      </c>
      <c r="C12" s="107" t="s">
        <v>1502</v>
      </c>
      <c r="D12" s="107" t="s">
        <v>1503</v>
      </c>
      <c r="E12" s="107" t="s">
        <v>25</v>
      </c>
      <c r="F12" s="108" t="s">
        <v>1504</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1505</v>
      </c>
      <c r="B13" s="106" t="s">
        <v>1506</v>
      </c>
      <c r="C13" s="107" t="s">
        <v>1507</v>
      </c>
      <c r="D13" s="107" t="s">
        <v>1508</v>
      </c>
      <c r="E13" s="107" t="s">
        <v>25</v>
      </c>
      <c r="F13" s="108" t="s">
        <v>1509</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1510</v>
      </c>
      <c r="B14" s="106" t="s">
        <v>1511</v>
      </c>
      <c r="C14" s="107" t="s">
        <v>1512</v>
      </c>
      <c r="D14" s="107" t="s">
        <v>1513</v>
      </c>
      <c r="E14" s="107" t="s">
        <v>25</v>
      </c>
      <c r="F14" s="108" t="s">
        <v>1514</v>
      </c>
      <c r="G14" s="109">
        <f>IF(COUNTIF(H14:AU14,"&lt;&gt;")=0,"",SUMPRODUCT(((Recommendations[ImplStatus]="Implemented")+(Recommendations[ImplStatus]="Compensated"))*ISNUMBER(MATCH(Recommendations[Id],H14:AU14,0)))/COUNTIF(H14:AU14,"&lt;&gt;"))</f>
        <v>0</v>
      </c>
      <c r="H14" s="110" t="s">
        <v>385</v>
      </c>
      <c r="I14" s="110" t="s">
        <v>391</v>
      </c>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1515</v>
      </c>
      <c r="B15" s="106" t="s">
        <v>1516</v>
      </c>
      <c r="C15" s="107" t="s">
        <v>1517</v>
      </c>
      <c r="D15" s="107" t="s">
        <v>1518</v>
      </c>
      <c r="E15" s="107" t="s">
        <v>25</v>
      </c>
      <c r="F15" s="108" t="s">
        <v>1519</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1520</v>
      </c>
      <c r="B16" s="106" t="s">
        <v>1521</v>
      </c>
      <c r="C16" s="107" t="s">
        <v>1522</v>
      </c>
      <c r="D16" s="107" t="s">
        <v>1523</v>
      </c>
      <c r="E16" s="107" t="s">
        <v>25</v>
      </c>
      <c r="F16" s="108" t="s">
        <v>1524</v>
      </c>
      <c r="G16" s="109">
        <f>IF(COUNTIF(H16:AU16,"&lt;&gt;")=0,"",SUMPRODUCT(((Recommendations[ImplStatus]="Implemented")+(Recommendations[ImplStatus]="Compensated"))*ISNUMBER(MATCH(Recommendations[Id],H16:AU16,0)))/COUNTIF(H16:AU16,"&lt;&gt;"))</f>
        <v>0</v>
      </c>
      <c r="H16" s="110" t="s">
        <v>290</v>
      </c>
      <c r="I16" s="110" t="s">
        <v>301</v>
      </c>
      <c r="J16" s="110" t="s">
        <v>307</v>
      </c>
      <c r="K16" s="110" t="s">
        <v>313</v>
      </c>
      <c r="L16" s="110" t="s">
        <v>319</v>
      </c>
      <c r="M16" s="110" t="s">
        <v>326</v>
      </c>
      <c r="N16" s="110" t="s">
        <v>350</v>
      </c>
      <c r="O16" s="110" t="s">
        <v>356</v>
      </c>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1525</v>
      </c>
      <c r="B17" s="106" t="s">
        <v>1526</v>
      </c>
      <c r="C17" s="107" t="s">
        <v>1527</v>
      </c>
      <c r="D17" s="107" t="s">
        <v>1528</v>
      </c>
      <c r="E17" s="107" t="s">
        <v>25</v>
      </c>
      <c r="F17" s="108" t="s">
        <v>1529</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1530</v>
      </c>
      <c r="B18" s="106" t="s">
        <v>1531</v>
      </c>
      <c r="C18" s="107" t="s">
        <v>1532</v>
      </c>
      <c r="D18" s="107" t="s">
        <v>1533</v>
      </c>
      <c r="E18" s="107" t="s">
        <v>25</v>
      </c>
      <c r="F18" s="108" t="s">
        <v>1534</v>
      </c>
      <c r="G18" s="109">
        <f>IF(COUNTIF(H18:AU18,"&lt;&gt;")=0,"",SUMPRODUCT(((Recommendations[ImplStatus]="Implemented")+(Recommendations[ImplStatus]="Compensated"))*ISNUMBER(MATCH(Recommendations[Id],H18:AU18,0)))/COUNTIF(H18:AU18,"&lt;&gt;"))</f>
        <v>0</v>
      </c>
      <c r="H18" s="110" t="s">
        <v>540</v>
      </c>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1535</v>
      </c>
      <c r="B19" s="106" t="s">
        <v>1536</v>
      </c>
      <c r="C19" s="107" t="s">
        <v>1537</v>
      </c>
      <c r="D19" s="107" t="s">
        <v>1538</v>
      </c>
      <c r="E19" s="107" t="s">
        <v>25</v>
      </c>
      <c r="F19" s="108" t="s">
        <v>1539</v>
      </c>
      <c r="G19" s="109">
        <f>IF(COUNTIF(H19:AU19,"&lt;&gt;")=0,"",SUMPRODUCT(((Recommendations[ImplStatus]="Implemented")+(Recommendations[ImplStatus]="Compensated"))*ISNUMBER(MATCH(Recommendations[Id],H19:AU19,0)))/COUNTIF(H19:AU19,"&lt;&gt;"))</f>
        <v>0</v>
      </c>
      <c r="H19" s="110" t="s">
        <v>465</v>
      </c>
      <c r="I19" s="110" t="s">
        <v>499</v>
      </c>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1540</v>
      </c>
      <c r="B20" s="106" t="s">
        <v>1541</v>
      </c>
      <c r="C20" s="107" t="s">
        <v>1542</v>
      </c>
      <c r="D20" s="107" t="s">
        <v>1543</v>
      </c>
      <c r="E20" s="107" t="s">
        <v>25</v>
      </c>
      <c r="F20" s="108" t="s">
        <v>1544</v>
      </c>
      <c r="G20" s="109">
        <f>IF(COUNTIF(H20:AU20,"&lt;&gt;")=0,"",SUMPRODUCT(((Recommendations[ImplStatus]="Implemented")+(Recommendations[ImplStatus]="Compensated"))*ISNUMBER(MATCH(Recommendations[Id],H20:AU20,0)))/COUNTIF(H20:AU20,"&lt;&gt;"))</f>
        <v>0</v>
      </c>
      <c r="H20" s="110" t="s">
        <v>230</v>
      </c>
      <c r="I20" s="110" t="s">
        <v>249</v>
      </c>
      <c r="J20" s="110" t="s">
        <v>254</v>
      </c>
      <c r="K20" s="110" t="s">
        <v>259</v>
      </c>
      <c r="L20" s="110" t="s">
        <v>263</v>
      </c>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1545</v>
      </c>
      <c r="B21" s="106" t="s">
        <v>1546</v>
      </c>
      <c r="C21" s="107" t="s">
        <v>1547</v>
      </c>
      <c r="D21" s="107" t="s">
        <v>1548</v>
      </c>
      <c r="E21" s="107" t="s">
        <v>1549</v>
      </c>
      <c r="F21" s="108" t="s">
        <v>1550</v>
      </c>
      <c r="G21" s="109">
        <f>IF(COUNTIF(H21:AU21,"&lt;&gt;")=0,"",SUMPRODUCT(((Recommendations[ImplStatus]="Implemented")+(Recommendations[ImplStatus]="Compensated"))*ISNUMBER(MATCH(Recommendations[Id],H21:AU21,0)))/COUNTIF(H21:AU21,"&lt;&gt;"))</f>
        <v>0</v>
      </c>
      <c r="H21" s="110" t="s">
        <v>230</v>
      </c>
      <c r="I21" s="110" t="s">
        <v>254</v>
      </c>
      <c r="J21" s="110" t="s">
        <v>259</v>
      </c>
      <c r="K21" s="110" t="s">
        <v>270</v>
      </c>
      <c r="L21" s="110" t="s">
        <v>277</v>
      </c>
      <c r="M21" s="110" t="s">
        <v>296</v>
      </c>
      <c r="N21" s="110" t="s">
        <v>332</v>
      </c>
      <c r="O21" s="110" t="s">
        <v>408</v>
      </c>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1551</v>
      </c>
      <c r="B22" s="106" t="s">
        <v>1552</v>
      </c>
      <c r="C22" s="107" t="s">
        <v>1553</v>
      </c>
      <c r="D22" s="107" t="s">
        <v>1554</v>
      </c>
      <c r="E22" s="107" t="s">
        <v>1555</v>
      </c>
      <c r="F22" s="108" t="s">
        <v>1556</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1557</v>
      </c>
      <c r="B23" s="106" t="s">
        <v>1558</v>
      </c>
      <c r="C23" s="107" t="s">
        <v>1559</v>
      </c>
      <c r="D23" s="107" t="s">
        <v>1560</v>
      </c>
      <c r="E23" s="107" t="s">
        <v>1561</v>
      </c>
      <c r="F23" s="108" t="s">
        <v>1562</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1563</v>
      </c>
      <c r="B24" s="106" t="s">
        <v>1564</v>
      </c>
      <c r="C24" s="107" t="s">
        <v>1565</v>
      </c>
      <c r="D24" s="107" t="s">
        <v>1566</v>
      </c>
      <c r="E24" s="107" t="s">
        <v>25</v>
      </c>
      <c r="F24" s="108" t="s">
        <v>1567</v>
      </c>
      <c r="G24" s="109">
        <f>IF(COUNTIF(H24:AU24,"&lt;&gt;")=0,"",SUMPRODUCT(((Recommendations[ImplStatus]="Implemented")+(Recommendations[ImplStatus]="Compensated"))*ISNUMBER(MATCH(Recommendations[Id],H24:AU24,0)))/COUNTIF(H24:AU24,"&lt;&gt;"))</f>
        <v>0</v>
      </c>
      <c r="H24" s="110" t="s">
        <v>36</v>
      </c>
      <c r="I24" s="110" t="s">
        <v>41</v>
      </c>
      <c r="J24" s="110" t="s">
        <v>199</v>
      </c>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1568</v>
      </c>
      <c r="B25" s="106" t="s">
        <v>1569</v>
      </c>
      <c r="C25" s="107" t="s">
        <v>1570</v>
      </c>
      <c r="D25" s="107" t="s">
        <v>25</v>
      </c>
      <c r="E25" s="107" t="s">
        <v>25</v>
      </c>
      <c r="F25" s="108" t="s">
        <v>1571</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1572</v>
      </c>
      <c r="B26" s="106" t="s">
        <v>1573</v>
      </c>
      <c r="C26" s="107" t="s">
        <v>1574</v>
      </c>
      <c r="D26" s="107" t="s">
        <v>1575</v>
      </c>
      <c r="E26" s="107" t="s">
        <v>25</v>
      </c>
      <c r="F26" s="108" t="s">
        <v>1576</v>
      </c>
      <c r="G26" s="109">
        <f>IF(COUNTIF(H26:AU26,"&lt;&gt;")=0,"",SUMPRODUCT(((Recommendations[ImplStatus]="Implemented")+(Recommendations[ImplStatus]="Compensated"))*ISNUMBER(MATCH(Recommendations[Id],H26:AU26,0)))/COUNTIF(H26:AU26,"&lt;&gt;"))</f>
        <v>0</v>
      </c>
      <c r="H26" s="110" t="s">
        <v>230</v>
      </c>
      <c r="I26" s="110" t="s">
        <v>243</v>
      </c>
      <c r="J26" s="110" t="s">
        <v>249</v>
      </c>
      <c r="K26" s="110" t="s">
        <v>254</v>
      </c>
      <c r="L26" s="110" t="s">
        <v>259</v>
      </c>
      <c r="M26" s="110" t="s">
        <v>263</v>
      </c>
      <c r="N26" s="110" t="s">
        <v>296</v>
      </c>
      <c r="O26" s="110" t="s">
        <v>332</v>
      </c>
      <c r="P26" s="110" t="s">
        <v>397</v>
      </c>
      <c r="Q26" s="110" t="s">
        <v>403</v>
      </c>
      <c r="R26" s="110" t="s">
        <v>408</v>
      </c>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1577</v>
      </c>
      <c r="B27" s="106" t="s">
        <v>1578</v>
      </c>
      <c r="C27" s="107" t="s">
        <v>1579</v>
      </c>
      <c r="D27" s="107" t="s">
        <v>1580</v>
      </c>
      <c r="E27" s="107" t="s">
        <v>1581</v>
      </c>
      <c r="F27" s="108" t="s">
        <v>1582</v>
      </c>
      <c r="G27" s="109">
        <f>IF(COUNTIF(H27:AU27,"&lt;&gt;")=0,"",SUMPRODUCT(((Recommendations[ImplStatus]="Implemented")+(Recommendations[ImplStatus]="Compensated"))*ISNUMBER(MATCH(Recommendations[Id],H27:AU27,0)))/COUNTIF(H27:AU27,"&lt;&gt;"))</f>
        <v>0</v>
      </c>
      <c r="H27" s="110" t="s">
        <v>516</v>
      </c>
      <c r="I27" s="110" t="s">
        <v>528</v>
      </c>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1583</v>
      </c>
      <c r="B28" s="106" t="s">
        <v>1584</v>
      </c>
      <c r="C28" s="107" t="s">
        <v>1585</v>
      </c>
      <c r="D28" s="107" t="s">
        <v>25</v>
      </c>
      <c r="E28" s="107" t="s">
        <v>25</v>
      </c>
      <c r="F28" s="108" t="s">
        <v>1586</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1587</v>
      </c>
      <c r="B29" s="106" t="s">
        <v>1588</v>
      </c>
      <c r="C29" s="107" t="s">
        <v>1589</v>
      </c>
      <c r="D29" s="107" t="s">
        <v>1590</v>
      </c>
      <c r="E29" s="107" t="s">
        <v>1591</v>
      </c>
      <c r="F29" s="108" t="s">
        <v>1592</v>
      </c>
      <c r="G29" s="109">
        <f>IF(COUNTIF(H29:AU29,"&lt;&gt;")=0,"",SUMPRODUCT(((Recommendations[ImplStatus]="Implemented")+(Recommendations[ImplStatus]="Compensated"))*ISNUMBER(MATCH(Recommendations[Id],H29:AU29,0)))/COUNTIF(H29:AU29,"&lt;&gt;"))</f>
        <v>0</v>
      </c>
      <c r="H29" s="110" t="s">
        <v>53</v>
      </c>
      <c r="I29" s="110" t="s">
        <v>58</v>
      </c>
      <c r="J29" s="110" t="s">
        <v>64</v>
      </c>
      <c r="K29" s="110" t="s">
        <v>69</v>
      </c>
      <c r="L29" s="110" t="s">
        <v>74</v>
      </c>
      <c r="M29" s="110" t="s">
        <v>79</v>
      </c>
      <c r="N29" s="110" t="s">
        <v>85</v>
      </c>
      <c r="O29" s="110" t="s">
        <v>92</v>
      </c>
      <c r="P29" s="110" t="s">
        <v>391</v>
      </c>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1593</v>
      </c>
      <c r="B30" s="106" t="s">
        <v>1594</v>
      </c>
      <c r="C30" s="107" t="s">
        <v>1595</v>
      </c>
      <c r="D30" s="107" t="s">
        <v>1596</v>
      </c>
      <c r="E30" s="107" t="s">
        <v>25</v>
      </c>
      <c r="F30" s="108" t="s">
        <v>1597</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1598</v>
      </c>
      <c r="B31" s="106" t="s">
        <v>1599</v>
      </c>
      <c r="C31" s="107" t="s">
        <v>1600</v>
      </c>
      <c r="D31" s="107" t="s">
        <v>1601</v>
      </c>
      <c r="E31" s="107" t="s">
        <v>1602</v>
      </c>
      <c r="F31" s="108" t="s">
        <v>1603</v>
      </c>
      <c r="G31" s="109">
        <f>IF(COUNTIF(H31:AU31,"&lt;&gt;")=0,"",SUMPRODUCT(((Recommendations[ImplStatus]="Implemented")+(Recommendations[ImplStatus]="Compensated"))*ISNUMBER(MATCH(Recommendations[Id],H31:AU31,0)))/COUNTIF(H31:AU31,"&lt;&gt;"))</f>
        <v>0</v>
      </c>
      <c r="H31" s="110" t="s">
        <v>18</v>
      </c>
      <c r="I31" s="110" t="s">
        <v>29</v>
      </c>
      <c r="J31" s="110" t="s">
        <v>104</v>
      </c>
      <c r="K31" s="110" t="s">
        <v>109</v>
      </c>
      <c r="L31" s="110" t="s">
        <v>204</v>
      </c>
      <c r="M31" s="110" t="s">
        <v>373</v>
      </c>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1604</v>
      </c>
      <c r="B32" s="106" t="s">
        <v>1605</v>
      </c>
      <c r="C32" s="107" t="s">
        <v>1606</v>
      </c>
      <c r="D32" s="107" t="s">
        <v>1607</v>
      </c>
      <c r="E32" s="107" t="s">
        <v>1608</v>
      </c>
      <c r="F32" s="108" t="s">
        <v>1609</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1610</v>
      </c>
      <c r="B33" s="106" t="s">
        <v>1611</v>
      </c>
      <c r="C33" s="107" t="s">
        <v>1612</v>
      </c>
      <c r="D33" s="107" t="s">
        <v>1613</v>
      </c>
      <c r="E33" s="107" t="s">
        <v>25</v>
      </c>
      <c r="F33" s="108" t="s">
        <v>1614</v>
      </c>
      <c r="G33" s="109">
        <f>IF(COUNTIF(H33:AU33,"&lt;&gt;")=0,"",SUMPRODUCT(((Recommendations[ImplStatus]="Implemented")+(Recommendations[ImplStatus]="Compensated"))*ISNUMBER(MATCH(Recommendations[Id],H33:AU33,0)))/COUNTIF(H33:AU33,"&lt;&gt;"))</f>
        <v>0</v>
      </c>
      <c r="H33" s="110" t="s">
        <v>121</v>
      </c>
      <c r="I33" s="110" t="s">
        <v>224</v>
      </c>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1615</v>
      </c>
      <c r="B34" s="106" t="s">
        <v>1616</v>
      </c>
      <c r="C34" s="107" t="s">
        <v>1617</v>
      </c>
      <c r="D34" s="107" t="s">
        <v>1618</v>
      </c>
      <c r="E34" s="107" t="s">
        <v>25</v>
      </c>
      <c r="F34" s="108" t="s">
        <v>1619</v>
      </c>
      <c r="G34" s="109">
        <f>IF(COUNTIF(H34:AU34,"&lt;&gt;")=0,"",SUMPRODUCT(((Recommendations[ImplStatus]="Implemented")+(Recommendations[ImplStatus]="Compensated"))*ISNUMBER(MATCH(Recommendations[Id],H34:AU34,0)))/COUNTIF(H34:AU34,"&lt;&gt;"))</f>
        <v>0</v>
      </c>
      <c r="H34" s="110" t="s">
        <v>121</v>
      </c>
      <c r="I34" s="110" t="s">
        <v>270</v>
      </c>
      <c r="J34" s="110" t="s">
        <v>277</v>
      </c>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1620</v>
      </c>
      <c r="B35" s="106" t="s">
        <v>1621</v>
      </c>
      <c r="C35" s="107" t="s">
        <v>1622</v>
      </c>
      <c r="D35" s="107" t="s">
        <v>1623</v>
      </c>
      <c r="E35" s="107" t="s">
        <v>1624</v>
      </c>
      <c r="F35" s="108" t="s">
        <v>1625</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1626</v>
      </c>
      <c r="B36" s="106" t="s">
        <v>1627</v>
      </c>
      <c r="C36" s="107" t="s">
        <v>1628</v>
      </c>
      <c r="D36" s="107" t="s">
        <v>1629</v>
      </c>
      <c r="E36" s="107" t="s">
        <v>1630</v>
      </c>
      <c r="F36" s="108" t="s">
        <v>1631</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1632</v>
      </c>
      <c r="B37" s="106" t="s">
        <v>1633</v>
      </c>
      <c r="C37" s="107" t="s">
        <v>1634</v>
      </c>
      <c r="D37" s="107" t="s">
        <v>1635</v>
      </c>
      <c r="E37" s="107" t="s">
        <v>25</v>
      </c>
      <c r="F37" s="108" t="s">
        <v>1636</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1637</v>
      </c>
      <c r="B38" s="106" t="s">
        <v>1638</v>
      </c>
      <c r="C38" s="107" t="s">
        <v>1639</v>
      </c>
      <c r="D38" s="107" t="s">
        <v>1640</v>
      </c>
      <c r="E38" s="107" t="s">
        <v>1641</v>
      </c>
      <c r="F38" s="108" t="s">
        <v>1642</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1643</v>
      </c>
      <c r="B39" s="106" t="s">
        <v>1644</v>
      </c>
      <c r="C39" s="107" t="s">
        <v>1645</v>
      </c>
      <c r="D39" s="107" t="s">
        <v>1646</v>
      </c>
      <c r="E39" s="107" t="s">
        <v>25</v>
      </c>
      <c r="F39" s="108" t="s">
        <v>1647</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1648</v>
      </c>
      <c r="B40" s="106" t="s">
        <v>1649</v>
      </c>
      <c r="C40" s="107" t="s">
        <v>1650</v>
      </c>
      <c r="D40" s="107" t="s">
        <v>1651</v>
      </c>
      <c r="E40" s="107" t="s">
        <v>1652</v>
      </c>
      <c r="F40" s="108" t="s">
        <v>1653</v>
      </c>
      <c r="G40" s="109">
        <f>IF(COUNTIF(H40:AU40,"&lt;&gt;")=0,"",SUMPRODUCT(((Recommendations[ImplStatus]="Implemented")+(Recommendations[ImplStatus]="Compensated"))*ISNUMBER(MATCH(Recommendations[Id],H40:AU40,0)))/COUNTIF(H40:AU40,"&lt;&gt;"))</f>
        <v>0</v>
      </c>
      <c r="H40" s="110" t="s">
        <v>415</v>
      </c>
      <c r="I40" s="110" t="s">
        <v>439</v>
      </c>
      <c r="J40" s="110" t="s">
        <v>477</v>
      </c>
      <c r="K40" s="110" t="s">
        <v>546</v>
      </c>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1654</v>
      </c>
      <c r="B41" s="106" t="s">
        <v>1655</v>
      </c>
      <c r="C41" s="107" t="s">
        <v>1656</v>
      </c>
      <c r="D41" s="107" t="s">
        <v>1657</v>
      </c>
      <c r="E41" s="107" t="s">
        <v>1658</v>
      </c>
      <c r="F41" s="108" t="s">
        <v>1659</v>
      </c>
      <c r="G41" s="109">
        <f>IF(COUNTIF(H41:AU41,"&lt;&gt;")=0,"",SUMPRODUCT(((Recommendations[ImplStatus]="Implemented")+(Recommendations[ImplStatus]="Compensated"))*ISNUMBER(MATCH(Recommendations[Id],H41:AU41,0)))/COUNTIF(H41:AU41,"&lt;&gt;"))</f>
        <v>0</v>
      </c>
      <c r="H41" s="110" t="s">
        <v>493</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1660</v>
      </c>
      <c r="B42" s="106" t="s">
        <v>1661</v>
      </c>
      <c r="C42" s="107" t="s">
        <v>1662</v>
      </c>
      <c r="D42" s="107" t="s">
        <v>1663</v>
      </c>
      <c r="E42" s="107" t="s">
        <v>1664</v>
      </c>
      <c r="F42" s="108" t="s">
        <v>1665</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1666</v>
      </c>
      <c r="B43" s="106" t="s">
        <v>1667</v>
      </c>
      <c r="C43" s="107" t="s">
        <v>1668</v>
      </c>
      <c r="D43" s="107" t="s">
        <v>1669</v>
      </c>
      <c r="E43" s="107" t="s">
        <v>1670</v>
      </c>
      <c r="F43" s="108" t="s">
        <v>1671</v>
      </c>
      <c r="G43" s="109">
        <f>IF(COUNTIF(H43:AU43,"&lt;&gt;")=0,"",SUMPRODUCT(((Recommendations[ImplStatus]="Implemented")+(Recommendations[ImplStatus]="Compensated"))*ISNUMBER(MATCH(Recommendations[Id],H43:AU43,0)))/COUNTIF(H43:AU43,"&lt;&gt;"))</f>
        <v>0</v>
      </c>
      <c r="H43" s="110" t="s">
        <v>18</v>
      </c>
      <c r="I43" s="110" t="s">
        <v>29</v>
      </c>
      <c r="J43" s="110" t="s">
        <v>47</v>
      </c>
      <c r="K43" s="110" t="s">
        <v>104</v>
      </c>
      <c r="L43" s="110" t="s">
        <v>109</v>
      </c>
      <c r="M43" s="110" t="s">
        <v>373</v>
      </c>
      <c r="N43" s="110" t="s">
        <v>428</v>
      </c>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1672</v>
      </c>
      <c r="B44" s="106" t="s">
        <v>1673</v>
      </c>
      <c r="C44" s="107" t="s">
        <v>1674</v>
      </c>
      <c r="D44" s="107" t="s">
        <v>1675</v>
      </c>
      <c r="E44" s="107" t="s">
        <v>25</v>
      </c>
      <c r="F44" s="108" t="s">
        <v>1676</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1677</v>
      </c>
      <c r="B45" s="111" t="s">
        <v>1678</v>
      </c>
      <c r="C45" s="112" t="s">
        <v>1679</v>
      </c>
      <c r="D45" s="112" t="s">
        <v>1680</v>
      </c>
      <c r="E45" s="112" t="s">
        <v>1681</v>
      </c>
      <c r="F45" s="113" t="s">
        <v>1682</v>
      </c>
      <c r="G45" s="114">
        <f>IF(COUNTIF(H45:AU45,"&lt;&gt;")=0,"",SUMPRODUCT(((Recommendations[ImplStatus]="Implemented")+(Recommendations[ImplStatus]="Compensated"))*ISNUMBER(MATCH(Recommendations[Id],H45:AU45,0)))/COUNTIF(H45:AU45,"&lt;&gt;"))</f>
        <v>0</v>
      </c>
      <c r="H45" s="115" t="s">
        <v>379</v>
      </c>
      <c r="I45" s="115" t="s">
        <v>434</v>
      </c>
      <c r="J45" s="115" t="s">
        <v>493</v>
      </c>
      <c r="K45" s="115" t="s">
        <v>510</v>
      </c>
      <c r="L45" s="115" t="s">
        <v>516</v>
      </c>
      <c r="M45" s="115" t="s">
        <v>522</v>
      </c>
      <c r="N45" s="115" t="s">
        <v>528</v>
      </c>
      <c r="O45" s="115" t="s">
        <v>540</v>
      </c>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554</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IFERROR(INDEX('Recommendations'!$I$2:$I$92, MATCH(H2,'Recommendations'!$B$2:$B$92,0))="Implemented", FALSE))</xm:f>
            <x14:dxf>
              <font>
                <color rgb="FF000000"/>
              </font>
              <fill>
                <patternFill>
                  <bgColor rgb="FF3C7D22"/>
                </patternFill>
              </fill>
            </x14:dxf>
          </x14:cfRule>
          <x14:cfRule type="expression" priority="2" id="{00000000-000E-0000-0500-000002000000}">
            <xm:f>AND(H2&lt;&gt;"", IFERROR(INDEX('Recommendations'!$I$2:$I$92, MATCH(H2,'Recommendations'!$B$2:$B$92,0))="Compensated", FALSE))</xm:f>
            <x14:dxf>
              <font>
                <color rgb="FF000000"/>
              </font>
              <fill>
                <patternFill>
                  <bgColor rgb="FFC6E0B4"/>
                </patternFill>
              </fill>
            </x14:dxf>
          </x14:cfRule>
          <x14:cfRule type="expression" priority="3" id="{00000000-000E-0000-0500-000003000000}">
            <xm:f>AND(H2&lt;&gt;"", IFERROR(INDEX('Recommendations'!$I$2:$I$92, MATCH(H2,'Recommendations'!$B$2:$B$92,0))="Testing", FALSE))</xm:f>
            <x14:dxf>
              <font>
                <color rgb="FF000000"/>
              </font>
              <fill>
                <patternFill>
                  <bgColor rgb="FFFFC000"/>
                </patternFill>
              </fill>
            </x14:dxf>
          </x14:cfRule>
          <x14:cfRule type="expression" priority="4" id="{00000000-000E-0000-0500-000004000000}">
            <xm:f>AND(H2&lt;&gt;"", IFERROR(INDEX('Recommendations'!$I$2:$I$92, MATCH(H2,'Recommendations'!$B$2:$B$92,0))="Failed", FALSE))</xm:f>
            <x14:dxf>
              <font>
                <color rgb="FF000000"/>
              </font>
              <fill>
                <patternFill>
                  <bgColor rgb="FFD82891"/>
                </patternFill>
              </fill>
            </x14:dxf>
          </x14:cfRule>
          <x14:cfRule type="expression" priority="5" id="{00000000-000E-0000-0500-000005000000}">
            <xm:f>AND(H2&lt;&gt;"", IFERROR(INDEX('Recommendations'!$I$2:$I$92, MATCH(H2,'Recommendations'!$B$2:$B$92,0))="Risk Accepted", FALSE))</xm:f>
            <x14:dxf>
              <font>
                <color rgb="FF000000"/>
              </font>
              <fill>
                <patternFill>
                  <bgColor rgb="FFD9D9D9"/>
                </patternFill>
              </fill>
            </x14:dxf>
          </x14:cfRule>
          <x14:cfRule type="expression" priority="6" id="{00000000-000E-0000-0500-000006000000}">
            <xm:f>AND(H2&lt;&gt;"", IFERROR(INDEX('Recommendations'!$I$2:$I$92, MATCH(H2,'Recommendations'!$B$2:$B$92,0))="N/A",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1683</v>
      </c>
      <c r="B1" s="145" t="s">
        <v>798</v>
      </c>
      <c r="C1" s="145" t="s">
        <v>1</v>
      </c>
      <c r="D1" s="145" t="s">
        <v>799</v>
      </c>
      <c r="E1" s="145" t="s">
        <v>1684</v>
      </c>
      <c r="F1" s="145" t="s">
        <v>1685</v>
      </c>
      <c r="G1" s="145" t="s">
        <v>1686</v>
      </c>
      <c r="H1" s="145" t="s">
        <v>1687</v>
      </c>
      <c r="I1" s="145" t="s">
        <v>804</v>
      </c>
      <c r="J1" s="145" t="s">
        <v>805</v>
      </c>
      <c r="K1" s="145" t="s">
        <v>806</v>
      </c>
      <c r="L1" s="145" t="s">
        <v>807</v>
      </c>
      <c r="M1" s="145" t="s">
        <v>808</v>
      </c>
      <c r="N1" s="145" t="s">
        <v>809</v>
      </c>
      <c r="O1" s="145" t="s">
        <v>810</v>
      </c>
      <c r="P1" s="145" t="s">
        <v>811</v>
      </c>
      <c r="Q1" s="145" t="s">
        <v>812</v>
      </c>
      <c r="R1" s="145" t="s">
        <v>813</v>
      </c>
      <c r="S1" s="145" t="s">
        <v>814</v>
      </c>
      <c r="T1" s="145" t="s">
        <v>815</v>
      </c>
      <c r="U1" s="145" t="s">
        <v>816</v>
      </c>
      <c r="V1" s="145" t="s">
        <v>817</v>
      </c>
      <c r="W1" s="145" t="s">
        <v>818</v>
      </c>
      <c r="X1" s="145" t="s">
        <v>819</v>
      </c>
      <c r="Y1" s="145" t="s">
        <v>820</v>
      </c>
      <c r="Z1" s="145" t="s">
        <v>821</v>
      </c>
      <c r="AA1" s="145" t="s">
        <v>822</v>
      </c>
      <c r="AB1" s="145" t="s">
        <v>823</v>
      </c>
      <c r="AC1" s="145" t="s">
        <v>824</v>
      </c>
      <c r="AD1" s="145" t="s">
        <v>825</v>
      </c>
      <c r="AE1" s="145" t="s">
        <v>826</v>
      </c>
      <c r="AF1" s="145" t="s">
        <v>827</v>
      </c>
      <c r="AG1" s="145" t="s">
        <v>828</v>
      </c>
      <c r="AH1" s="145" t="s">
        <v>829</v>
      </c>
      <c r="AI1" s="145" t="s">
        <v>830</v>
      </c>
      <c r="AJ1" s="145" t="s">
        <v>831</v>
      </c>
      <c r="AK1" s="145" t="s">
        <v>832</v>
      </c>
      <c r="AL1" s="145" t="s">
        <v>833</v>
      </c>
      <c r="AM1" s="145" t="s">
        <v>834</v>
      </c>
      <c r="AN1" s="145" t="s">
        <v>835</v>
      </c>
      <c r="AO1" s="145" t="s">
        <v>836</v>
      </c>
      <c r="AP1" s="145" t="s">
        <v>837</v>
      </c>
      <c r="AQ1" s="145" t="s">
        <v>838</v>
      </c>
      <c r="AR1" s="145" t="s">
        <v>839</v>
      </c>
      <c r="AS1" s="145" t="s">
        <v>840</v>
      </c>
      <c r="AT1" s="145" t="s">
        <v>841</v>
      </c>
      <c r="AU1" s="145" t="s">
        <v>842</v>
      </c>
      <c r="AV1" s="145" t="s">
        <v>843</v>
      </c>
      <c r="AW1" s="146" t="s">
        <v>844</v>
      </c>
    </row>
    <row r="2" spans="1:49" ht="60" customHeight="1" outlineLevel="1" x14ac:dyDescent="0.35">
      <c r="A2" s="138" t="s">
        <v>1688</v>
      </c>
      <c r="B2" s="124"/>
      <c r="C2" s="123" t="s">
        <v>1689</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1688</v>
      </c>
      <c r="B3" s="125" t="s">
        <v>987</v>
      </c>
      <c r="C3" s="126" t="s">
        <v>1690</v>
      </c>
      <c r="D3" s="128" t="s">
        <v>1691</v>
      </c>
      <c r="E3" s="128" t="s">
        <v>1692</v>
      </c>
      <c r="F3" s="128" t="s">
        <v>1693</v>
      </c>
      <c r="G3" s="128" t="s">
        <v>1694</v>
      </c>
      <c r="H3" s="128" t="s">
        <v>1695</v>
      </c>
      <c r="I3" s="130">
        <f>IF(COUNTIF(J3:AW3,"&lt;&gt;")=0,"",SUMPRODUCT(((Recommendations[ImplStatus]="Implemented")+(Recommendations[ImplStatus]="Compensated"))*ISNUMBER(MATCH(Recommendations[Id],J3:AW3,0)))/COUNTIF(J3:AW3,"&lt;&gt;"))</f>
        <v>0</v>
      </c>
      <c r="J3" s="132" t="s">
        <v>47</v>
      </c>
      <c r="K3" s="132" t="s">
        <v>428</v>
      </c>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1688</v>
      </c>
      <c r="B4" s="125" t="s">
        <v>1696</v>
      </c>
      <c r="C4" s="126" t="s">
        <v>1697</v>
      </c>
      <c r="D4" s="128" t="s">
        <v>1698</v>
      </c>
      <c r="E4" s="128" t="s">
        <v>1699</v>
      </c>
      <c r="F4" s="128" t="s">
        <v>1700</v>
      </c>
      <c r="G4" s="128" t="s">
        <v>1701</v>
      </c>
      <c r="H4" s="128" t="s">
        <v>1702</v>
      </c>
      <c r="I4" s="130">
        <f>IF(COUNTIF(J4:AW4,"&lt;&gt;")=0,"",SUMPRODUCT(((Recommendations[ImplStatus]="Implemented")+(Recommendations[ImplStatus]="Compensated"))*ISNUMBER(MATCH(Recommendations[Id],J4:AW4,0)))/COUNTIF(J4:AW4,"&lt;&gt;"))</f>
        <v>0</v>
      </c>
      <c r="J4" s="132" t="s">
        <v>270</v>
      </c>
      <c r="K4" s="132" t="s">
        <v>277</v>
      </c>
      <c r="L4" s="132" t="s">
        <v>296</v>
      </c>
      <c r="M4" s="132" t="s">
        <v>373</v>
      </c>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1688</v>
      </c>
      <c r="B5" s="125" t="s">
        <v>1703</v>
      </c>
      <c r="C5" s="126" t="s">
        <v>1704</v>
      </c>
      <c r="D5" s="128" t="s">
        <v>1705</v>
      </c>
      <c r="E5" s="128" t="s">
        <v>1706</v>
      </c>
      <c r="F5" s="128" t="s">
        <v>1707</v>
      </c>
      <c r="G5" s="128" t="s">
        <v>1708</v>
      </c>
      <c r="H5" s="128" t="s">
        <v>1709</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1688</v>
      </c>
      <c r="B6" s="125" t="s">
        <v>1710</v>
      </c>
      <c r="C6" s="126" t="s">
        <v>1711</v>
      </c>
      <c r="D6" s="128" t="s">
        <v>1712</v>
      </c>
      <c r="E6" s="128" t="s">
        <v>1713</v>
      </c>
      <c r="F6" s="128" t="s">
        <v>1714</v>
      </c>
      <c r="G6" s="128" t="s">
        <v>1715</v>
      </c>
      <c r="H6" s="128" t="s">
        <v>1716</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1688</v>
      </c>
      <c r="B7" s="125" t="s">
        <v>1717</v>
      </c>
      <c r="C7" s="126" t="s">
        <v>1718</v>
      </c>
      <c r="D7" s="128" t="s">
        <v>1719</v>
      </c>
      <c r="E7" s="128" t="s">
        <v>1720</v>
      </c>
      <c r="F7" s="128" t="s">
        <v>1721</v>
      </c>
      <c r="G7" s="128" t="s">
        <v>1722</v>
      </c>
      <c r="H7" s="128" t="s">
        <v>1723</v>
      </c>
      <c r="I7" s="130">
        <f>IF(COUNTIF(J7:AW7,"&lt;&gt;")=0,"",SUMPRODUCT(((Recommendations[ImplStatus]="Implemented")+(Recommendations[ImplStatus]="Compensated"))*ISNUMBER(MATCH(Recommendations[Id],J7:AW7,0)))/COUNTIF(J7:AW7,"&lt;&gt;"))</f>
        <v>0</v>
      </c>
      <c r="J7" s="132" t="s">
        <v>104</v>
      </c>
      <c r="K7" s="132" t="s">
        <v>109</v>
      </c>
      <c r="L7" s="132" t="s">
        <v>373</v>
      </c>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1688</v>
      </c>
      <c r="B8" s="125" t="s">
        <v>1724</v>
      </c>
      <c r="C8" s="126" t="s">
        <v>1725</v>
      </c>
      <c r="D8" s="128" t="s">
        <v>1726</v>
      </c>
      <c r="E8" s="128" t="s">
        <v>1727</v>
      </c>
      <c r="F8" s="128" t="s">
        <v>1728</v>
      </c>
      <c r="G8" s="128" t="s">
        <v>1722</v>
      </c>
      <c r="H8" s="128" t="s">
        <v>1729</v>
      </c>
      <c r="I8" s="130">
        <f>IF(COUNTIF(J8:AW8,"&lt;&gt;")=0,"",SUMPRODUCT(((Recommendations[ImplStatus]="Implemented")+(Recommendations[ImplStatus]="Compensated"))*ISNUMBER(MATCH(Recommendations[Id],J8:AW8,0)))/COUNTIF(J8:AW8,"&lt;&gt;"))</f>
        <v>0</v>
      </c>
      <c r="J8" s="132" t="s">
        <v>18</v>
      </c>
      <c r="K8" s="132" t="s">
        <v>29</v>
      </c>
      <c r="L8" s="132" t="s">
        <v>104</v>
      </c>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1688</v>
      </c>
      <c r="B9" s="125" t="s">
        <v>1730</v>
      </c>
      <c r="C9" s="126" t="s">
        <v>1731</v>
      </c>
      <c r="D9" s="128" t="s">
        <v>1732</v>
      </c>
      <c r="E9" s="128" t="s">
        <v>1733</v>
      </c>
      <c r="F9" s="128" t="s">
        <v>1734</v>
      </c>
      <c r="G9" s="128" t="s">
        <v>1735</v>
      </c>
      <c r="H9" s="128" t="s">
        <v>1736</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1688</v>
      </c>
      <c r="B10" s="125" t="s">
        <v>1737</v>
      </c>
      <c r="C10" s="126" t="s">
        <v>1738</v>
      </c>
      <c r="D10" s="128" t="s">
        <v>1739</v>
      </c>
      <c r="E10" s="128" t="s">
        <v>1740</v>
      </c>
      <c r="F10" s="128" t="s">
        <v>1741</v>
      </c>
      <c r="G10" s="128" t="s">
        <v>1742</v>
      </c>
      <c r="H10" s="128" t="s">
        <v>1743</v>
      </c>
      <c r="I10" s="130">
        <f>IF(COUNTIF(J10:AW10,"&lt;&gt;")=0,"",SUMPRODUCT(((Recommendations[ImplStatus]="Implemented")+(Recommendations[ImplStatus]="Compensated"))*ISNUMBER(MATCH(Recommendations[Id],J10:AW10,0)))/COUNTIF(J10:AW10,"&lt;&gt;"))</f>
        <v>0</v>
      </c>
      <c r="J10" s="132" t="s">
        <v>98</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1688</v>
      </c>
      <c r="B11" s="125" t="s">
        <v>1744</v>
      </c>
      <c r="C11" s="126" t="s">
        <v>1745</v>
      </c>
      <c r="D11" s="128" t="s">
        <v>1746</v>
      </c>
      <c r="E11" s="128" t="s">
        <v>1747</v>
      </c>
      <c r="F11" s="128" t="s">
        <v>1748</v>
      </c>
      <c r="G11" s="128" t="s">
        <v>1749</v>
      </c>
      <c r="H11" s="128" t="s">
        <v>1750</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1688</v>
      </c>
      <c r="B12" s="125" t="s">
        <v>1751</v>
      </c>
      <c r="C12" s="126" t="s">
        <v>1752</v>
      </c>
      <c r="D12" s="128" t="s">
        <v>1753</v>
      </c>
      <c r="E12" s="128" t="s">
        <v>1754</v>
      </c>
      <c r="F12" s="128" t="s">
        <v>1755</v>
      </c>
      <c r="G12" s="128" t="s">
        <v>1742</v>
      </c>
      <c r="H12" s="128" t="s">
        <v>1756</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1688</v>
      </c>
      <c r="B13" s="125" t="s">
        <v>1757</v>
      </c>
      <c r="C13" s="126" t="s">
        <v>1758</v>
      </c>
      <c r="D13" s="128" t="s">
        <v>1759</v>
      </c>
      <c r="E13" s="128" t="s">
        <v>1760</v>
      </c>
      <c r="F13" s="128" t="s">
        <v>1761</v>
      </c>
      <c r="G13" s="128" t="s">
        <v>1742</v>
      </c>
      <c r="H13" s="128" t="s">
        <v>1762</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1688</v>
      </c>
      <c r="B14" s="125" t="s">
        <v>1763</v>
      </c>
      <c r="C14" s="126" t="s">
        <v>1764</v>
      </c>
      <c r="D14" s="128" t="s">
        <v>1765</v>
      </c>
      <c r="E14" s="128" t="s">
        <v>1766</v>
      </c>
      <c r="F14" s="128" t="s">
        <v>1767</v>
      </c>
      <c r="G14" s="128" t="s">
        <v>1768</v>
      </c>
      <c r="H14" s="128" t="s">
        <v>1769</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1688</v>
      </c>
      <c r="B15" s="125" t="s">
        <v>1770</v>
      </c>
      <c r="C15" s="126" t="s">
        <v>1771</v>
      </c>
      <c r="D15" s="128" t="s">
        <v>1772</v>
      </c>
      <c r="E15" s="128" t="s">
        <v>1773</v>
      </c>
      <c r="F15" s="128" t="s">
        <v>1774</v>
      </c>
      <c r="G15" s="128" t="s">
        <v>1775</v>
      </c>
      <c r="H15" s="128" t="s">
        <v>1776</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1688</v>
      </c>
      <c r="B16" s="125" t="s">
        <v>1777</v>
      </c>
      <c r="C16" s="126" t="s">
        <v>1778</v>
      </c>
      <c r="D16" s="128" t="s">
        <v>1779</v>
      </c>
      <c r="E16" s="128" t="s">
        <v>1780</v>
      </c>
      <c r="F16" s="128" t="s">
        <v>1781</v>
      </c>
      <c r="G16" s="128" t="s">
        <v>1782</v>
      </c>
      <c r="H16" s="128" t="s">
        <v>1783</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1688</v>
      </c>
      <c r="B17" s="125" t="s">
        <v>1784</v>
      </c>
      <c r="C17" s="126" t="s">
        <v>1785</v>
      </c>
      <c r="D17" s="128" t="s">
        <v>1786</v>
      </c>
      <c r="E17" s="128" t="s">
        <v>1787</v>
      </c>
      <c r="F17" s="128" t="s">
        <v>1788</v>
      </c>
      <c r="G17" s="128" t="s">
        <v>1789</v>
      </c>
      <c r="H17" s="128" t="s">
        <v>1790</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1688</v>
      </c>
      <c r="B18" s="125" t="s">
        <v>1791</v>
      </c>
      <c r="C18" s="126" t="s">
        <v>1792</v>
      </c>
      <c r="D18" s="128" t="s">
        <v>1793</v>
      </c>
      <c r="E18" s="128" t="s">
        <v>1794</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1795</v>
      </c>
      <c r="B19" s="124"/>
      <c r="C19" s="123" t="s">
        <v>1796</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1795</v>
      </c>
      <c r="B20" s="125" t="s">
        <v>1797</v>
      </c>
      <c r="C20" s="126" t="s">
        <v>1798</v>
      </c>
      <c r="D20" s="128" t="s">
        <v>1799</v>
      </c>
      <c r="E20" s="128" t="s">
        <v>1800</v>
      </c>
      <c r="F20" s="128" t="s">
        <v>1801</v>
      </c>
      <c r="G20" s="128" t="s">
        <v>1802</v>
      </c>
      <c r="H20" s="128" t="s">
        <v>1803</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1795</v>
      </c>
      <c r="B21" s="125" t="s">
        <v>1804</v>
      </c>
      <c r="C21" s="126" t="s">
        <v>1805</v>
      </c>
      <c r="D21" s="128" t="s">
        <v>1806</v>
      </c>
      <c r="E21" s="128" t="s">
        <v>1807</v>
      </c>
      <c r="F21" s="128" t="s">
        <v>1808</v>
      </c>
      <c r="G21" s="128" t="s">
        <v>1809</v>
      </c>
      <c r="H21" s="128" t="s">
        <v>1810</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1811</v>
      </c>
      <c r="B22" s="124"/>
      <c r="C22" s="123" t="s">
        <v>1812</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1811</v>
      </c>
      <c r="B23" s="125" t="s">
        <v>1813</v>
      </c>
      <c r="C23" s="126" t="s">
        <v>1814</v>
      </c>
      <c r="D23" s="128" t="s">
        <v>1815</v>
      </c>
      <c r="E23" s="128" t="s">
        <v>1816</v>
      </c>
      <c r="F23" s="128" t="s">
        <v>1817</v>
      </c>
      <c r="G23" s="128" t="s">
        <v>1818</v>
      </c>
      <c r="H23" s="128" t="s">
        <v>1819</v>
      </c>
      <c r="I23" s="130">
        <f>IF(COUNTIF(J23:AW23,"&lt;&gt;")=0,"",SUMPRODUCT(((Recommendations[ImplStatus]="Implemented")+(Recommendations[ImplStatus]="Compensated"))*ISNUMBER(MATCH(Recommendations[Id],J23:AW23,0)))/COUNTIF(J23:AW23,"&lt;&gt;"))</f>
        <v>0</v>
      </c>
      <c r="J23" s="132" t="s">
        <v>115</v>
      </c>
      <c r="K23" s="132" t="s">
        <v>127</v>
      </c>
      <c r="L23" s="132" t="s">
        <v>133</v>
      </c>
      <c r="M23" s="132" t="s">
        <v>140</v>
      </c>
      <c r="N23" s="132" t="s">
        <v>148</v>
      </c>
      <c r="O23" s="132" t="s">
        <v>155</v>
      </c>
      <c r="P23" s="132" t="s">
        <v>237</v>
      </c>
      <c r="Q23" s="132" t="s">
        <v>284</v>
      </c>
      <c r="R23" s="132" t="s">
        <v>338</v>
      </c>
      <c r="S23" s="132" t="s">
        <v>362</v>
      </c>
      <c r="T23" s="132" t="s">
        <v>368</v>
      </c>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1811</v>
      </c>
      <c r="B24" s="125" t="s">
        <v>1820</v>
      </c>
      <c r="C24" s="126" t="s">
        <v>1821</v>
      </c>
      <c r="D24" s="128" t="s">
        <v>1822</v>
      </c>
      <c r="E24" s="128" t="s">
        <v>1823</v>
      </c>
      <c r="F24" s="128" t="s">
        <v>1824</v>
      </c>
      <c r="G24" s="128" t="s">
        <v>1825</v>
      </c>
      <c r="H24" s="128" t="s">
        <v>1826</v>
      </c>
      <c r="I24" s="130">
        <f>IF(COUNTIF(J24:AW24,"&lt;&gt;")=0,"",SUMPRODUCT(((Recommendations[ImplStatus]="Implemented")+(Recommendations[ImplStatus]="Compensated"))*ISNUMBER(MATCH(Recommendations[Id],J24:AW24,0)))/COUNTIF(J24:AW24,"&lt;&gt;"))</f>
        <v>0</v>
      </c>
      <c r="J24" s="132" t="s">
        <v>115</v>
      </c>
      <c r="K24" s="132" t="s">
        <v>127</v>
      </c>
      <c r="L24" s="132" t="s">
        <v>284</v>
      </c>
      <c r="M24" s="132" t="s">
        <v>338</v>
      </c>
      <c r="N24" s="132" t="s">
        <v>362</v>
      </c>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1811</v>
      </c>
      <c r="B25" s="125" t="s">
        <v>1827</v>
      </c>
      <c r="C25" s="126" t="s">
        <v>1828</v>
      </c>
      <c r="D25" s="128" t="s">
        <v>1829</v>
      </c>
      <c r="E25" s="128" t="s">
        <v>1830</v>
      </c>
      <c r="F25" s="128" t="s">
        <v>1831</v>
      </c>
      <c r="G25" s="128" t="s">
        <v>1832</v>
      </c>
      <c r="H25" s="128" t="s">
        <v>1833</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1811</v>
      </c>
      <c r="B26" s="125" t="s">
        <v>1834</v>
      </c>
      <c r="C26" s="126" t="s">
        <v>1835</v>
      </c>
      <c r="D26" s="128" t="s">
        <v>1836</v>
      </c>
      <c r="E26" s="128" t="s">
        <v>1837</v>
      </c>
      <c r="F26" s="128" t="s">
        <v>1838</v>
      </c>
      <c r="G26" s="128" t="s">
        <v>1825</v>
      </c>
      <c r="H26" s="128" t="s">
        <v>1839</v>
      </c>
      <c r="I26" s="130">
        <f>IF(COUNTIF(J26:AW26,"&lt;&gt;")=0,"",SUMPRODUCT(((Recommendations[ImplStatus]="Implemented")+(Recommendations[ImplStatus]="Compensated"))*ISNUMBER(MATCH(Recommendations[Id],J26:AW26,0)))/COUNTIF(J26:AW26,"&lt;&gt;"))</f>
        <v>0</v>
      </c>
      <c r="J26" s="132" t="s">
        <v>166</v>
      </c>
      <c r="K26" s="132" t="s">
        <v>172</v>
      </c>
      <c r="L26" s="132" t="s">
        <v>178</v>
      </c>
      <c r="M26" s="132" t="s">
        <v>184</v>
      </c>
      <c r="N26" s="132" t="s">
        <v>189</v>
      </c>
      <c r="O26" s="132" t="s">
        <v>194</v>
      </c>
      <c r="P26" s="132" t="s">
        <v>199</v>
      </c>
      <c r="Q26" s="132" t="s">
        <v>204</v>
      </c>
      <c r="R26" s="132" t="s">
        <v>209</v>
      </c>
      <c r="S26" s="132" t="s">
        <v>214</v>
      </c>
      <c r="T26" s="132" t="s">
        <v>219</v>
      </c>
      <c r="U26" s="132" t="s">
        <v>422</v>
      </c>
      <c r="V26" s="132" t="s">
        <v>439</v>
      </c>
      <c r="W26" s="132" t="s">
        <v>477</v>
      </c>
      <c r="X26" s="132" t="s">
        <v>546</v>
      </c>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1811</v>
      </c>
      <c r="B27" s="125" t="s">
        <v>1840</v>
      </c>
      <c r="C27" s="126" t="s">
        <v>1841</v>
      </c>
      <c r="D27" s="128" t="s">
        <v>1842</v>
      </c>
      <c r="E27" s="128" t="s">
        <v>1843</v>
      </c>
      <c r="F27" s="128" t="s">
        <v>1844</v>
      </c>
      <c r="G27" s="128" t="s">
        <v>1845</v>
      </c>
      <c r="H27" s="128" t="s">
        <v>1846</v>
      </c>
      <c r="I27" s="130">
        <f>IF(COUNTIF(J27:AW27,"&lt;&gt;")=0,"",SUMPRODUCT(((Recommendations[ImplStatus]="Implemented")+(Recommendations[ImplStatus]="Compensated"))*ISNUMBER(MATCH(Recommendations[Id],J27:AW27,0)))/COUNTIF(J27:AW27,"&lt;&gt;"))</f>
        <v>0</v>
      </c>
      <c r="J27" s="132" t="s">
        <v>161</v>
      </c>
      <c r="K27" s="132" t="s">
        <v>166</v>
      </c>
      <c r="L27" s="132" t="s">
        <v>172</v>
      </c>
      <c r="M27" s="132" t="s">
        <v>178</v>
      </c>
      <c r="N27" s="132" t="s">
        <v>184</v>
      </c>
      <c r="O27" s="132" t="s">
        <v>189</v>
      </c>
      <c r="P27" s="132" t="s">
        <v>194</v>
      </c>
      <c r="Q27" s="132" t="s">
        <v>204</v>
      </c>
      <c r="R27" s="132" t="s">
        <v>214</v>
      </c>
      <c r="S27" s="132" t="s">
        <v>219</v>
      </c>
      <c r="T27" s="132" t="s">
        <v>422</v>
      </c>
      <c r="U27" s="132" t="s">
        <v>445</v>
      </c>
      <c r="V27" s="132" t="s">
        <v>482</v>
      </c>
      <c r="W27" s="132" t="s">
        <v>549</v>
      </c>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1811</v>
      </c>
      <c r="B28" s="125" t="s">
        <v>1847</v>
      </c>
      <c r="C28" s="126" t="s">
        <v>1848</v>
      </c>
      <c r="D28" s="128" t="s">
        <v>1849</v>
      </c>
      <c r="E28" s="128" t="s">
        <v>1850</v>
      </c>
      <c r="F28" s="128" t="s">
        <v>1851</v>
      </c>
      <c r="G28" s="128" t="s">
        <v>1852</v>
      </c>
      <c r="H28" s="128" t="s">
        <v>1853</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1811</v>
      </c>
      <c r="B29" s="125" t="s">
        <v>1854</v>
      </c>
      <c r="C29" s="126" t="s">
        <v>1855</v>
      </c>
      <c r="D29" s="128" t="s">
        <v>1856</v>
      </c>
      <c r="E29" s="128" t="s">
        <v>1857</v>
      </c>
      <c r="F29" s="128" t="s">
        <v>1858</v>
      </c>
      <c r="G29" s="128" t="s">
        <v>1742</v>
      </c>
      <c r="H29" s="128" t="s">
        <v>1859</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1811</v>
      </c>
      <c r="B30" s="125" t="s">
        <v>1860</v>
      </c>
      <c r="C30" s="126" t="s">
        <v>1861</v>
      </c>
      <c r="D30" s="128" t="s">
        <v>1862</v>
      </c>
      <c r="E30" s="128" t="s">
        <v>1863</v>
      </c>
      <c r="F30" s="128" t="s">
        <v>1864</v>
      </c>
      <c r="G30" s="128" t="s">
        <v>1825</v>
      </c>
      <c r="H30" s="128" t="s">
        <v>1865</v>
      </c>
      <c r="I30" s="130">
        <f>IF(COUNTIF(J30:AW30,"&lt;&gt;")=0,"",SUMPRODUCT(((Recommendations[ImplStatus]="Implemented")+(Recommendations[ImplStatus]="Compensated"))*ISNUMBER(MATCH(Recommendations[Id],J30:AW30,0)))/COUNTIF(J30:AW30,"&lt;&gt;"))</f>
        <v>0</v>
      </c>
      <c r="J30" s="132" t="s">
        <v>121</v>
      </c>
      <c r="K30" s="132" t="s">
        <v>224</v>
      </c>
      <c r="L30" s="132" t="s">
        <v>344</v>
      </c>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1866</v>
      </c>
      <c r="B31" s="124"/>
      <c r="C31" s="123" t="s">
        <v>1867</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1866</v>
      </c>
      <c r="B32" s="125" t="s">
        <v>1868</v>
      </c>
      <c r="C32" s="126" t="s">
        <v>1869</v>
      </c>
      <c r="D32" s="128" t="s">
        <v>1870</v>
      </c>
      <c r="E32" s="128" t="s">
        <v>1871</v>
      </c>
      <c r="F32" s="128" t="s">
        <v>1872</v>
      </c>
      <c r="G32" s="128" t="s">
        <v>1873</v>
      </c>
      <c r="H32" s="128" t="s">
        <v>1874</v>
      </c>
      <c r="I32" s="130">
        <f>IF(COUNTIF(J32:AW32,"&lt;&gt;")=0,"",SUMPRODUCT(((Recommendations[ImplStatus]="Implemented")+(Recommendations[ImplStatus]="Compensated"))*ISNUMBER(MATCH(Recommendations[Id],J32:AW32,0)))/COUNTIF(J32:AW32,"&lt;&gt;"))</f>
        <v>0</v>
      </c>
      <c r="J32" s="132" t="s">
        <v>516</v>
      </c>
      <c r="K32" s="132" t="s">
        <v>528</v>
      </c>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1866</v>
      </c>
      <c r="B33" s="125" t="s">
        <v>1875</v>
      </c>
      <c r="C33" s="126" t="s">
        <v>1876</v>
      </c>
      <c r="D33" s="128" t="s">
        <v>1877</v>
      </c>
      <c r="E33" s="128" t="s">
        <v>1878</v>
      </c>
      <c r="F33" s="128" t="s">
        <v>1879</v>
      </c>
      <c r="G33" s="128" t="s">
        <v>1880</v>
      </c>
      <c r="H33" s="128" t="s">
        <v>1881</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1866</v>
      </c>
      <c r="B34" s="125" t="s">
        <v>1882</v>
      </c>
      <c r="C34" s="126" t="s">
        <v>1883</v>
      </c>
      <c r="D34" s="128" t="s">
        <v>1884</v>
      </c>
      <c r="E34" s="128" t="s">
        <v>1885</v>
      </c>
      <c r="F34" s="128" t="s">
        <v>1886</v>
      </c>
      <c r="G34" s="128" t="s">
        <v>1887</v>
      </c>
      <c r="H34" s="128" t="s">
        <v>1888</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1866</v>
      </c>
      <c r="B35" s="125" t="s">
        <v>1889</v>
      </c>
      <c r="C35" s="126" t="s">
        <v>1890</v>
      </c>
      <c r="D35" s="128" t="s">
        <v>1891</v>
      </c>
      <c r="E35" s="128" t="s">
        <v>1892</v>
      </c>
      <c r="F35" s="128" t="s">
        <v>1893</v>
      </c>
      <c r="G35" s="128" t="s">
        <v>1894</v>
      </c>
      <c r="H35" s="128" t="s">
        <v>1895</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1866</v>
      </c>
      <c r="B36" s="125" t="s">
        <v>1896</v>
      </c>
      <c r="C36" s="126" t="s">
        <v>1897</v>
      </c>
      <c r="D36" s="128" t="s">
        <v>1898</v>
      </c>
      <c r="E36" s="128" t="s">
        <v>1899</v>
      </c>
      <c r="F36" s="128" t="s">
        <v>1900</v>
      </c>
      <c r="G36" s="128" t="s">
        <v>1901</v>
      </c>
      <c r="H36" s="128" t="s">
        <v>1902</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1866</v>
      </c>
      <c r="B37" s="125" t="s">
        <v>1903</v>
      </c>
      <c r="C37" s="126" t="s">
        <v>1904</v>
      </c>
      <c r="D37" s="128" t="s">
        <v>1905</v>
      </c>
      <c r="E37" s="128" t="s">
        <v>1906</v>
      </c>
      <c r="F37" s="128" t="s">
        <v>1907</v>
      </c>
      <c r="G37" s="128" t="s">
        <v>1908</v>
      </c>
      <c r="H37" s="128" t="s">
        <v>1909</v>
      </c>
      <c r="I37" s="130">
        <f>IF(COUNTIF(J37:AW37,"&lt;&gt;")=0,"",SUMPRODUCT(((Recommendations[ImplStatus]="Implemented")+(Recommendations[ImplStatus]="Compensated"))*ISNUMBER(MATCH(Recommendations[Id],J37:AW37,0)))/COUNTIF(J37:AW37,"&lt;&gt;"))</f>
        <v>0</v>
      </c>
      <c r="J37" s="132" t="s">
        <v>385</v>
      </c>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1866</v>
      </c>
      <c r="B38" s="125" t="s">
        <v>1910</v>
      </c>
      <c r="C38" s="126" t="s">
        <v>1911</v>
      </c>
      <c r="D38" s="128" t="s">
        <v>1912</v>
      </c>
      <c r="E38" s="128" t="s">
        <v>1913</v>
      </c>
      <c r="F38" s="128" t="s">
        <v>1914</v>
      </c>
      <c r="G38" s="128" t="s">
        <v>1915</v>
      </c>
      <c r="H38" s="128" t="s">
        <v>1916</v>
      </c>
      <c r="I38" s="130">
        <f>IF(COUNTIF(J38:AW38,"&lt;&gt;")=0,"",SUMPRODUCT(((Recommendations[ImplStatus]="Implemented")+(Recommendations[ImplStatus]="Compensated"))*ISNUMBER(MATCH(Recommendations[Id],J38:AW38,0)))/COUNTIF(J38:AW38,"&lt;&gt;"))</f>
        <v>0</v>
      </c>
      <c r="J38" s="132" t="s">
        <v>540</v>
      </c>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1866</v>
      </c>
      <c r="B39" s="125" t="s">
        <v>1917</v>
      </c>
      <c r="C39" s="126" t="s">
        <v>1918</v>
      </c>
      <c r="D39" s="128" t="s">
        <v>1919</v>
      </c>
      <c r="E39" s="128" t="s">
        <v>1920</v>
      </c>
      <c r="F39" s="128" t="s">
        <v>1921</v>
      </c>
      <c r="G39" s="128" t="s">
        <v>1922</v>
      </c>
      <c r="H39" s="128" t="s">
        <v>1923</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1866</v>
      </c>
      <c r="B40" s="125" t="s">
        <v>1924</v>
      </c>
      <c r="C40" s="126" t="s">
        <v>1925</v>
      </c>
      <c r="D40" s="128" t="s">
        <v>1926</v>
      </c>
      <c r="E40" s="128" t="s">
        <v>1927</v>
      </c>
      <c r="F40" s="128" t="s">
        <v>1928</v>
      </c>
      <c r="G40" s="128" t="s">
        <v>1929</v>
      </c>
      <c r="H40" s="128" t="s">
        <v>1930</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1866</v>
      </c>
      <c r="B41" s="125" t="s">
        <v>1931</v>
      </c>
      <c r="C41" s="126" t="s">
        <v>1932</v>
      </c>
      <c r="D41" s="128" t="s">
        <v>1933</v>
      </c>
      <c r="E41" s="128" t="s">
        <v>1934</v>
      </c>
      <c r="F41" s="128" t="s">
        <v>1935</v>
      </c>
      <c r="G41" s="128" t="s">
        <v>1873</v>
      </c>
      <c r="H41" s="128" t="s">
        <v>1936</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1937</v>
      </c>
      <c r="B42" s="124"/>
      <c r="C42" s="123" t="s">
        <v>1938</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1937</v>
      </c>
      <c r="B43" s="125" t="s">
        <v>1939</v>
      </c>
      <c r="C43" s="126" t="s">
        <v>1940</v>
      </c>
      <c r="D43" s="128" t="s">
        <v>1941</v>
      </c>
      <c r="E43" s="128" t="s">
        <v>1942</v>
      </c>
      <c r="F43" s="128" t="s">
        <v>1943</v>
      </c>
      <c r="G43" s="128" t="s">
        <v>1944</v>
      </c>
      <c r="H43" s="128" t="s">
        <v>1945</v>
      </c>
      <c r="I43" s="130">
        <f>IF(COUNTIF(J43:AW43,"&lt;&gt;")=0,"",SUMPRODUCT(((Recommendations[ImplStatus]="Implemented")+(Recommendations[ImplStatus]="Compensated"))*ISNUMBER(MATCH(Recommendations[Id],J43:AW43,0)))/COUNTIF(J43:AW43,"&lt;&gt;"))</f>
        <v>0</v>
      </c>
      <c r="J43" s="132" t="s">
        <v>391</v>
      </c>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1937</v>
      </c>
      <c r="B44" s="125" t="s">
        <v>1946</v>
      </c>
      <c r="C44" s="126" t="s">
        <v>1947</v>
      </c>
      <c r="D44" s="128" t="s">
        <v>1948</v>
      </c>
      <c r="E44" s="128" t="s">
        <v>1949</v>
      </c>
      <c r="F44" s="128" t="s">
        <v>1950</v>
      </c>
      <c r="G44" s="128" t="s">
        <v>1951</v>
      </c>
      <c r="H44" s="128" t="s">
        <v>1952</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1937</v>
      </c>
      <c r="B45" s="125" t="s">
        <v>1953</v>
      </c>
      <c r="C45" s="126" t="s">
        <v>1954</v>
      </c>
      <c r="D45" s="128" t="s">
        <v>1955</v>
      </c>
      <c r="E45" s="128" t="s">
        <v>1956</v>
      </c>
      <c r="F45" s="128" t="s">
        <v>1957</v>
      </c>
      <c r="G45" s="128" t="s">
        <v>1958</v>
      </c>
      <c r="H45" s="128" t="s">
        <v>1959</v>
      </c>
      <c r="I45" s="130">
        <f>IF(COUNTIF(J45:AW45,"&lt;&gt;")=0,"",SUMPRODUCT(((Recommendations[ImplStatus]="Implemented")+(Recommendations[ImplStatus]="Compensated"))*ISNUMBER(MATCH(Recommendations[Id],J45:AW45,0)))/COUNTIF(J45:AW45,"&lt;&gt;"))</f>
        <v>0</v>
      </c>
      <c r="J45" s="132" t="s">
        <v>36</v>
      </c>
      <c r="K45" s="132" t="s">
        <v>41</v>
      </c>
      <c r="L45" s="132" t="s">
        <v>199</v>
      </c>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1937</v>
      </c>
      <c r="B46" s="125" t="s">
        <v>1960</v>
      </c>
      <c r="C46" s="126" t="s">
        <v>1961</v>
      </c>
      <c r="D46" s="128" t="s">
        <v>1962</v>
      </c>
      <c r="E46" s="128" t="s">
        <v>1963</v>
      </c>
      <c r="F46" s="128" t="s">
        <v>1964</v>
      </c>
      <c r="G46" s="128" t="s">
        <v>1958</v>
      </c>
      <c r="H46" s="128" t="s">
        <v>1965</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1937</v>
      </c>
      <c r="B47" s="125" t="s">
        <v>1966</v>
      </c>
      <c r="C47" s="126" t="s">
        <v>1967</v>
      </c>
      <c r="D47" s="128" t="s">
        <v>1968</v>
      </c>
      <c r="E47" s="128" t="s">
        <v>1969</v>
      </c>
      <c r="F47" s="128" t="s">
        <v>1970</v>
      </c>
      <c r="G47" s="128" t="s">
        <v>1971</v>
      </c>
      <c r="H47" s="128" t="s">
        <v>1972</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1937</v>
      </c>
      <c r="B48" s="125" t="s">
        <v>1973</v>
      </c>
      <c r="C48" s="126" t="s">
        <v>1974</v>
      </c>
      <c r="D48" s="128" t="s">
        <v>1975</v>
      </c>
      <c r="E48" s="128" t="s">
        <v>1976</v>
      </c>
      <c r="F48" s="128" t="s">
        <v>1977</v>
      </c>
      <c r="G48" s="128" t="s">
        <v>1978</v>
      </c>
      <c r="H48" s="128" t="s">
        <v>1979</v>
      </c>
      <c r="I48" s="130">
        <f>IF(COUNTIF(J48:AW48,"&lt;&gt;")=0,"",SUMPRODUCT(((Recommendations[ImplStatus]="Implemented")+(Recommendations[ImplStatus]="Compensated"))*ISNUMBER(MATCH(Recommendations[Id],J48:AW48,0)))/COUNTIF(J48:AW48,"&lt;&gt;"))</f>
        <v>0</v>
      </c>
      <c r="J48" s="132" t="s">
        <v>53</v>
      </c>
      <c r="K48" s="132" t="s">
        <v>58</v>
      </c>
      <c r="L48" s="132" t="s">
        <v>64</v>
      </c>
      <c r="M48" s="132" t="s">
        <v>69</v>
      </c>
      <c r="N48" s="132" t="s">
        <v>74</v>
      </c>
      <c r="O48" s="132" t="s">
        <v>79</v>
      </c>
      <c r="P48" s="132" t="s">
        <v>85</v>
      </c>
      <c r="Q48" s="132" t="s">
        <v>92</v>
      </c>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1937</v>
      </c>
      <c r="B49" s="125" t="s">
        <v>1980</v>
      </c>
      <c r="C49" s="126" t="s">
        <v>1981</v>
      </c>
      <c r="D49" s="128" t="s">
        <v>1982</v>
      </c>
      <c r="E49" s="128" t="s">
        <v>1983</v>
      </c>
      <c r="F49" s="128" t="s">
        <v>1984</v>
      </c>
      <c r="G49" s="128" t="s">
        <v>1742</v>
      </c>
      <c r="H49" s="128" t="s">
        <v>1985</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1937</v>
      </c>
      <c r="B50" s="125" t="s">
        <v>1986</v>
      </c>
      <c r="C50" s="126" t="s">
        <v>1987</v>
      </c>
      <c r="D50" s="128" t="s">
        <v>1988</v>
      </c>
      <c r="E50" s="128" t="s">
        <v>1989</v>
      </c>
      <c r="F50" s="128" t="s">
        <v>1990</v>
      </c>
      <c r="G50" s="128" t="s">
        <v>1991</v>
      </c>
      <c r="H50" s="128" t="s">
        <v>1992</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1993</v>
      </c>
      <c r="B51" s="124"/>
      <c r="C51" s="123" t="s">
        <v>1994</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1993</v>
      </c>
      <c r="B52" s="125" t="s">
        <v>1995</v>
      </c>
      <c r="C52" s="126" t="s">
        <v>1996</v>
      </c>
      <c r="D52" s="128" t="s">
        <v>1997</v>
      </c>
      <c r="E52" s="128" t="s">
        <v>1998</v>
      </c>
      <c r="F52" s="128" t="s">
        <v>1999</v>
      </c>
      <c r="G52" s="128" t="s">
        <v>2000</v>
      </c>
      <c r="H52" s="128" t="s">
        <v>2001</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1993</v>
      </c>
      <c r="B53" s="125" t="s">
        <v>2002</v>
      </c>
      <c r="C53" s="126" t="s">
        <v>2003</v>
      </c>
      <c r="D53" s="128" t="s">
        <v>2004</v>
      </c>
      <c r="E53" s="128" t="s">
        <v>2005</v>
      </c>
      <c r="F53" s="128" t="s">
        <v>2006</v>
      </c>
      <c r="G53" s="128" t="s">
        <v>2007</v>
      </c>
      <c r="H53" s="128" t="s">
        <v>2008</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1993</v>
      </c>
      <c r="B54" s="125" t="s">
        <v>2009</v>
      </c>
      <c r="C54" s="126" t="s">
        <v>2010</v>
      </c>
      <c r="D54" s="128" t="s">
        <v>2011</v>
      </c>
      <c r="E54" s="128" t="s">
        <v>2012</v>
      </c>
      <c r="F54" s="128" t="s">
        <v>2013</v>
      </c>
      <c r="G54" s="128" t="s">
        <v>2014</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1993</v>
      </c>
      <c r="B55" s="125" t="s">
        <v>2015</v>
      </c>
      <c r="C55" s="126" t="s">
        <v>2016</v>
      </c>
      <c r="D55" s="128" t="s">
        <v>2017</v>
      </c>
      <c r="E55" s="128" t="s">
        <v>2018</v>
      </c>
      <c r="F55" s="128" t="s">
        <v>2019</v>
      </c>
      <c r="G55" s="128" t="s">
        <v>2020</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1993</v>
      </c>
      <c r="B56" s="125" t="s">
        <v>2021</v>
      </c>
      <c r="C56" s="126" t="s">
        <v>2022</v>
      </c>
      <c r="D56" s="128" t="s">
        <v>2023</v>
      </c>
      <c r="E56" s="128" t="s">
        <v>2024</v>
      </c>
      <c r="F56" s="128" t="s">
        <v>2025</v>
      </c>
      <c r="G56" s="128" t="s">
        <v>2026</v>
      </c>
      <c r="H56" s="128" t="s">
        <v>2027</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2028</v>
      </c>
      <c r="B57" s="124"/>
      <c r="C57" s="123" t="s">
        <v>2029</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2028</v>
      </c>
      <c r="B58" s="125" t="s">
        <v>2030</v>
      </c>
      <c r="C58" s="126" t="s">
        <v>2031</v>
      </c>
      <c r="D58" s="128" t="s">
        <v>2032</v>
      </c>
      <c r="E58" s="128" t="s">
        <v>2033</v>
      </c>
      <c r="F58" s="128" t="s">
        <v>2034</v>
      </c>
      <c r="G58" s="128" t="s">
        <v>2035</v>
      </c>
      <c r="H58" s="128" t="s">
        <v>2036</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2028</v>
      </c>
      <c r="B59" s="125" t="s">
        <v>2037</v>
      </c>
      <c r="C59" s="126" t="s">
        <v>2038</v>
      </c>
      <c r="D59" s="128" t="s">
        <v>2039</v>
      </c>
      <c r="E59" s="128" t="s">
        <v>2040</v>
      </c>
      <c r="F59" s="128" t="s">
        <v>2041</v>
      </c>
      <c r="G59" s="128" t="s">
        <v>2042</v>
      </c>
      <c r="H59" s="128" t="s">
        <v>2043</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2028</v>
      </c>
      <c r="B60" s="125" t="s">
        <v>2044</v>
      </c>
      <c r="C60" s="126" t="s">
        <v>2045</v>
      </c>
      <c r="D60" s="128" t="s">
        <v>2046</v>
      </c>
      <c r="E60" s="128" t="s">
        <v>2047</v>
      </c>
      <c r="F60" s="128" t="s">
        <v>2048</v>
      </c>
      <c r="G60" s="128" t="s">
        <v>2049</v>
      </c>
      <c r="H60" s="128" t="s">
        <v>2050</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2051</v>
      </c>
      <c r="B61" s="124"/>
      <c r="C61" s="123" t="s">
        <v>2052</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2051</v>
      </c>
      <c r="B62" s="125" t="s">
        <v>2053</v>
      </c>
      <c r="C62" s="126" t="s">
        <v>2054</v>
      </c>
      <c r="D62" s="128" t="s">
        <v>2055</v>
      </c>
      <c r="E62" s="128" t="s">
        <v>2056</v>
      </c>
      <c r="F62" s="128" t="s">
        <v>2057</v>
      </c>
      <c r="G62" s="128" t="s">
        <v>2058</v>
      </c>
      <c r="H62" s="128" t="s">
        <v>2059</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2051</v>
      </c>
      <c r="B63" s="125" t="s">
        <v>2060</v>
      </c>
      <c r="C63" s="126" t="s">
        <v>2061</v>
      </c>
      <c r="D63" s="128" t="s">
        <v>2062</v>
      </c>
      <c r="E63" s="128" t="s">
        <v>2063</v>
      </c>
      <c r="F63" s="128" t="s">
        <v>2064</v>
      </c>
      <c r="G63" s="128" t="s">
        <v>2065</v>
      </c>
      <c r="H63" s="128" t="s">
        <v>2066</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2051</v>
      </c>
      <c r="B64" s="125" t="s">
        <v>2067</v>
      </c>
      <c r="C64" s="126" t="s">
        <v>2068</v>
      </c>
      <c r="D64" s="128" t="s">
        <v>2069</v>
      </c>
      <c r="E64" s="128" t="s">
        <v>2070</v>
      </c>
      <c r="F64" s="128" t="s">
        <v>2071</v>
      </c>
      <c r="G64" s="128" t="s">
        <v>2072</v>
      </c>
      <c r="H64" s="128" t="s">
        <v>2073</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2051</v>
      </c>
      <c r="B65" s="125" t="s">
        <v>2074</v>
      </c>
      <c r="C65" s="126" t="s">
        <v>2075</v>
      </c>
      <c r="D65" s="128" t="s">
        <v>2076</v>
      </c>
      <c r="E65" s="128" t="s">
        <v>2077</v>
      </c>
      <c r="F65" s="128" t="s">
        <v>2078</v>
      </c>
      <c r="G65" s="128" t="s">
        <v>2079</v>
      </c>
      <c r="H65" s="128" t="s">
        <v>2080</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2051</v>
      </c>
      <c r="B66" s="125" t="s">
        <v>2081</v>
      </c>
      <c r="C66" s="126" t="s">
        <v>2082</v>
      </c>
      <c r="D66" s="128" t="s">
        <v>2083</v>
      </c>
      <c r="E66" s="128" t="s">
        <v>2084</v>
      </c>
      <c r="F66" s="128" t="s">
        <v>2085</v>
      </c>
      <c r="G66" s="128" t="s">
        <v>2086</v>
      </c>
      <c r="H66" s="128" t="s">
        <v>2087</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2051</v>
      </c>
      <c r="B67" s="125" t="s">
        <v>2088</v>
      </c>
      <c r="C67" s="126" t="s">
        <v>2089</v>
      </c>
      <c r="D67" s="128" t="s">
        <v>2090</v>
      </c>
      <c r="E67" s="128" t="s">
        <v>2091</v>
      </c>
      <c r="F67" s="128" t="s">
        <v>2092</v>
      </c>
      <c r="G67" s="128" t="s">
        <v>2093</v>
      </c>
      <c r="H67" s="128" t="s">
        <v>2094</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2051</v>
      </c>
      <c r="B68" s="125" t="s">
        <v>2095</v>
      </c>
      <c r="C68" s="126" t="s">
        <v>2096</v>
      </c>
      <c r="D68" s="128" t="s">
        <v>2097</v>
      </c>
      <c r="E68" s="128" t="s">
        <v>2098</v>
      </c>
      <c r="F68" s="128" t="s">
        <v>2099</v>
      </c>
      <c r="G68" s="128" t="s">
        <v>2100</v>
      </c>
      <c r="H68" s="128" t="s">
        <v>2101</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2102</v>
      </c>
      <c r="B69" s="124"/>
      <c r="C69" s="123" t="s">
        <v>2103</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2102</v>
      </c>
      <c r="B70" s="125" t="s">
        <v>2104</v>
      </c>
      <c r="C70" s="126" t="s">
        <v>2105</v>
      </c>
      <c r="D70" s="128" t="s">
        <v>2106</v>
      </c>
      <c r="E70" s="128" t="s">
        <v>2107</v>
      </c>
      <c r="F70" s="128" t="s">
        <v>2108</v>
      </c>
      <c r="G70" s="128" t="s">
        <v>2109</v>
      </c>
      <c r="H70" s="128" t="s">
        <v>2110</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2102</v>
      </c>
      <c r="B71" s="125" t="s">
        <v>2111</v>
      </c>
      <c r="C71" s="126" t="s">
        <v>2112</v>
      </c>
      <c r="D71" s="128" t="s">
        <v>2113</v>
      </c>
      <c r="E71" s="128" t="s">
        <v>2114</v>
      </c>
      <c r="F71" s="128" t="s">
        <v>2115</v>
      </c>
      <c r="G71" s="128" t="s">
        <v>2116</v>
      </c>
      <c r="H71" s="128" t="s">
        <v>2117</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2118</v>
      </c>
      <c r="B72" s="124"/>
      <c r="C72" s="123" t="s">
        <v>2119</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2118</v>
      </c>
      <c r="B73" s="125" t="s">
        <v>2120</v>
      </c>
      <c r="C73" s="126" t="s">
        <v>2121</v>
      </c>
      <c r="D73" s="128" t="s">
        <v>2122</v>
      </c>
      <c r="E73" s="128" t="s">
        <v>2123</v>
      </c>
      <c r="F73" s="128" t="s">
        <v>2124</v>
      </c>
      <c r="G73" s="128" t="s">
        <v>2125</v>
      </c>
      <c r="H73" s="128" t="s">
        <v>2126</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2118</v>
      </c>
      <c r="B74" s="125" t="s">
        <v>2127</v>
      </c>
      <c r="C74" s="126" t="s">
        <v>2128</v>
      </c>
      <c r="D74" s="128" t="s">
        <v>2129</v>
      </c>
      <c r="E74" s="128" t="s">
        <v>2130</v>
      </c>
      <c r="F74" s="128" t="s">
        <v>2131</v>
      </c>
      <c r="G74" s="128" t="s">
        <v>2132</v>
      </c>
      <c r="H74" s="128" t="s">
        <v>2133</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2118</v>
      </c>
      <c r="B75" s="125" t="s">
        <v>2134</v>
      </c>
      <c r="C75" s="126" t="s">
        <v>2135</v>
      </c>
      <c r="D75" s="128" t="s">
        <v>2136</v>
      </c>
      <c r="E75" s="128" t="s">
        <v>2137</v>
      </c>
      <c r="F75" s="128" t="s">
        <v>2138</v>
      </c>
      <c r="G75" s="128" t="s">
        <v>2139</v>
      </c>
      <c r="H75" s="128" t="s">
        <v>2140</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2118</v>
      </c>
      <c r="B76" s="125" t="s">
        <v>2141</v>
      </c>
      <c r="C76" s="126" t="s">
        <v>2142</v>
      </c>
      <c r="D76" s="128" t="s">
        <v>2143</v>
      </c>
      <c r="E76" s="128" t="s">
        <v>2144</v>
      </c>
      <c r="F76" s="128" t="s">
        <v>2145</v>
      </c>
      <c r="G76" s="128" t="s">
        <v>2146</v>
      </c>
      <c r="H76" s="128" t="s">
        <v>2147</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2118</v>
      </c>
      <c r="B77" s="125" t="s">
        <v>2148</v>
      </c>
      <c r="C77" s="126" t="s">
        <v>2149</v>
      </c>
      <c r="D77" s="128" t="s">
        <v>2150</v>
      </c>
      <c r="E77" s="128" t="s">
        <v>2151</v>
      </c>
      <c r="F77" s="128" t="s">
        <v>2152</v>
      </c>
      <c r="G77" s="128" t="s">
        <v>2146</v>
      </c>
      <c r="H77" s="128" t="s">
        <v>2153</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2154</v>
      </c>
      <c r="B78" s="124"/>
      <c r="C78" s="123" t="s">
        <v>2155</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2154</v>
      </c>
      <c r="B79" s="125" t="s">
        <v>2154</v>
      </c>
      <c r="C79" s="126" t="s">
        <v>2156</v>
      </c>
      <c r="D79" s="128" t="s">
        <v>2157</v>
      </c>
      <c r="E79" s="128" t="s">
        <v>2158</v>
      </c>
      <c r="F79" s="128" t="s">
        <v>2159</v>
      </c>
      <c r="G79" s="128" t="s">
        <v>2160</v>
      </c>
      <c r="H79" s="128" t="s">
        <v>2161</v>
      </c>
      <c r="I79" s="130">
        <f>IF(COUNTIF(J79:AW79,"&lt;&gt;")=0,"",SUMPRODUCT(((Recommendations[ImplStatus]="Implemented")+(Recommendations[ImplStatus]="Compensated"))*ISNUMBER(MATCH(Recommendations[Id],J79:AW79,0)))/COUNTIF(J79:AW79,"&lt;&gt;"))</f>
        <v>0</v>
      </c>
      <c r="J79" s="132" t="s">
        <v>434</v>
      </c>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2154</v>
      </c>
      <c r="B80" s="125" t="s">
        <v>2162</v>
      </c>
      <c r="C80" s="126" t="s">
        <v>2163</v>
      </c>
      <c r="D80" s="128" t="s">
        <v>2164</v>
      </c>
      <c r="E80" s="128" t="s">
        <v>2165</v>
      </c>
      <c r="F80" s="128" t="s">
        <v>2166</v>
      </c>
      <c r="G80" s="128" t="s">
        <v>2167</v>
      </c>
      <c r="H80" s="128" t="s">
        <v>2168</v>
      </c>
      <c r="I80" s="130">
        <f>IF(COUNTIF(J80:AW80,"&lt;&gt;")=0,"",SUMPRODUCT(((Recommendations[ImplStatus]="Implemented")+(Recommendations[ImplStatus]="Compensated"))*ISNUMBER(MATCH(Recommendations[Id],J80:AW80,0)))/COUNTIF(J80:AW80,"&lt;&gt;"))</f>
        <v>0</v>
      </c>
      <c r="J80" s="132" t="s">
        <v>379</v>
      </c>
      <c r="K80" s="132" t="s">
        <v>434</v>
      </c>
      <c r="L80" s="132" t="s">
        <v>493</v>
      </c>
      <c r="M80" s="132" t="s">
        <v>510</v>
      </c>
      <c r="N80" s="132" t="s">
        <v>516</v>
      </c>
      <c r="O80" s="132" t="s">
        <v>522</v>
      </c>
      <c r="P80" s="132" t="s">
        <v>528</v>
      </c>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2154</v>
      </c>
      <c r="B81" s="125" t="s">
        <v>2169</v>
      </c>
      <c r="C81" s="126" t="s">
        <v>2170</v>
      </c>
      <c r="D81" s="128" t="s">
        <v>2171</v>
      </c>
      <c r="E81" s="128" t="s">
        <v>2172</v>
      </c>
      <c r="F81" s="128" t="s">
        <v>2173</v>
      </c>
      <c r="G81" s="128" t="s">
        <v>2174</v>
      </c>
      <c r="H81" s="128" t="s">
        <v>2175</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2176</v>
      </c>
      <c r="B82" s="124"/>
      <c r="C82" s="123" t="s">
        <v>2177</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2176</v>
      </c>
      <c r="B83" s="125" t="s">
        <v>2178</v>
      </c>
      <c r="C83" s="126" t="s">
        <v>2179</v>
      </c>
      <c r="D83" s="128" t="s">
        <v>2180</v>
      </c>
      <c r="E83" s="128" t="s">
        <v>2181</v>
      </c>
      <c r="F83" s="128" t="s">
        <v>2182</v>
      </c>
      <c r="G83" s="128" t="s">
        <v>2183</v>
      </c>
      <c r="H83" s="128" t="s">
        <v>2184</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2176</v>
      </c>
      <c r="B84" s="125" t="s">
        <v>2185</v>
      </c>
      <c r="C84" s="126" t="s">
        <v>2186</v>
      </c>
      <c r="D84" s="128" t="s">
        <v>2187</v>
      </c>
      <c r="E84" s="128" t="s">
        <v>2188</v>
      </c>
      <c r="F84" s="128" t="s">
        <v>2189</v>
      </c>
      <c r="G84" s="128" t="s">
        <v>2190</v>
      </c>
      <c r="H84" s="128" t="s">
        <v>2191</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2176</v>
      </c>
      <c r="B85" s="125" t="s">
        <v>2192</v>
      </c>
      <c r="C85" s="126" t="s">
        <v>2193</v>
      </c>
      <c r="D85" s="128" t="s">
        <v>2194</v>
      </c>
      <c r="E85" s="128" t="s">
        <v>2195</v>
      </c>
      <c r="F85" s="128" t="s">
        <v>2196</v>
      </c>
      <c r="G85" s="128" t="s">
        <v>2197</v>
      </c>
      <c r="H85" s="128" t="s">
        <v>2198</v>
      </c>
      <c r="I85" s="130">
        <f>IF(COUNTIF(J85:AW85,"&lt;&gt;")=0,"",SUMPRODUCT(((Recommendations[ImplStatus]="Implemented")+(Recommendations[ImplStatus]="Compensated"))*ISNUMBER(MATCH(Recommendations[Id],J85:AW85,0)))/COUNTIF(J85:AW85,"&lt;&gt;"))</f>
        <v>0</v>
      </c>
      <c r="J85" s="132" t="s">
        <v>368</v>
      </c>
      <c r="K85" s="132" t="s">
        <v>379</v>
      </c>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2176</v>
      </c>
      <c r="B86" s="125" t="s">
        <v>2199</v>
      </c>
      <c r="C86" s="126" t="s">
        <v>2200</v>
      </c>
      <c r="D86" s="128" t="s">
        <v>2201</v>
      </c>
      <c r="E86" s="128" t="s">
        <v>2202</v>
      </c>
      <c r="F86" s="128" t="s">
        <v>2203</v>
      </c>
      <c r="G86" s="128" t="s">
        <v>2204</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2205</v>
      </c>
      <c r="B87" s="124"/>
      <c r="C87" s="123" t="s">
        <v>2206</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2205</v>
      </c>
      <c r="B88" s="125" t="s">
        <v>2207</v>
      </c>
      <c r="C88" s="126" t="s">
        <v>2208</v>
      </c>
      <c r="D88" s="128" t="s">
        <v>2209</v>
      </c>
      <c r="E88" s="128" t="s">
        <v>2210</v>
      </c>
      <c r="F88" s="128" t="s">
        <v>2211</v>
      </c>
      <c r="G88" s="128" t="s">
        <v>2212</v>
      </c>
      <c r="H88" s="128" t="s">
        <v>2213</v>
      </c>
      <c r="I88" s="130">
        <f>IF(COUNTIF(J88:AW88,"&lt;&gt;")=0,"",SUMPRODUCT(((Recommendations[ImplStatus]="Implemented")+(Recommendations[ImplStatus]="Compensated"))*ISNUMBER(MATCH(Recommendations[Id],J88:AW88,0)))/COUNTIF(J88:AW88,"&lt;&gt;"))</f>
        <v>0</v>
      </c>
      <c r="J88" s="132" t="s">
        <v>230</v>
      </c>
      <c r="K88" s="132" t="s">
        <v>243</v>
      </c>
      <c r="L88" s="132" t="s">
        <v>249</v>
      </c>
      <c r="M88" s="132" t="s">
        <v>254</v>
      </c>
      <c r="N88" s="132" t="s">
        <v>259</v>
      </c>
      <c r="O88" s="132" t="s">
        <v>263</v>
      </c>
      <c r="P88" s="132" t="s">
        <v>332</v>
      </c>
      <c r="Q88" s="132" t="s">
        <v>397</v>
      </c>
      <c r="R88" s="132" t="s">
        <v>403</v>
      </c>
      <c r="S88" s="132" t="s">
        <v>408</v>
      </c>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2205</v>
      </c>
      <c r="B89" s="125" t="s">
        <v>2214</v>
      </c>
      <c r="C89" s="126" t="s">
        <v>2215</v>
      </c>
      <c r="D89" s="128" t="s">
        <v>2216</v>
      </c>
      <c r="E89" s="128" t="s">
        <v>2217</v>
      </c>
      <c r="F89" s="128" t="s">
        <v>2218</v>
      </c>
      <c r="G89" s="128" t="s">
        <v>1742</v>
      </c>
      <c r="H89" s="128" t="s">
        <v>2219</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2205</v>
      </c>
      <c r="B90" s="125" t="s">
        <v>2220</v>
      </c>
      <c r="C90" s="126" t="s">
        <v>2221</v>
      </c>
      <c r="D90" s="128" t="s">
        <v>2222</v>
      </c>
      <c r="E90" s="128" t="s">
        <v>2223</v>
      </c>
      <c r="F90" s="128" t="s">
        <v>2224</v>
      </c>
      <c r="G90" s="128" t="s">
        <v>2212</v>
      </c>
      <c r="H90" s="128" t="s">
        <v>2225</v>
      </c>
      <c r="I90" s="130">
        <f>IF(COUNTIF(J90:AW90,"&lt;&gt;")=0,"",SUMPRODUCT(((Recommendations[ImplStatus]="Implemented")+(Recommendations[ImplStatus]="Compensated"))*ISNUMBER(MATCH(Recommendations[Id],J90:AW90,0)))/COUNTIF(J90:AW90,"&lt;&gt;"))</f>
        <v>0</v>
      </c>
      <c r="J90" s="132" t="s">
        <v>230</v>
      </c>
      <c r="K90" s="132" t="s">
        <v>243</v>
      </c>
      <c r="L90" s="132" t="s">
        <v>249</v>
      </c>
      <c r="M90" s="132" t="s">
        <v>254</v>
      </c>
      <c r="N90" s="132" t="s">
        <v>259</v>
      </c>
      <c r="O90" s="132" t="s">
        <v>263</v>
      </c>
      <c r="P90" s="132" t="s">
        <v>296</v>
      </c>
      <c r="Q90" s="132" t="s">
        <v>332</v>
      </c>
      <c r="R90" s="132" t="s">
        <v>397</v>
      </c>
      <c r="S90" s="132" t="s">
        <v>408</v>
      </c>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2205</v>
      </c>
      <c r="B91" s="125" t="s">
        <v>2226</v>
      </c>
      <c r="C91" s="126" t="s">
        <v>2227</v>
      </c>
      <c r="D91" s="128" t="s">
        <v>2228</v>
      </c>
      <c r="E91" s="128" t="s">
        <v>2229</v>
      </c>
      <c r="F91" s="128" t="s">
        <v>2230</v>
      </c>
      <c r="G91" s="128" t="s">
        <v>1742</v>
      </c>
      <c r="H91" s="128" t="s">
        <v>2231</v>
      </c>
      <c r="I91" s="130">
        <f>IF(COUNTIF(J91:AW91,"&lt;&gt;")=0,"",SUMPRODUCT(((Recommendations[ImplStatus]="Implemented")+(Recommendations[ImplStatus]="Compensated"))*ISNUMBER(MATCH(Recommendations[Id],J91:AW91,0)))/COUNTIF(J91:AW91,"&lt;&gt;"))</f>
        <v>0</v>
      </c>
      <c r="J91" s="132" t="s">
        <v>290</v>
      </c>
      <c r="K91" s="132" t="s">
        <v>326</v>
      </c>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2205</v>
      </c>
      <c r="B92" s="125" t="s">
        <v>2232</v>
      </c>
      <c r="C92" s="126" t="s">
        <v>2233</v>
      </c>
      <c r="D92" s="128" t="s">
        <v>2234</v>
      </c>
      <c r="E92" s="128" t="s">
        <v>2235</v>
      </c>
      <c r="F92" s="128" t="s">
        <v>2236</v>
      </c>
      <c r="G92" s="128" t="s">
        <v>1742</v>
      </c>
      <c r="H92" s="128" t="s">
        <v>2237</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2205</v>
      </c>
      <c r="B93" s="125" t="s">
        <v>2238</v>
      </c>
      <c r="C93" s="126" t="s">
        <v>2239</v>
      </c>
      <c r="D93" s="128" t="s">
        <v>2240</v>
      </c>
      <c r="E93" s="128" t="s">
        <v>2241</v>
      </c>
      <c r="F93" s="128" t="s">
        <v>2242</v>
      </c>
      <c r="G93" s="128" t="s">
        <v>2243</v>
      </c>
      <c r="H93" s="128" t="s">
        <v>2244</v>
      </c>
      <c r="I93" s="130">
        <f>IF(COUNTIF(J93:AW93,"&lt;&gt;")=0,"",SUMPRODUCT(((Recommendations[ImplStatus]="Implemented")+(Recommendations[ImplStatus]="Compensated"))*ISNUMBER(MATCH(Recommendations[Id],J93:AW93,0)))/COUNTIF(J93:AW93,"&lt;&gt;"))</f>
        <v>0</v>
      </c>
      <c r="J93" s="132" t="s">
        <v>209</v>
      </c>
      <c r="K93" s="132" t="s">
        <v>307</v>
      </c>
      <c r="L93" s="132" t="s">
        <v>356</v>
      </c>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2205</v>
      </c>
      <c r="B94" s="125" t="s">
        <v>2245</v>
      </c>
      <c r="C94" s="126" t="s">
        <v>2246</v>
      </c>
      <c r="D94" s="128" t="s">
        <v>2247</v>
      </c>
      <c r="E94" s="128" t="s">
        <v>2248</v>
      </c>
      <c r="F94" s="128" t="s">
        <v>2249</v>
      </c>
      <c r="G94" s="128" t="s">
        <v>2250</v>
      </c>
      <c r="H94" s="128" t="s">
        <v>2251</v>
      </c>
      <c r="I94" s="130">
        <f>IF(COUNTIF(J94:AW94,"&lt;&gt;")=0,"",SUMPRODUCT(((Recommendations[ImplStatus]="Implemented")+(Recommendations[ImplStatus]="Compensated"))*ISNUMBER(MATCH(Recommendations[Id],J94:AW94,0)))/COUNTIF(J94:AW94,"&lt;&gt;"))</f>
        <v>0</v>
      </c>
      <c r="J94" s="132" t="s">
        <v>301</v>
      </c>
      <c r="K94" s="132" t="s">
        <v>307</v>
      </c>
      <c r="L94" s="132" t="s">
        <v>313</v>
      </c>
      <c r="M94" s="132" t="s">
        <v>319</v>
      </c>
      <c r="N94" s="132" t="s">
        <v>350</v>
      </c>
      <c r="O94" s="132" t="s">
        <v>356</v>
      </c>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2205</v>
      </c>
      <c r="B95" s="125" t="s">
        <v>2252</v>
      </c>
      <c r="C95" s="126" t="s">
        <v>2253</v>
      </c>
      <c r="D95" s="128" t="s">
        <v>2254</v>
      </c>
      <c r="E95" s="128" t="s">
        <v>2255</v>
      </c>
      <c r="F95" s="128" t="s">
        <v>2256</v>
      </c>
      <c r="G95" s="128" t="s">
        <v>2257</v>
      </c>
      <c r="H95" s="128" t="s">
        <v>2258</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2205</v>
      </c>
      <c r="B96" s="125" t="s">
        <v>2259</v>
      </c>
      <c r="C96" s="126" t="s">
        <v>2260</v>
      </c>
      <c r="D96" s="128" t="s">
        <v>2261</v>
      </c>
      <c r="E96" s="128" t="s">
        <v>2262</v>
      </c>
      <c r="F96" s="128" t="s">
        <v>2263</v>
      </c>
      <c r="G96" s="128" t="s">
        <v>2264</v>
      </c>
      <c r="H96" s="128" t="s">
        <v>2265</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2205</v>
      </c>
      <c r="B97" s="125" t="s">
        <v>2266</v>
      </c>
      <c r="C97" s="126" t="s">
        <v>2267</v>
      </c>
      <c r="D97" s="128" t="s">
        <v>2268</v>
      </c>
      <c r="E97" s="128" t="s">
        <v>2269</v>
      </c>
      <c r="F97" s="128" t="s">
        <v>2270</v>
      </c>
      <c r="G97" s="128" t="s">
        <v>2271</v>
      </c>
      <c r="H97" s="128" t="s">
        <v>2272</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2273</v>
      </c>
      <c r="B98" s="124"/>
      <c r="C98" s="123" t="s">
        <v>2274</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2273</v>
      </c>
      <c r="B99" s="125" t="s">
        <v>2275</v>
      </c>
      <c r="C99" s="126" t="s">
        <v>2276</v>
      </c>
      <c r="D99" s="128" t="s">
        <v>2277</v>
      </c>
      <c r="E99" s="128" t="s">
        <v>2278</v>
      </c>
      <c r="F99" s="128" t="s">
        <v>2279</v>
      </c>
      <c r="G99" s="128" t="s">
        <v>2280</v>
      </c>
      <c r="H99" s="128" t="s">
        <v>2281</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2273</v>
      </c>
      <c r="B100" s="125" t="s">
        <v>2282</v>
      </c>
      <c r="C100" s="126" t="s">
        <v>2283</v>
      </c>
      <c r="D100" s="128" t="s">
        <v>2284</v>
      </c>
      <c r="E100" s="128" t="s">
        <v>2285</v>
      </c>
      <c r="F100" s="128" t="s">
        <v>2286</v>
      </c>
      <c r="G100" s="128" t="s">
        <v>2287</v>
      </c>
      <c r="H100" s="128" t="s">
        <v>2288</v>
      </c>
      <c r="I100" s="130">
        <f>IF(COUNTIF(J100:AW100,"&lt;&gt;")=0,"",SUMPRODUCT(((Recommendations[ImplStatus]="Implemented")+(Recommendations[ImplStatus]="Compensated"))*ISNUMBER(MATCH(Recommendations[Id],J100:AW100,0)))/COUNTIF(J100:AW100,"&lt;&gt;"))</f>
        <v>0</v>
      </c>
      <c r="J100" s="132" t="s">
        <v>452</v>
      </c>
      <c r="K100" s="132" t="s">
        <v>459</v>
      </c>
      <c r="L100" s="132" t="s">
        <v>465</v>
      </c>
      <c r="M100" s="132" t="s">
        <v>471</v>
      </c>
      <c r="N100" s="132" t="s">
        <v>487</v>
      </c>
      <c r="O100" s="132" t="s">
        <v>499</v>
      </c>
      <c r="P100" s="132" t="s">
        <v>505</v>
      </c>
      <c r="Q100" s="132" t="s">
        <v>534</v>
      </c>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2273</v>
      </c>
      <c r="B101" s="125" t="s">
        <v>2289</v>
      </c>
      <c r="C101" s="126" t="s">
        <v>2290</v>
      </c>
      <c r="D101" s="128" t="s">
        <v>2291</v>
      </c>
      <c r="E101" s="128" t="s">
        <v>2292</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2273</v>
      </c>
      <c r="B102" s="125" t="s">
        <v>2293</v>
      </c>
      <c r="C102" s="126" t="s">
        <v>2294</v>
      </c>
      <c r="D102" s="128" t="s">
        <v>2295</v>
      </c>
      <c r="E102" s="128" t="s">
        <v>2296</v>
      </c>
      <c r="F102" s="128" t="s">
        <v>2297</v>
      </c>
      <c r="G102" s="128" t="s">
        <v>2298</v>
      </c>
      <c r="H102" s="128" t="s">
        <v>2299</v>
      </c>
      <c r="I102" s="130">
        <f>IF(COUNTIF(J102:AW102,"&lt;&gt;")=0,"",SUMPRODUCT(((Recommendations[ImplStatus]="Implemented")+(Recommendations[ImplStatus]="Compensated"))*ISNUMBER(MATCH(Recommendations[Id],J102:AW102,0)))/COUNTIF(J102:AW102,"&lt;&gt;"))</f>
        <v>0</v>
      </c>
      <c r="J102" s="132" t="s">
        <v>133</v>
      </c>
      <c r="K102" s="132" t="s">
        <v>155</v>
      </c>
      <c r="L102" s="132" t="s">
        <v>237</v>
      </c>
      <c r="M102" s="132" t="s">
        <v>415</v>
      </c>
      <c r="N102" s="132" t="s">
        <v>452</v>
      </c>
      <c r="O102" s="132" t="s">
        <v>459</v>
      </c>
      <c r="P102" s="132" t="s">
        <v>471</v>
      </c>
      <c r="Q102" s="132" t="s">
        <v>487</v>
      </c>
      <c r="R102" s="132" t="s">
        <v>505</v>
      </c>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2273</v>
      </c>
      <c r="B103" s="125" t="s">
        <v>2300</v>
      </c>
      <c r="C103" s="126" t="s">
        <v>2301</v>
      </c>
      <c r="D103" s="128" t="s">
        <v>2302</v>
      </c>
      <c r="E103" s="128" t="s">
        <v>2303</v>
      </c>
      <c r="F103" s="128" t="s">
        <v>2304</v>
      </c>
      <c r="G103" s="128" t="s">
        <v>2305</v>
      </c>
      <c r="H103" s="128" t="s">
        <v>2306</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2307</v>
      </c>
      <c r="B104" s="124"/>
      <c r="C104" s="123" t="s">
        <v>2308</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2307</v>
      </c>
      <c r="B105" s="125" t="s">
        <v>2309</v>
      </c>
      <c r="C105" s="126" t="s">
        <v>2310</v>
      </c>
      <c r="D105" s="128" t="s">
        <v>2311</v>
      </c>
      <c r="E105" s="128" t="s">
        <v>2312</v>
      </c>
      <c r="F105" s="128" t="s">
        <v>2313</v>
      </c>
      <c r="G105" s="128" t="s">
        <v>2314</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2307</v>
      </c>
      <c r="B106" s="125" t="s">
        <v>2315</v>
      </c>
      <c r="C106" s="126" t="s">
        <v>2316</v>
      </c>
      <c r="D106" s="128" t="s">
        <v>2317</v>
      </c>
      <c r="E106" s="128" t="s">
        <v>2318</v>
      </c>
      <c r="F106" s="128" t="s">
        <v>2319</v>
      </c>
      <c r="G106" s="128" t="s">
        <v>2320</v>
      </c>
      <c r="H106" s="128" t="s">
        <v>2321</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2307</v>
      </c>
      <c r="B107" s="125" t="s">
        <v>2322</v>
      </c>
      <c r="C107" s="126" t="s">
        <v>2323</v>
      </c>
      <c r="D107" s="128" t="s">
        <v>2324</v>
      </c>
      <c r="E107" s="128" t="s">
        <v>2325</v>
      </c>
      <c r="F107" s="128" t="s">
        <v>2326</v>
      </c>
      <c r="G107" s="128" t="s">
        <v>2327</v>
      </c>
      <c r="H107" s="128" t="s">
        <v>2328</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2329</v>
      </c>
      <c r="B108" s="124"/>
      <c r="C108" s="123" t="s">
        <v>2330</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2329</v>
      </c>
      <c r="B109" s="125" t="s">
        <v>2331</v>
      </c>
      <c r="C109" s="126" t="s">
        <v>2332</v>
      </c>
      <c r="D109" s="128" t="s">
        <v>2333</v>
      </c>
      <c r="E109" s="128" t="s">
        <v>2334</v>
      </c>
      <c r="F109" s="128" t="s">
        <v>2335</v>
      </c>
      <c r="G109" s="128" t="s">
        <v>2336</v>
      </c>
      <c r="H109" s="128" t="s">
        <v>2337</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2329</v>
      </c>
      <c r="B110" s="125" t="s">
        <v>2338</v>
      </c>
      <c r="C110" s="126" t="s">
        <v>2339</v>
      </c>
      <c r="D110" s="128" t="s">
        <v>2340</v>
      </c>
      <c r="E110" s="128" t="s">
        <v>2341</v>
      </c>
      <c r="F110" s="128" t="s">
        <v>2342</v>
      </c>
      <c r="G110" s="128" t="s">
        <v>2343</v>
      </c>
      <c r="H110" s="128" t="s">
        <v>2344</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2329</v>
      </c>
      <c r="B111" s="125" t="s">
        <v>2345</v>
      </c>
      <c r="C111" s="126" t="s">
        <v>2346</v>
      </c>
      <c r="D111" s="128" t="s">
        <v>2347</v>
      </c>
      <c r="E111" s="128" t="s">
        <v>2348</v>
      </c>
      <c r="F111" s="128" t="s">
        <v>2349</v>
      </c>
      <c r="G111" s="128" t="s">
        <v>2350</v>
      </c>
      <c r="H111" s="128" t="s">
        <v>2351</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2352</v>
      </c>
      <c r="B112" s="124"/>
      <c r="C112" s="123" t="s">
        <v>2353</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2352</v>
      </c>
      <c r="B113" s="125" t="s">
        <v>2354</v>
      </c>
      <c r="C113" s="126" t="s">
        <v>2355</v>
      </c>
      <c r="D113" s="128" t="s">
        <v>2356</v>
      </c>
      <c r="E113" s="128" t="s">
        <v>2357</v>
      </c>
      <c r="F113" s="128" t="s">
        <v>2358</v>
      </c>
      <c r="G113" s="128" t="s">
        <v>2359</v>
      </c>
      <c r="H113" s="128" t="s">
        <v>2360</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2352</v>
      </c>
      <c r="B114" s="125" t="s">
        <v>2361</v>
      </c>
      <c r="C114" s="126" t="s">
        <v>2362</v>
      </c>
      <c r="D114" s="128" t="s">
        <v>2363</v>
      </c>
      <c r="E114" s="128" t="s">
        <v>2364</v>
      </c>
      <c r="F114" s="128" t="s">
        <v>2365</v>
      </c>
      <c r="G114" s="128" t="s">
        <v>2359</v>
      </c>
      <c r="H114" s="128" t="s">
        <v>2366</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2352</v>
      </c>
      <c r="B115" s="133" t="s">
        <v>2367</v>
      </c>
      <c r="C115" s="134" t="s">
        <v>2368</v>
      </c>
      <c r="D115" s="135" t="s">
        <v>2369</v>
      </c>
      <c r="E115" s="135" t="s">
        <v>2370</v>
      </c>
      <c r="F115" s="135" t="s">
        <v>2371</v>
      </c>
      <c r="G115" s="135" t="s">
        <v>2372</v>
      </c>
      <c r="H115" s="135" t="s">
        <v>2373</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554</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IFERROR(INDEX('Recommendations'!$I$2:$I$92, MATCH(J2,'Recommendations'!$B$2:$B$92,0))="Implemented", FALSE))</xm:f>
            <x14:dxf>
              <font>
                <color rgb="FF000000"/>
              </font>
              <fill>
                <patternFill>
                  <bgColor rgb="FF3C7D22"/>
                </patternFill>
              </fill>
            </x14:dxf>
          </x14:cfRule>
          <x14:cfRule type="expression" priority="2" id="{00000000-000E-0000-0600-000002000000}">
            <xm:f>AND(J2&lt;&gt;"", IFERROR(INDEX('Recommendations'!$I$2:$I$92, MATCH(J2,'Recommendations'!$B$2:$B$92,0))="Compensated", FALSE))</xm:f>
            <x14:dxf>
              <font>
                <color rgb="FF000000"/>
              </font>
              <fill>
                <patternFill>
                  <bgColor rgb="FFC6E0B4"/>
                </patternFill>
              </fill>
            </x14:dxf>
          </x14:cfRule>
          <x14:cfRule type="expression" priority="3" id="{00000000-000E-0000-0600-000003000000}">
            <xm:f>AND(J2&lt;&gt;"", IFERROR(INDEX('Recommendations'!$I$2:$I$92, MATCH(J2,'Recommendations'!$B$2:$B$92,0))="Testing", FALSE))</xm:f>
            <x14:dxf>
              <font>
                <color rgb="FF000000"/>
              </font>
              <fill>
                <patternFill>
                  <bgColor rgb="FFFFC000"/>
                </patternFill>
              </fill>
            </x14:dxf>
          </x14:cfRule>
          <x14:cfRule type="expression" priority="4" id="{00000000-000E-0000-0600-000004000000}">
            <xm:f>AND(J2&lt;&gt;"", IFERROR(INDEX('Recommendations'!$I$2:$I$92, MATCH(J2,'Recommendations'!$B$2:$B$92,0))="Failed", FALSE))</xm:f>
            <x14:dxf>
              <font>
                <color rgb="FF000000"/>
              </font>
              <fill>
                <patternFill>
                  <bgColor rgb="FFD82891"/>
                </patternFill>
              </fill>
            </x14:dxf>
          </x14:cfRule>
          <x14:cfRule type="expression" priority="5" id="{00000000-000E-0000-0600-000005000000}">
            <xm:f>AND(J2&lt;&gt;"", IFERROR(INDEX('Recommendations'!$I$2:$I$92, MATCH(J2,'Recommendations'!$B$2:$B$92,0))="Risk Accepted", FALSE))</xm:f>
            <x14:dxf>
              <font>
                <color rgb="FF000000"/>
              </font>
              <fill>
                <patternFill>
                  <bgColor rgb="FFD9D9D9"/>
                </patternFill>
              </fill>
            </x14:dxf>
          </x14:cfRule>
          <x14:cfRule type="expression" priority="6" id="{00000000-000E-0000-0600-000006000000}">
            <xm:f>AND(J2&lt;&gt;"", IFERROR(INDEX('Recommendations'!$I$2:$I$92, MATCH(J2,'Recommendations'!$B$2:$B$92,0))="N/A",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2374</v>
      </c>
      <c r="B1" s="184" t="s">
        <v>2375</v>
      </c>
      <c r="C1" s="184" t="s">
        <v>1</v>
      </c>
      <c r="D1" s="184" t="s">
        <v>2376</v>
      </c>
      <c r="E1" s="184" t="s">
        <v>2377</v>
      </c>
      <c r="F1" s="184" t="s">
        <v>2378</v>
      </c>
      <c r="G1" s="184" t="s">
        <v>804</v>
      </c>
      <c r="H1" s="184" t="s">
        <v>805</v>
      </c>
      <c r="I1" s="184" t="s">
        <v>806</v>
      </c>
      <c r="J1" s="184" t="s">
        <v>807</v>
      </c>
      <c r="K1" s="184" t="s">
        <v>808</v>
      </c>
      <c r="L1" s="184" t="s">
        <v>809</v>
      </c>
      <c r="M1" s="184" t="s">
        <v>810</v>
      </c>
      <c r="N1" s="184" t="s">
        <v>811</v>
      </c>
      <c r="O1" s="184" t="s">
        <v>812</v>
      </c>
      <c r="P1" s="184" t="s">
        <v>813</v>
      </c>
      <c r="Q1" s="184" t="s">
        <v>814</v>
      </c>
      <c r="R1" s="184" t="s">
        <v>815</v>
      </c>
      <c r="S1" s="184" t="s">
        <v>816</v>
      </c>
      <c r="T1" s="184" t="s">
        <v>817</v>
      </c>
      <c r="U1" s="184" t="s">
        <v>818</v>
      </c>
      <c r="V1" s="184" t="s">
        <v>819</v>
      </c>
      <c r="W1" s="184" t="s">
        <v>820</v>
      </c>
      <c r="X1" s="184" t="s">
        <v>821</v>
      </c>
      <c r="Y1" s="184" t="s">
        <v>822</v>
      </c>
      <c r="Z1" s="184" t="s">
        <v>823</v>
      </c>
      <c r="AA1" s="184" t="s">
        <v>824</v>
      </c>
      <c r="AB1" s="184" t="s">
        <v>825</v>
      </c>
      <c r="AC1" s="184" t="s">
        <v>826</v>
      </c>
      <c r="AD1" s="184" t="s">
        <v>827</v>
      </c>
      <c r="AE1" s="184" t="s">
        <v>828</v>
      </c>
      <c r="AF1" s="184" t="s">
        <v>829</v>
      </c>
      <c r="AG1" s="184" t="s">
        <v>830</v>
      </c>
      <c r="AH1" s="184" t="s">
        <v>831</v>
      </c>
      <c r="AI1" s="184" t="s">
        <v>832</v>
      </c>
      <c r="AJ1" s="184" t="s">
        <v>833</v>
      </c>
      <c r="AK1" s="184" t="s">
        <v>834</v>
      </c>
      <c r="AL1" s="184" t="s">
        <v>835</v>
      </c>
      <c r="AM1" s="184" t="s">
        <v>836</v>
      </c>
      <c r="AN1" s="184" t="s">
        <v>837</v>
      </c>
      <c r="AO1" s="184" t="s">
        <v>838</v>
      </c>
      <c r="AP1" s="184" t="s">
        <v>839</v>
      </c>
      <c r="AQ1" s="184" t="s">
        <v>840</v>
      </c>
      <c r="AR1" s="184" t="s">
        <v>841</v>
      </c>
      <c r="AS1" s="184" t="s">
        <v>842</v>
      </c>
      <c r="AT1" s="184" t="s">
        <v>843</v>
      </c>
      <c r="AU1" s="185" t="s">
        <v>844</v>
      </c>
    </row>
    <row r="2" spans="1:47" ht="60" customHeight="1" outlineLevel="1" x14ac:dyDescent="0.35">
      <c r="A2" s="175" t="s">
        <v>2379</v>
      </c>
      <c r="B2" s="149" t="s">
        <v>25</v>
      </c>
      <c r="C2" s="147" t="s">
        <v>2380</v>
      </c>
      <c r="D2" s="153" t="s">
        <v>2381</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2379</v>
      </c>
      <c r="B3" s="150" t="s">
        <v>2382</v>
      </c>
      <c r="C3" s="148" t="s">
        <v>2383</v>
      </c>
      <c r="D3" s="154" t="s">
        <v>2384</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2379</v>
      </c>
      <c r="B4" s="151" t="s">
        <v>2382</v>
      </c>
      <c r="C4" s="152" t="s">
        <v>2385</v>
      </c>
      <c r="D4" s="155" t="s">
        <v>2386</v>
      </c>
      <c r="E4" s="158" t="s">
        <v>2387</v>
      </c>
      <c r="F4" s="161" t="s">
        <v>2388</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2379</v>
      </c>
      <c r="B5" s="151" t="s">
        <v>2382</v>
      </c>
      <c r="C5" s="152" t="s">
        <v>2389</v>
      </c>
      <c r="D5" s="155" t="s">
        <v>2390</v>
      </c>
      <c r="E5" s="158" t="s">
        <v>2391</v>
      </c>
      <c r="F5" s="161" t="s">
        <v>2392</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2379</v>
      </c>
      <c r="B6" s="151" t="s">
        <v>2382</v>
      </c>
      <c r="C6" s="152" t="s">
        <v>2393</v>
      </c>
      <c r="D6" s="155" t="s">
        <v>2394</v>
      </c>
      <c r="E6" s="158" t="s">
        <v>2395</v>
      </c>
      <c r="F6" s="161" t="s">
        <v>2392</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2379</v>
      </c>
      <c r="B7" s="151" t="s">
        <v>2382</v>
      </c>
      <c r="C7" s="152" t="s">
        <v>2396</v>
      </c>
      <c r="D7" s="155" t="s">
        <v>2397</v>
      </c>
      <c r="E7" s="158" t="s">
        <v>2398</v>
      </c>
      <c r="F7" s="161" t="s">
        <v>2392</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2379</v>
      </c>
      <c r="B8" s="151" t="s">
        <v>2382</v>
      </c>
      <c r="C8" s="152" t="s">
        <v>2399</v>
      </c>
      <c r="D8" s="155" t="s">
        <v>2400</v>
      </c>
      <c r="E8" s="158" t="s">
        <v>2401</v>
      </c>
      <c r="F8" s="161" t="s">
        <v>2402</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2379</v>
      </c>
      <c r="B9" s="150" t="s">
        <v>2403</v>
      </c>
      <c r="C9" s="148" t="s">
        <v>2404</v>
      </c>
      <c r="D9" s="154" t="s">
        <v>2405</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2379</v>
      </c>
      <c r="B10" s="151" t="s">
        <v>2403</v>
      </c>
      <c r="C10" s="152" t="s">
        <v>2406</v>
      </c>
      <c r="D10" s="155" t="s">
        <v>2407</v>
      </c>
      <c r="E10" s="158" t="s">
        <v>2408</v>
      </c>
      <c r="F10" s="161" t="s">
        <v>2388</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2379</v>
      </c>
      <c r="B11" s="151" t="s">
        <v>2403</v>
      </c>
      <c r="C11" s="152" t="s">
        <v>2409</v>
      </c>
      <c r="D11" s="155" t="s">
        <v>2410</v>
      </c>
      <c r="E11" s="158" t="s">
        <v>2411</v>
      </c>
      <c r="F11" s="161" t="s">
        <v>2388</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2379</v>
      </c>
      <c r="B12" s="151" t="s">
        <v>2403</v>
      </c>
      <c r="C12" s="152" t="s">
        <v>2412</v>
      </c>
      <c r="D12" s="155" t="s">
        <v>2413</v>
      </c>
      <c r="E12" s="158" t="s">
        <v>2414</v>
      </c>
      <c r="F12" s="161" t="s">
        <v>2388</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2379</v>
      </c>
      <c r="B13" s="150" t="s">
        <v>2415</v>
      </c>
      <c r="C13" s="148" t="s">
        <v>2416</v>
      </c>
      <c r="D13" s="154" t="s">
        <v>2417</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2379</v>
      </c>
      <c r="B14" s="151" t="s">
        <v>2415</v>
      </c>
      <c r="C14" s="152" t="s">
        <v>2418</v>
      </c>
      <c r="D14" s="155" t="s">
        <v>2419</v>
      </c>
      <c r="E14" s="158" t="s">
        <v>2420</v>
      </c>
      <c r="F14" s="161" t="s">
        <v>2388</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2379</v>
      </c>
      <c r="B15" s="151" t="s">
        <v>2415</v>
      </c>
      <c r="C15" s="152" t="s">
        <v>2421</v>
      </c>
      <c r="D15" s="155" t="s">
        <v>2422</v>
      </c>
      <c r="E15" s="158" t="s">
        <v>2423</v>
      </c>
      <c r="F15" s="161" t="s">
        <v>2388</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2379</v>
      </c>
      <c r="B16" s="150" t="s">
        <v>2424</v>
      </c>
      <c r="C16" s="148" t="s">
        <v>2425</v>
      </c>
      <c r="D16" s="154" t="s">
        <v>2426</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2379</v>
      </c>
      <c r="B17" s="151" t="s">
        <v>2424</v>
      </c>
      <c r="C17" s="152" t="s">
        <v>2427</v>
      </c>
      <c r="D17" s="155" t="s">
        <v>2428</v>
      </c>
      <c r="E17" s="158" t="s">
        <v>2429</v>
      </c>
      <c r="F17" s="161" t="s">
        <v>2388</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2379</v>
      </c>
      <c r="B18" s="151" t="s">
        <v>2424</v>
      </c>
      <c r="C18" s="152" t="s">
        <v>2430</v>
      </c>
      <c r="D18" s="155" t="s">
        <v>2431</v>
      </c>
      <c r="E18" s="158" t="s">
        <v>2432</v>
      </c>
      <c r="F18" s="161" t="s">
        <v>2392</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2379</v>
      </c>
      <c r="B19" s="151" t="s">
        <v>2424</v>
      </c>
      <c r="C19" s="152" t="s">
        <v>2433</v>
      </c>
      <c r="D19" s="155" t="s">
        <v>2434</v>
      </c>
      <c r="E19" s="158" t="s">
        <v>2435</v>
      </c>
      <c r="F19" s="161" t="s">
        <v>2388</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2379</v>
      </c>
      <c r="B20" s="151" t="s">
        <v>2424</v>
      </c>
      <c r="C20" s="152" t="s">
        <v>2436</v>
      </c>
      <c r="D20" s="155" t="s">
        <v>2437</v>
      </c>
      <c r="E20" s="158" t="s">
        <v>2438</v>
      </c>
      <c r="F20" s="161" t="s">
        <v>2388</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2379</v>
      </c>
      <c r="B21" s="151" t="s">
        <v>2424</v>
      </c>
      <c r="C21" s="152" t="s">
        <v>2439</v>
      </c>
      <c r="D21" s="155" t="s">
        <v>2440</v>
      </c>
      <c r="E21" s="158" t="s">
        <v>2441</v>
      </c>
      <c r="F21" s="161" t="s">
        <v>2392</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2379</v>
      </c>
      <c r="B22" s="151" t="s">
        <v>2424</v>
      </c>
      <c r="C22" s="152" t="s">
        <v>2442</v>
      </c>
      <c r="D22" s="155" t="s">
        <v>2443</v>
      </c>
      <c r="E22" s="158" t="s">
        <v>2444</v>
      </c>
      <c r="F22" s="161" t="s">
        <v>2388</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2379</v>
      </c>
      <c r="B23" s="151" t="s">
        <v>2424</v>
      </c>
      <c r="C23" s="152" t="s">
        <v>2445</v>
      </c>
      <c r="D23" s="155" t="s">
        <v>2446</v>
      </c>
      <c r="E23" s="158" t="s">
        <v>2447</v>
      </c>
      <c r="F23" s="161" t="s">
        <v>2388</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2379</v>
      </c>
      <c r="B24" s="150" t="s">
        <v>2448</v>
      </c>
      <c r="C24" s="148" t="s">
        <v>2449</v>
      </c>
      <c r="D24" s="154" t="s">
        <v>2450</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2379</v>
      </c>
      <c r="B25" s="151" t="s">
        <v>2448</v>
      </c>
      <c r="C25" s="152" t="s">
        <v>2451</v>
      </c>
      <c r="D25" s="155" t="s">
        <v>2452</v>
      </c>
      <c r="E25" s="158" t="s">
        <v>2453</v>
      </c>
      <c r="F25" s="161" t="s">
        <v>2388</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2379</v>
      </c>
      <c r="B26" s="151" t="s">
        <v>2448</v>
      </c>
      <c r="C26" s="152" t="s">
        <v>2454</v>
      </c>
      <c r="D26" s="155" t="s">
        <v>2455</v>
      </c>
      <c r="E26" s="158" t="s">
        <v>2456</v>
      </c>
      <c r="F26" s="161" t="s">
        <v>2388</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2379</v>
      </c>
      <c r="B27" s="151" t="s">
        <v>2448</v>
      </c>
      <c r="C27" s="152" t="s">
        <v>2457</v>
      </c>
      <c r="D27" s="155" t="s">
        <v>2458</v>
      </c>
      <c r="E27" s="158" t="s">
        <v>2459</v>
      </c>
      <c r="F27" s="161" t="s">
        <v>2392</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2379</v>
      </c>
      <c r="B28" s="151" t="s">
        <v>2448</v>
      </c>
      <c r="C28" s="152" t="s">
        <v>2460</v>
      </c>
      <c r="D28" s="155" t="s">
        <v>2461</v>
      </c>
      <c r="E28" s="158" t="s">
        <v>2462</v>
      </c>
      <c r="F28" s="161" t="s">
        <v>2388</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2379</v>
      </c>
      <c r="B29" s="150" t="s">
        <v>2463</v>
      </c>
      <c r="C29" s="148" t="s">
        <v>2464</v>
      </c>
      <c r="D29" s="154" t="s">
        <v>2465</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2379</v>
      </c>
      <c r="B30" s="151" t="s">
        <v>2463</v>
      </c>
      <c r="C30" s="152" t="s">
        <v>2466</v>
      </c>
      <c r="D30" s="155" t="s">
        <v>2467</v>
      </c>
      <c r="E30" s="158" t="s">
        <v>2468</v>
      </c>
      <c r="F30" s="161" t="s">
        <v>2402</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2379</v>
      </c>
      <c r="B31" s="151" t="s">
        <v>2463</v>
      </c>
      <c r="C31" s="152" t="s">
        <v>2469</v>
      </c>
      <c r="D31" s="155" t="s">
        <v>2470</v>
      </c>
      <c r="E31" s="158" t="s">
        <v>2471</v>
      </c>
      <c r="F31" s="161" t="s">
        <v>2402</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2379</v>
      </c>
      <c r="B32" s="151" t="s">
        <v>2463</v>
      </c>
      <c r="C32" s="152" t="s">
        <v>2472</v>
      </c>
      <c r="D32" s="155" t="s">
        <v>2473</v>
      </c>
      <c r="E32" s="158" t="s">
        <v>2474</v>
      </c>
      <c r="F32" s="161" t="s">
        <v>2402</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2379</v>
      </c>
      <c r="B33" s="151" t="s">
        <v>2463</v>
      </c>
      <c r="C33" s="152" t="s">
        <v>2475</v>
      </c>
      <c r="D33" s="155" t="s">
        <v>2476</v>
      </c>
      <c r="E33" s="158" t="s">
        <v>2477</v>
      </c>
      <c r="F33" s="161" t="s">
        <v>2402</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2379</v>
      </c>
      <c r="B34" s="151" t="s">
        <v>2463</v>
      </c>
      <c r="C34" s="152" t="s">
        <v>2478</v>
      </c>
      <c r="D34" s="155" t="s">
        <v>2479</v>
      </c>
      <c r="E34" s="158" t="s">
        <v>2480</v>
      </c>
      <c r="F34" s="161" t="s">
        <v>2402</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2379</v>
      </c>
      <c r="B35" s="151" t="s">
        <v>2463</v>
      </c>
      <c r="C35" s="152" t="s">
        <v>2481</v>
      </c>
      <c r="D35" s="155" t="s">
        <v>2482</v>
      </c>
      <c r="E35" s="158" t="s">
        <v>2483</v>
      </c>
      <c r="F35" s="161" t="s">
        <v>2402</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2379</v>
      </c>
      <c r="B36" s="151" t="s">
        <v>2463</v>
      </c>
      <c r="C36" s="152" t="s">
        <v>2484</v>
      </c>
      <c r="D36" s="155" t="s">
        <v>2485</v>
      </c>
      <c r="E36" s="158" t="s">
        <v>2486</v>
      </c>
      <c r="F36" s="161" t="s">
        <v>2402</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2379</v>
      </c>
      <c r="B37" s="151" t="s">
        <v>2463</v>
      </c>
      <c r="C37" s="152" t="s">
        <v>2487</v>
      </c>
      <c r="D37" s="155" t="s">
        <v>2488</v>
      </c>
      <c r="E37" s="158" t="s">
        <v>2489</v>
      </c>
      <c r="F37" s="161" t="s">
        <v>2402</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2379</v>
      </c>
      <c r="B38" s="151" t="s">
        <v>2463</v>
      </c>
      <c r="C38" s="152" t="s">
        <v>2490</v>
      </c>
      <c r="D38" s="155" t="s">
        <v>2491</v>
      </c>
      <c r="E38" s="158" t="s">
        <v>2492</v>
      </c>
      <c r="F38" s="161" t="s">
        <v>2402</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2379</v>
      </c>
      <c r="B39" s="151" t="s">
        <v>2463</v>
      </c>
      <c r="C39" s="152" t="s">
        <v>2493</v>
      </c>
      <c r="D39" s="155" t="s">
        <v>2494</v>
      </c>
      <c r="E39" s="158" t="s">
        <v>2495</v>
      </c>
      <c r="F39" s="161" t="s">
        <v>2402</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2496</v>
      </c>
      <c r="B40" s="149" t="s">
        <v>25</v>
      </c>
      <c r="C40" s="147" t="s">
        <v>2497</v>
      </c>
      <c r="D40" s="153" t="s">
        <v>2498</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2496</v>
      </c>
      <c r="B41" s="150" t="s">
        <v>2499</v>
      </c>
      <c r="C41" s="148" t="s">
        <v>2500</v>
      </c>
      <c r="D41" s="154" t="s">
        <v>2501</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2496</v>
      </c>
      <c r="B42" s="151" t="s">
        <v>2499</v>
      </c>
      <c r="C42" s="152" t="s">
        <v>2502</v>
      </c>
      <c r="D42" s="155" t="s">
        <v>2503</v>
      </c>
      <c r="E42" s="158" t="s">
        <v>2504</v>
      </c>
      <c r="F42" s="161" t="s">
        <v>2388</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2496</v>
      </c>
      <c r="B43" s="151" t="s">
        <v>2499</v>
      </c>
      <c r="C43" s="152" t="s">
        <v>2505</v>
      </c>
      <c r="D43" s="155" t="s">
        <v>2506</v>
      </c>
      <c r="E43" s="158" t="s">
        <v>2507</v>
      </c>
      <c r="F43" s="161" t="s">
        <v>2388</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2496</v>
      </c>
      <c r="B44" s="151" t="s">
        <v>2499</v>
      </c>
      <c r="C44" s="152" t="s">
        <v>2508</v>
      </c>
      <c r="D44" s="155" t="s">
        <v>2509</v>
      </c>
      <c r="E44" s="158" t="s">
        <v>2510</v>
      </c>
      <c r="F44" s="161" t="s">
        <v>2392</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2496</v>
      </c>
      <c r="B45" s="151" t="s">
        <v>2499</v>
      </c>
      <c r="C45" s="152" t="s">
        <v>2511</v>
      </c>
      <c r="D45" s="155" t="s">
        <v>2512</v>
      </c>
      <c r="E45" s="158" t="s">
        <v>2513</v>
      </c>
      <c r="F45" s="161" t="s">
        <v>2402</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2496</v>
      </c>
      <c r="B46" s="151" t="s">
        <v>2499</v>
      </c>
      <c r="C46" s="152" t="s">
        <v>2514</v>
      </c>
      <c r="D46" s="155" t="s">
        <v>2515</v>
      </c>
      <c r="E46" s="158" t="s">
        <v>2516</v>
      </c>
      <c r="F46" s="161" t="s">
        <v>2388</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2496</v>
      </c>
      <c r="B47" s="151" t="s">
        <v>2499</v>
      </c>
      <c r="C47" s="152" t="s">
        <v>2517</v>
      </c>
      <c r="D47" s="155" t="s">
        <v>2518</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2496</v>
      </c>
      <c r="B48" s="151" t="s">
        <v>2499</v>
      </c>
      <c r="C48" s="152" t="s">
        <v>2519</v>
      </c>
      <c r="D48" s="155" t="s">
        <v>2520</v>
      </c>
      <c r="E48" s="158" t="s">
        <v>2521</v>
      </c>
      <c r="F48" s="161" t="s">
        <v>2388</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2496</v>
      </c>
      <c r="B49" s="151" t="s">
        <v>2499</v>
      </c>
      <c r="C49" s="152" t="s">
        <v>2522</v>
      </c>
      <c r="D49" s="155" t="s">
        <v>2523</v>
      </c>
      <c r="E49" s="158" t="s">
        <v>2524</v>
      </c>
      <c r="F49" s="161" t="s">
        <v>2392</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2496</v>
      </c>
      <c r="B50" s="150" t="s">
        <v>2525</v>
      </c>
      <c r="C50" s="148" t="s">
        <v>2526</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2496</v>
      </c>
      <c r="B51" s="151" t="s">
        <v>2525</v>
      </c>
      <c r="C51" s="152" t="s">
        <v>2527</v>
      </c>
      <c r="D51" s="155" t="s">
        <v>2528</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2496</v>
      </c>
      <c r="B52" s="151" t="s">
        <v>2525</v>
      </c>
      <c r="C52" s="152" t="s">
        <v>2529</v>
      </c>
      <c r="D52" s="155" t="s">
        <v>2530</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2496</v>
      </c>
      <c r="B53" s="151" t="s">
        <v>2525</v>
      </c>
      <c r="C53" s="152" t="s">
        <v>2531</v>
      </c>
      <c r="D53" s="155" t="s">
        <v>2532</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2496</v>
      </c>
      <c r="B54" s="151" t="s">
        <v>2525</v>
      </c>
      <c r="C54" s="152" t="s">
        <v>2533</v>
      </c>
      <c r="D54" s="155" t="s">
        <v>2534</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2496</v>
      </c>
      <c r="B55" s="151" t="s">
        <v>2525</v>
      </c>
      <c r="C55" s="152" t="s">
        <v>2535</v>
      </c>
      <c r="D55" s="155" t="s">
        <v>2536</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2496</v>
      </c>
      <c r="B56" s="150" t="s">
        <v>711</v>
      </c>
      <c r="C56" s="148" t="s">
        <v>2537</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2496</v>
      </c>
      <c r="B57" s="151" t="s">
        <v>711</v>
      </c>
      <c r="C57" s="152" t="s">
        <v>2538</v>
      </c>
      <c r="D57" s="155" t="s">
        <v>2539</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2496</v>
      </c>
      <c r="B58" s="151" t="s">
        <v>711</v>
      </c>
      <c r="C58" s="152" t="s">
        <v>2540</v>
      </c>
      <c r="D58" s="155" t="s">
        <v>2541</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2496</v>
      </c>
      <c r="B59" s="151" t="s">
        <v>711</v>
      </c>
      <c r="C59" s="152" t="s">
        <v>2542</v>
      </c>
      <c r="D59" s="155" t="s">
        <v>2543</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2496</v>
      </c>
      <c r="B60" s="151" t="s">
        <v>711</v>
      </c>
      <c r="C60" s="152" t="s">
        <v>2544</v>
      </c>
      <c r="D60" s="155" t="s">
        <v>2545</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2496</v>
      </c>
      <c r="B61" s="150" t="s">
        <v>2546</v>
      </c>
      <c r="C61" s="148" t="s">
        <v>2547</v>
      </c>
      <c r="D61" s="154" t="s">
        <v>2548</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2496</v>
      </c>
      <c r="B62" s="151" t="s">
        <v>2546</v>
      </c>
      <c r="C62" s="152" t="s">
        <v>2549</v>
      </c>
      <c r="D62" s="155" t="s">
        <v>2550</v>
      </c>
      <c r="E62" s="158" t="s">
        <v>2551</v>
      </c>
      <c r="F62" s="161" t="s">
        <v>2388</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2496</v>
      </c>
      <c r="B63" s="151" t="s">
        <v>2546</v>
      </c>
      <c r="C63" s="152" t="s">
        <v>2552</v>
      </c>
      <c r="D63" s="155" t="s">
        <v>2553</v>
      </c>
      <c r="E63" s="158" t="s">
        <v>2554</v>
      </c>
      <c r="F63" s="161" t="s">
        <v>2392</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2496</v>
      </c>
      <c r="B64" s="151" t="s">
        <v>2546</v>
      </c>
      <c r="C64" s="152" t="s">
        <v>2555</v>
      </c>
      <c r="D64" s="155" t="s">
        <v>2556</v>
      </c>
      <c r="E64" s="158" t="s">
        <v>2557</v>
      </c>
      <c r="F64" s="161" t="s">
        <v>2388</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2496</v>
      </c>
      <c r="B65" s="151" t="s">
        <v>2546</v>
      </c>
      <c r="C65" s="152" t="s">
        <v>2558</v>
      </c>
      <c r="D65" s="155" t="s">
        <v>2559</v>
      </c>
      <c r="E65" s="158" t="s">
        <v>2560</v>
      </c>
      <c r="F65" s="161" t="s">
        <v>2388</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2496</v>
      </c>
      <c r="B66" s="150" t="s">
        <v>2154</v>
      </c>
      <c r="C66" s="148" t="s">
        <v>2561</v>
      </c>
      <c r="D66" s="154" t="s">
        <v>2562</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2496</v>
      </c>
      <c r="B67" s="151" t="s">
        <v>2154</v>
      </c>
      <c r="C67" s="152" t="s">
        <v>2563</v>
      </c>
      <c r="D67" s="155" t="s">
        <v>2564</v>
      </c>
      <c r="E67" s="158" t="s">
        <v>2565</v>
      </c>
      <c r="F67" s="161" t="s">
        <v>2388</v>
      </c>
      <c r="G67" s="164">
        <f>IF(COUNTIF(H67:AU67,"&lt;&gt;")=0,"",SUMPRODUCT(((Recommendations[ImplStatus]="Implemented")+(Recommendations[ImplStatus]="Compensated"))*ISNUMBER(MATCH(Recommendations[Id],H67:AU67,0)))/COUNTIF(H67:AU67,"&lt;&gt;"))</f>
        <v>0</v>
      </c>
      <c r="H67" s="167" t="s">
        <v>379</v>
      </c>
      <c r="I67" s="167" t="s">
        <v>434</v>
      </c>
      <c r="J67" s="167" t="s">
        <v>493</v>
      </c>
      <c r="K67" s="167" t="s">
        <v>510</v>
      </c>
      <c r="L67" s="167" t="s">
        <v>522</v>
      </c>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2496</v>
      </c>
      <c r="B68" s="151" t="s">
        <v>2154</v>
      </c>
      <c r="C68" s="152" t="s">
        <v>2566</v>
      </c>
      <c r="D68" s="155" t="s">
        <v>2567</v>
      </c>
      <c r="E68" s="158" t="s">
        <v>2568</v>
      </c>
      <c r="F68" s="161" t="s">
        <v>2388</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2496</v>
      </c>
      <c r="B69" s="151" t="s">
        <v>2154</v>
      </c>
      <c r="C69" s="152" t="s">
        <v>2569</v>
      </c>
      <c r="D69" s="155" t="s">
        <v>2570</v>
      </c>
      <c r="E69" s="158" t="s">
        <v>2571</v>
      </c>
      <c r="F69" s="161" t="s">
        <v>2392</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2496</v>
      </c>
      <c r="B70" s="151" t="s">
        <v>2154</v>
      </c>
      <c r="C70" s="152" t="s">
        <v>2572</v>
      </c>
      <c r="D70" s="155" t="s">
        <v>2573</v>
      </c>
      <c r="E70" s="158" t="s">
        <v>2574</v>
      </c>
      <c r="F70" s="161" t="s">
        <v>2388</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2496</v>
      </c>
      <c r="B71" s="151" t="s">
        <v>2154</v>
      </c>
      <c r="C71" s="152" t="s">
        <v>2575</v>
      </c>
      <c r="D71" s="155" t="s">
        <v>2576</v>
      </c>
      <c r="E71" s="158" t="s">
        <v>2577</v>
      </c>
      <c r="F71" s="161" t="s">
        <v>2388</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2496</v>
      </c>
      <c r="B72" s="151" t="s">
        <v>2154</v>
      </c>
      <c r="C72" s="152" t="s">
        <v>2578</v>
      </c>
      <c r="D72" s="155" t="s">
        <v>2579</v>
      </c>
      <c r="E72" s="158" t="s">
        <v>2580</v>
      </c>
      <c r="F72" s="161" t="s">
        <v>2388</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2496</v>
      </c>
      <c r="B73" s="151" t="s">
        <v>2154</v>
      </c>
      <c r="C73" s="152" t="s">
        <v>2581</v>
      </c>
      <c r="D73" s="155" t="s">
        <v>2582</v>
      </c>
      <c r="E73" s="158" t="s">
        <v>2583</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2496</v>
      </c>
      <c r="B74" s="151" t="s">
        <v>2154</v>
      </c>
      <c r="C74" s="152" t="s">
        <v>2584</v>
      </c>
      <c r="D74" s="155" t="s">
        <v>2585</v>
      </c>
      <c r="E74" s="158" t="s">
        <v>2586</v>
      </c>
      <c r="F74" s="161" t="s">
        <v>2392</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2496</v>
      </c>
      <c r="B75" s="151" t="s">
        <v>2154</v>
      </c>
      <c r="C75" s="152" t="s">
        <v>2587</v>
      </c>
      <c r="D75" s="155" t="s">
        <v>2588</v>
      </c>
      <c r="E75" s="158" t="s">
        <v>2589</v>
      </c>
      <c r="F75" s="161" t="s">
        <v>2402</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2496</v>
      </c>
      <c r="B76" s="151" t="s">
        <v>2154</v>
      </c>
      <c r="C76" s="152" t="s">
        <v>2590</v>
      </c>
      <c r="D76" s="155" t="s">
        <v>2591</v>
      </c>
      <c r="E76" s="158" t="s">
        <v>2592</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2496</v>
      </c>
      <c r="B77" s="150" t="s">
        <v>2424</v>
      </c>
      <c r="C77" s="148" t="s">
        <v>2593</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2496</v>
      </c>
      <c r="B78" s="151" t="s">
        <v>2424</v>
      </c>
      <c r="C78" s="152" t="s">
        <v>2594</v>
      </c>
      <c r="D78" s="155" t="s">
        <v>2595</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2496</v>
      </c>
      <c r="B79" s="151" t="s">
        <v>2424</v>
      </c>
      <c r="C79" s="152" t="s">
        <v>2596</v>
      </c>
      <c r="D79" s="155" t="s">
        <v>2597</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2496</v>
      </c>
      <c r="B80" s="151" t="s">
        <v>2424</v>
      </c>
      <c r="C80" s="152" t="s">
        <v>2598</v>
      </c>
      <c r="D80" s="155" t="s">
        <v>2599</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2496</v>
      </c>
      <c r="B81" s="150" t="s">
        <v>2352</v>
      </c>
      <c r="C81" s="148" t="s">
        <v>2600</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2496</v>
      </c>
      <c r="B82" s="151" t="s">
        <v>2352</v>
      </c>
      <c r="C82" s="152" t="s">
        <v>2601</v>
      </c>
      <c r="D82" s="155" t="s">
        <v>2602</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2496</v>
      </c>
      <c r="B83" s="151" t="s">
        <v>2352</v>
      </c>
      <c r="C83" s="152" t="s">
        <v>2603</v>
      </c>
      <c r="D83" s="155" t="s">
        <v>2604</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2496</v>
      </c>
      <c r="B84" s="151" t="s">
        <v>2352</v>
      </c>
      <c r="C84" s="152" t="s">
        <v>2605</v>
      </c>
      <c r="D84" s="155" t="s">
        <v>2606</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2496</v>
      </c>
      <c r="B85" s="151" t="s">
        <v>2352</v>
      </c>
      <c r="C85" s="152" t="s">
        <v>2607</v>
      </c>
      <c r="D85" s="155" t="s">
        <v>2608</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2496</v>
      </c>
      <c r="B86" s="151" t="s">
        <v>2352</v>
      </c>
      <c r="C86" s="152" t="s">
        <v>2609</v>
      </c>
      <c r="D86" s="155" t="s">
        <v>2610</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2611</v>
      </c>
      <c r="B87" s="149" t="s">
        <v>25</v>
      </c>
      <c r="C87" s="147" t="s">
        <v>2612</v>
      </c>
      <c r="D87" s="153" t="s">
        <v>2613</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2611</v>
      </c>
      <c r="B88" s="150" t="s">
        <v>2614</v>
      </c>
      <c r="C88" s="148" t="s">
        <v>2615</v>
      </c>
      <c r="D88" s="154" t="s">
        <v>2616</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2611</v>
      </c>
      <c r="B89" s="151" t="s">
        <v>2614</v>
      </c>
      <c r="C89" s="152" t="s">
        <v>2617</v>
      </c>
      <c r="D89" s="155" t="s">
        <v>2618</v>
      </c>
      <c r="E89" s="158" t="s">
        <v>2619</v>
      </c>
      <c r="F89" s="161" t="s">
        <v>2388</v>
      </c>
      <c r="G89" s="164">
        <f>IF(COUNTIF(H89:AU89,"&lt;&gt;")=0,"",SUMPRODUCT(((Recommendations[ImplStatus]="Implemented")+(Recommendations[ImplStatus]="Compensated"))*ISNUMBER(MATCH(Recommendations[Id],H89:AU89,0)))/COUNTIF(H89:AU89,"&lt;&gt;"))</f>
        <v>0</v>
      </c>
      <c r="H89" s="167" t="s">
        <v>47</v>
      </c>
      <c r="I89" s="167" t="s">
        <v>53</v>
      </c>
      <c r="J89" s="167" t="s">
        <v>58</v>
      </c>
      <c r="K89" s="167" t="s">
        <v>64</v>
      </c>
      <c r="L89" s="167" t="s">
        <v>69</v>
      </c>
      <c r="M89" s="167" t="s">
        <v>74</v>
      </c>
      <c r="N89" s="167" t="s">
        <v>79</v>
      </c>
      <c r="O89" s="167" t="s">
        <v>85</v>
      </c>
      <c r="P89" s="167" t="s">
        <v>92</v>
      </c>
      <c r="Q89" s="167" t="s">
        <v>98</v>
      </c>
      <c r="R89" s="167" t="s">
        <v>391</v>
      </c>
      <c r="S89" s="167" t="s">
        <v>428</v>
      </c>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2611</v>
      </c>
      <c r="B90" s="151" t="s">
        <v>2614</v>
      </c>
      <c r="C90" s="152" t="s">
        <v>2620</v>
      </c>
      <c r="D90" s="155" t="s">
        <v>2621</v>
      </c>
      <c r="E90" s="158" t="s">
        <v>2622</v>
      </c>
      <c r="F90" s="161" t="s">
        <v>2392</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2611</v>
      </c>
      <c r="B91" s="151" t="s">
        <v>2614</v>
      </c>
      <c r="C91" s="152" t="s">
        <v>2623</v>
      </c>
      <c r="D91" s="155" t="s">
        <v>2624</v>
      </c>
      <c r="E91" s="158" t="s">
        <v>2625</v>
      </c>
      <c r="F91" s="161" t="s">
        <v>2388</v>
      </c>
      <c r="G91" s="164">
        <f>IF(COUNTIF(H91:AU91,"&lt;&gt;")=0,"",SUMPRODUCT(((Recommendations[ImplStatus]="Implemented")+(Recommendations[ImplStatus]="Compensated"))*ISNUMBER(MATCH(Recommendations[Id],H91:AU91,0)))/COUNTIF(H91:AU91,"&lt;&gt;"))</f>
        <v>0</v>
      </c>
      <c r="H91" s="167" t="s">
        <v>36</v>
      </c>
      <c r="I91" s="167" t="s">
        <v>41</v>
      </c>
      <c r="J91" s="167" t="s">
        <v>391</v>
      </c>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2611</v>
      </c>
      <c r="B92" s="151" t="s">
        <v>2614</v>
      </c>
      <c r="C92" s="152" t="s">
        <v>2626</v>
      </c>
      <c r="D92" s="155" t="s">
        <v>2627</v>
      </c>
      <c r="E92" s="158" t="s">
        <v>2628</v>
      </c>
      <c r="F92" s="161" t="s">
        <v>2388</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2611</v>
      </c>
      <c r="B93" s="151" t="s">
        <v>2614</v>
      </c>
      <c r="C93" s="152" t="s">
        <v>2629</v>
      </c>
      <c r="D93" s="155" t="s">
        <v>2630</v>
      </c>
      <c r="E93" s="158" t="s">
        <v>2631</v>
      </c>
      <c r="F93" s="161" t="s">
        <v>2388</v>
      </c>
      <c r="G93" s="164">
        <f>IF(COUNTIF(H93:AU93,"&lt;&gt;")=0,"",SUMPRODUCT(((Recommendations[ImplStatus]="Implemented")+(Recommendations[ImplStatus]="Compensated"))*ISNUMBER(MATCH(Recommendations[Id],H93:AU93,0)))/COUNTIF(H93:AU93,"&lt;&gt;"))</f>
        <v>0</v>
      </c>
      <c r="H93" s="167" t="s">
        <v>18</v>
      </c>
      <c r="I93" s="167" t="s">
        <v>29</v>
      </c>
      <c r="J93" s="167" t="s">
        <v>104</v>
      </c>
      <c r="K93" s="167" t="s">
        <v>109</v>
      </c>
      <c r="L93" s="167" t="s">
        <v>270</v>
      </c>
      <c r="M93" s="167" t="s">
        <v>277</v>
      </c>
      <c r="N93" s="167" t="s">
        <v>373</v>
      </c>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2611</v>
      </c>
      <c r="B94" s="151" t="s">
        <v>2614</v>
      </c>
      <c r="C94" s="152" t="s">
        <v>2632</v>
      </c>
      <c r="D94" s="155" t="s">
        <v>2633</v>
      </c>
      <c r="E94" s="158" t="s">
        <v>2634</v>
      </c>
      <c r="F94" s="161" t="s">
        <v>2392</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2611</v>
      </c>
      <c r="B95" s="150" t="s">
        <v>2635</v>
      </c>
      <c r="C95" s="148" t="s">
        <v>2636</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2611</v>
      </c>
      <c r="B96" s="151" t="s">
        <v>2635</v>
      </c>
      <c r="C96" s="152" t="s">
        <v>2637</v>
      </c>
      <c r="D96" s="155" t="s">
        <v>2638</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2611</v>
      </c>
      <c r="B97" s="151" t="s">
        <v>2635</v>
      </c>
      <c r="C97" s="152" t="s">
        <v>2639</v>
      </c>
      <c r="D97" s="155" t="s">
        <v>2640</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2611</v>
      </c>
      <c r="B98" s="151" t="s">
        <v>2635</v>
      </c>
      <c r="C98" s="152" t="s">
        <v>2641</v>
      </c>
      <c r="D98" s="155" t="s">
        <v>2642</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2611</v>
      </c>
      <c r="B99" s="151" t="s">
        <v>2635</v>
      </c>
      <c r="C99" s="152" t="s">
        <v>2643</v>
      </c>
      <c r="D99" s="155" t="s">
        <v>2644</v>
      </c>
      <c r="E99" s="158"/>
      <c r="F99" s="161" t="s">
        <v>25</v>
      </c>
      <c r="G99" s="164">
        <f>IF(COUNTIF(H99:AU99,"&lt;&gt;")=0,"",SUMPRODUCT(((Recommendations[ImplStatus]="Implemented")+(Recommendations[ImplStatus]="Compensated"))*ISNUMBER(MATCH(Recommendations[Id],H99:AU99,0)))/COUNTIF(H99:AU99,"&lt;&gt;"))</f>
        <v>0</v>
      </c>
      <c r="H99" s="167" t="s">
        <v>18</v>
      </c>
      <c r="I99" s="167" t="s">
        <v>29</v>
      </c>
      <c r="J99" s="167" t="s">
        <v>104</v>
      </c>
      <c r="K99" s="167" t="s">
        <v>109</v>
      </c>
      <c r="L99" s="167" t="s">
        <v>373</v>
      </c>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2611</v>
      </c>
      <c r="B100" s="151" t="s">
        <v>2635</v>
      </c>
      <c r="C100" s="152" t="s">
        <v>2645</v>
      </c>
      <c r="D100" s="155" t="s">
        <v>2646</v>
      </c>
      <c r="E100" s="158"/>
      <c r="F100" s="161" t="s">
        <v>25</v>
      </c>
      <c r="G100" s="164">
        <f>IF(COUNTIF(H100:AU100,"&lt;&gt;")=0,"",SUMPRODUCT(((Recommendations[ImplStatus]="Implemented")+(Recommendations[ImplStatus]="Compensated"))*ISNUMBER(MATCH(Recommendations[Id],H100:AU100,0)))/COUNTIF(H100:AU100,"&lt;&gt;"))</f>
        <v>0</v>
      </c>
      <c r="H100" s="167" t="s">
        <v>230</v>
      </c>
      <c r="I100" s="167" t="s">
        <v>243</v>
      </c>
      <c r="J100" s="167" t="s">
        <v>249</v>
      </c>
      <c r="K100" s="167" t="s">
        <v>254</v>
      </c>
      <c r="L100" s="167" t="s">
        <v>259</v>
      </c>
      <c r="M100" s="167" t="s">
        <v>263</v>
      </c>
      <c r="N100" s="167" t="s">
        <v>332</v>
      </c>
      <c r="O100" s="167" t="s">
        <v>397</v>
      </c>
      <c r="P100" s="167" t="s">
        <v>403</v>
      </c>
      <c r="Q100" s="167" t="s">
        <v>408</v>
      </c>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2611</v>
      </c>
      <c r="B101" s="151" t="s">
        <v>2635</v>
      </c>
      <c r="C101" s="152" t="s">
        <v>2647</v>
      </c>
      <c r="D101" s="155" t="s">
        <v>2648</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2611</v>
      </c>
      <c r="B102" s="151" t="s">
        <v>2635</v>
      </c>
      <c r="C102" s="152" t="s">
        <v>2649</v>
      </c>
      <c r="D102" s="155" t="s">
        <v>2650</v>
      </c>
      <c r="E102" s="158"/>
      <c r="F102" s="161" t="s">
        <v>25</v>
      </c>
      <c r="G102" s="164">
        <f>IF(COUNTIF(H102:AU102,"&lt;&gt;")=0,"",SUMPRODUCT(((Recommendations[ImplStatus]="Implemented")+(Recommendations[ImplStatus]="Compensated"))*ISNUMBER(MATCH(Recommendations[Id],H102:AU102,0)))/COUNTIF(H102:AU102,"&lt;&gt;"))</f>
        <v>0</v>
      </c>
      <c r="H102" s="167" t="s">
        <v>36</v>
      </c>
      <c r="I102" s="167" t="s">
        <v>41</v>
      </c>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2611</v>
      </c>
      <c r="B103" s="150" t="s">
        <v>1795</v>
      </c>
      <c r="C103" s="148" t="s">
        <v>2651</v>
      </c>
      <c r="D103" s="154" t="s">
        <v>2652</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2611</v>
      </c>
      <c r="B104" s="151" t="s">
        <v>1795</v>
      </c>
      <c r="C104" s="152" t="s">
        <v>2653</v>
      </c>
      <c r="D104" s="155" t="s">
        <v>2654</v>
      </c>
      <c r="E104" s="158" t="s">
        <v>2655</v>
      </c>
      <c r="F104" s="161" t="s">
        <v>2388</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2611</v>
      </c>
      <c r="B105" s="151" t="s">
        <v>1795</v>
      </c>
      <c r="C105" s="152" t="s">
        <v>2656</v>
      </c>
      <c r="D105" s="155" t="s">
        <v>2657</v>
      </c>
      <c r="E105" s="158" t="s">
        <v>2658</v>
      </c>
      <c r="F105" s="161" t="s">
        <v>2392</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2611</v>
      </c>
      <c r="B106" s="151" t="s">
        <v>1795</v>
      </c>
      <c r="C106" s="152" t="s">
        <v>2659</v>
      </c>
      <c r="D106" s="155" t="s">
        <v>2660</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2611</v>
      </c>
      <c r="B107" s="151" t="s">
        <v>1795</v>
      </c>
      <c r="C107" s="152" t="s">
        <v>2661</v>
      </c>
      <c r="D107" s="155" t="s">
        <v>2662</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2611</v>
      </c>
      <c r="B108" s="151" t="s">
        <v>1795</v>
      </c>
      <c r="C108" s="152" t="s">
        <v>2663</v>
      </c>
      <c r="D108" s="155" t="s">
        <v>2664</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2611</v>
      </c>
      <c r="B109" s="150" t="s">
        <v>2665</v>
      </c>
      <c r="C109" s="148" t="s">
        <v>2666</v>
      </c>
      <c r="D109" s="154" t="s">
        <v>2667</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2611</v>
      </c>
      <c r="B110" s="151" t="s">
        <v>2665</v>
      </c>
      <c r="C110" s="152" t="s">
        <v>2668</v>
      </c>
      <c r="D110" s="155" t="s">
        <v>2669</v>
      </c>
      <c r="E110" s="158" t="s">
        <v>2670</v>
      </c>
      <c r="F110" s="161" t="s">
        <v>2388</v>
      </c>
      <c r="G110" s="164">
        <f>IF(COUNTIF(H110:AU110,"&lt;&gt;")=0,"",SUMPRODUCT(((Recommendations[ImplStatus]="Implemented")+(Recommendations[ImplStatus]="Compensated"))*ISNUMBER(MATCH(Recommendations[Id],H110:AU110,0)))/COUNTIF(H110:AU110,"&lt;&gt;"))</f>
        <v>0</v>
      </c>
      <c r="H110" s="167" t="s">
        <v>121</v>
      </c>
      <c r="I110" s="167" t="s">
        <v>270</v>
      </c>
      <c r="J110" s="167" t="s">
        <v>277</v>
      </c>
      <c r="K110" s="167" t="s">
        <v>296</v>
      </c>
      <c r="L110" s="167" t="s">
        <v>301</v>
      </c>
      <c r="M110" s="167" t="s">
        <v>307</v>
      </c>
      <c r="N110" s="167" t="s">
        <v>313</v>
      </c>
      <c r="O110" s="167" t="s">
        <v>319</v>
      </c>
      <c r="P110" s="167" t="s">
        <v>350</v>
      </c>
      <c r="Q110" s="167" t="s">
        <v>356</v>
      </c>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2611</v>
      </c>
      <c r="B111" s="151" t="s">
        <v>2665</v>
      </c>
      <c r="C111" s="152" t="s">
        <v>2671</v>
      </c>
      <c r="D111" s="155" t="s">
        <v>2672</v>
      </c>
      <c r="E111" s="158" t="s">
        <v>2673</v>
      </c>
      <c r="F111" s="161" t="s">
        <v>2388</v>
      </c>
      <c r="G111" s="164">
        <f>IF(COUNTIF(H111:AU111,"&lt;&gt;")=0,"",SUMPRODUCT(((Recommendations[ImplStatus]="Implemented")+(Recommendations[ImplStatus]="Compensated"))*ISNUMBER(MATCH(Recommendations[Id],H111:AU111,0)))/COUNTIF(H111:AU111,"&lt;&gt;"))</f>
        <v>0</v>
      </c>
      <c r="H111" s="167" t="s">
        <v>290</v>
      </c>
      <c r="I111" s="167" t="s">
        <v>326</v>
      </c>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2611</v>
      </c>
      <c r="B112" s="151" t="s">
        <v>2665</v>
      </c>
      <c r="C112" s="152" t="s">
        <v>2674</v>
      </c>
      <c r="D112" s="155" t="s">
        <v>2675</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2611</v>
      </c>
      <c r="B113" s="151" t="s">
        <v>2665</v>
      </c>
      <c r="C113" s="152" t="s">
        <v>2676</v>
      </c>
      <c r="D113" s="155" t="s">
        <v>2677</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2611</v>
      </c>
      <c r="B114" s="151" t="s">
        <v>2665</v>
      </c>
      <c r="C114" s="152" t="s">
        <v>2678</v>
      </c>
      <c r="D114" s="155" t="s">
        <v>2679</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2611</v>
      </c>
      <c r="B115" s="151" t="s">
        <v>2665</v>
      </c>
      <c r="C115" s="152" t="s">
        <v>2680</v>
      </c>
      <c r="D115" s="155" t="s">
        <v>2681</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2611</v>
      </c>
      <c r="B116" s="151" t="s">
        <v>2665</v>
      </c>
      <c r="C116" s="152" t="s">
        <v>2682</v>
      </c>
      <c r="D116" s="155" t="s">
        <v>2683</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2611</v>
      </c>
      <c r="B117" s="151" t="s">
        <v>2665</v>
      </c>
      <c r="C117" s="152" t="s">
        <v>2684</v>
      </c>
      <c r="D117" s="155" t="s">
        <v>2685</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2611</v>
      </c>
      <c r="B118" s="151" t="s">
        <v>2665</v>
      </c>
      <c r="C118" s="152" t="s">
        <v>2686</v>
      </c>
      <c r="D118" s="155" t="s">
        <v>2687</v>
      </c>
      <c r="E118" s="158" t="s">
        <v>2688</v>
      </c>
      <c r="F118" s="161" t="s">
        <v>2388</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2611</v>
      </c>
      <c r="B119" s="151" t="s">
        <v>2665</v>
      </c>
      <c r="C119" s="152" t="s">
        <v>2689</v>
      </c>
      <c r="D119" s="155" t="s">
        <v>2690</v>
      </c>
      <c r="E119" s="158" t="s">
        <v>2691</v>
      </c>
      <c r="F119" s="161" t="s">
        <v>2388</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2611</v>
      </c>
      <c r="B120" s="150" t="s">
        <v>2692</v>
      </c>
      <c r="C120" s="148" t="s">
        <v>2693</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2611</v>
      </c>
      <c r="B121" s="151" t="s">
        <v>2692</v>
      </c>
      <c r="C121" s="152" t="s">
        <v>2694</v>
      </c>
      <c r="D121" s="155" t="s">
        <v>2695</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2611</v>
      </c>
      <c r="B122" s="151" t="s">
        <v>2692</v>
      </c>
      <c r="C122" s="152" t="s">
        <v>2696</v>
      </c>
      <c r="D122" s="155" t="s">
        <v>2697</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2611</v>
      </c>
      <c r="B123" s="151" t="s">
        <v>2692</v>
      </c>
      <c r="C123" s="152" t="s">
        <v>2698</v>
      </c>
      <c r="D123" s="155" t="s">
        <v>2699</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2611</v>
      </c>
      <c r="B124" s="151" t="s">
        <v>2692</v>
      </c>
      <c r="C124" s="152" t="s">
        <v>2700</v>
      </c>
      <c r="D124" s="155" t="s">
        <v>2701</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2611</v>
      </c>
      <c r="B125" s="151" t="s">
        <v>2692</v>
      </c>
      <c r="C125" s="152" t="s">
        <v>2702</v>
      </c>
      <c r="D125" s="155" t="s">
        <v>2703</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2611</v>
      </c>
      <c r="B126" s="151" t="s">
        <v>2692</v>
      </c>
      <c r="C126" s="152" t="s">
        <v>2704</v>
      </c>
      <c r="D126" s="155" t="s">
        <v>2705</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2611</v>
      </c>
      <c r="B127" s="151" t="s">
        <v>2692</v>
      </c>
      <c r="C127" s="152" t="s">
        <v>2706</v>
      </c>
      <c r="D127" s="155" t="s">
        <v>2707</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2611</v>
      </c>
      <c r="B128" s="151" t="s">
        <v>2692</v>
      </c>
      <c r="C128" s="152" t="s">
        <v>2708</v>
      </c>
      <c r="D128" s="155" t="s">
        <v>2709</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2611</v>
      </c>
      <c r="B129" s="151" t="s">
        <v>2692</v>
      </c>
      <c r="C129" s="152" t="s">
        <v>2710</v>
      </c>
      <c r="D129" s="155" t="s">
        <v>2711</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2611</v>
      </c>
      <c r="B130" s="151" t="s">
        <v>2692</v>
      </c>
      <c r="C130" s="152" t="s">
        <v>2712</v>
      </c>
      <c r="D130" s="155" t="s">
        <v>2713</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2611</v>
      </c>
      <c r="B131" s="151" t="s">
        <v>2692</v>
      </c>
      <c r="C131" s="152" t="s">
        <v>2714</v>
      </c>
      <c r="D131" s="155" t="s">
        <v>2715</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2611</v>
      </c>
      <c r="B132" s="151" t="s">
        <v>2692</v>
      </c>
      <c r="C132" s="152" t="s">
        <v>2716</v>
      </c>
      <c r="D132" s="155" t="s">
        <v>2717</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2611</v>
      </c>
      <c r="B133" s="150" t="s">
        <v>2718</v>
      </c>
      <c r="C133" s="148" t="s">
        <v>2719</v>
      </c>
      <c r="D133" s="154" t="s">
        <v>2720</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2611</v>
      </c>
      <c r="B134" s="151" t="s">
        <v>2718</v>
      </c>
      <c r="C134" s="152" t="s">
        <v>2721</v>
      </c>
      <c r="D134" s="155" t="s">
        <v>2722</v>
      </c>
      <c r="E134" s="158" t="s">
        <v>2723</v>
      </c>
      <c r="F134" s="161" t="s">
        <v>2392</v>
      </c>
      <c r="G134" s="164">
        <f>IF(COUNTIF(H134:AU134,"&lt;&gt;")=0,"",SUMPRODUCT(((Recommendations[ImplStatus]="Implemented")+(Recommendations[ImplStatus]="Compensated"))*ISNUMBER(MATCH(Recommendations[Id],H134:AU134,0)))/COUNTIF(H134:AU134,"&lt;&gt;"))</f>
        <v>0</v>
      </c>
      <c r="H134" s="167" t="s">
        <v>230</v>
      </c>
      <c r="I134" s="167" t="s">
        <v>243</v>
      </c>
      <c r="J134" s="167" t="s">
        <v>249</v>
      </c>
      <c r="K134" s="167" t="s">
        <v>254</v>
      </c>
      <c r="L134" s="167" t="s">
        <v>259</v>
      </c>
      <c r="M134" s="167" t="s">
        <v>263</v>
      </c>
      <c r="N134" s="167" t="s">
        <v>296</v>
      </c>
      <c r="O134" s="167" t="s">
        <v>332</v>
      </c>
      <c r="P134" s="167" t="s">
        <v>397</v>
      </c>
      <c r="Q134" s="167" t="s">
        <v>403</v>
      </c>
      <c r="R134" s="167" t="s">
        <v>408</v>
      </c>
      <c r="S134" s="167" t="s">
        <v>465</v>
      </c>
      <c r="T134" s="167" t="s">
        <v>499</v>
      </c>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2611</v>
      </c>
      <c r="B135" s="151" t="s">
        <v>2718</v>
      </c>
      <c r="C135" s="152" t="s">
        <v>2724</v>
      </c>
      <c r="D135" s="155" t="s">
        <v>2725</v>
      </c>
      <c r="E135" s="158" t="s">
        <v>2726</v>
      </c>
      <c r="F135" s="161" t="s">
        <v>2392</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2611</v>
      </c>
      <c r="B136" s="151" t="s">
        <v>2718</v>
      </c>
      <c r="C136" s="152" t="s">
        <v>2727</v>
      </c>
      <c r="D136" s="155" t="s">
        <v>2728</v>
      </c>
      <c r="E136" s="158" t="s">
        <v>2729</v>
      </c>
      <c r="F136" s="161" t="s">
        <v>2388</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2611</v>
      </c>
      <c r="B137" s="151" t="s">
        <v>2718</v>
      </c>
      <c r="C137" s="152" t="s">
        <v>2730</v>
      </c>
      <c r="D137" s="155" t="s">
        <v>2731</v>
      </c>
      <c r="E137" s="158" t="s">
        <v>2732</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2611</v>
      </c>
      <c r="B138" s="150" t="s">
        <v>2028</v>
      </c>
      <c r="C138" s="148" t="s">
        <v>2733</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2611</v>
      </c>
      <c r="B139" s="151" t="s">
        <v>2028</v>
      </c>
      <c r="C139" s="152" t="s">
        <v>2734</v>
      </c>
      <c r="D139" s="155" t="s">
        <v>2735</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2611</v>
      </c>
      <c r="B140" s="151" t="s">
        <v>2028</v>
      </c>
      <c r="C140" s="152" t="s">
        <v>2736</v>
      </c>
      <c r="D140" s="155" t="s">
        <v>2737</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2611</v>
      </c>
      <c r="B141" s="150" t="s">
        <v>2738</v>
      </c>
      <c r="C141" s="148" t="s">
        <v>2739</v>
      </c>
      <c r="D141" s="154" t="s">
        <v>2740</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2611</v>
      </c>
      <c r="B142" s="151" t="s">
        <v>2738</v>
      </c>
      <c r="C142" s="152" t="s">
        <v>2741</v>
      </c>
      <c r="D142" s="155" t="s">
        <v>2742</v>
      </c>
      <c r="E142" s="158" t="s">
        <v>2743</v>
      </c>
      <c r="F142" s="161" t="s">
        <v>2388</v>
      </c>
      <c r="G142" s="164">
        <f>IF(COUNTIF(H142:AU142,"&lt;&gt;")=0,"",SUMPRODUCT(((Recommendations[ImplStatus]="Implemented")+(Recommendations[ImplStatus]="Compensated"))*ISNUMBER(MATCH(Recommendations[Id],H142:AU142,0)))/COUNTIF(H142:AU142,"&lt;&gt;"))</f>
        <v>0</v>
      </c>
      <c r="H142" s="167" t="s">
        <v>516</v>
      </c>
      <c r="I142" s="167" t="s">
        <v>528</v>
      </c>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2611</v>
      </c>
      <c r="B143" s="151" t="s">
        <v>2738</v>
      </c>
      <c r="C143" s="152" t="s">
        <v>2744</v>
      </c>
      <c r="D143" s="155" t="s">
        <v>2745</v>
      </c>
      <c r="E143" s="158" t="s">
        <v>2746</v>
      </c>
      <c r="F143" s="161" t="s">
        <v>2388</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2611</v>
      </c>
      <c r="B144" s="151" t="s">
        <v>2738</v>
      </c>
      <c r="C144" s="152" t="s">
        <v>2747</v>
      </c>
      <c r="D144" s="155" t="s">
        <v>2748</v>
      </c>
      <c r="E144" s="158" t="s">
        <v>2749</v>
      </c>
      <c r="F144" s="161" t="s">
        <v>2392</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2611</v>
      </c>
      <c r="B145" s="151" t="s">
        <v>2738</v>
      </c>
      <c r="C145" s="152" t="s">
        <v>2750</v>
      </c>
      <c r="D145" s="155" t="s">
        <v>2751</v>
      </c>
      <c r="E145" s="158" t="s">
        <v>2752</v>
      </c>
      <c r="F145" s="161" t="s">
        <v>2388</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2611</v>
      </c>
      <c r="B146" s="151" t="s">
        <v>2738</v>
      </c>
      <c r="C146" s="152" t="s">
        <v>2753</v>
      </c>
      <c r="D146" s="155" t="s">
        <v>2754</v>
      </c>
      <c r="E146" s="158" t="s">
        <v>2755</v>
      </c>
      <c r="F146" s="161" t="s">
        <v>2388</v>
      </c>
      <c r="G146" s="164">
        <f>IF(COUNTIF(H146:AU146,"&lt;&gt;")=0,"",SUMPRODUCT(((Recommendations[ImplStatus]="Implemented")+(Recommendations[ImplStatus]="Compensated"))*ISNUMBER(MATCH(Recommendations[Id],H146:AU146,0)))/COUNTIF(H146:AU146,"&lt;&gt;"))</f>
        <v>0</v>
      </c>
      <c r="H146" s="167" t="s">
        <v>540</v>
      </c>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2611</v>
      </c>
      <c r="B147" s="151" t="s">
        <v>2738</v>
      </c>
      <c r="C147" s="152" t="s">
        <v>2756</v>
      </c>
      <c r="D147" s="155" t="s">
        <v>2757</v>
      </c>
      <c r="E147" s="158" t="s">
        <v>2758</v>
      </c>
      <c r="F147" s="161" t="s">
        <v>2388</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2611</v>
      </c>
      <c r="B148" s="150" t="s">
        <v>2759</v>
      </c>
      <c r="C148" s="148" t="s">
        <v>2760</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2611</v>
      </c>
      <c r="B149" s="151" t="s">
        <v>2759</v>
      </c>
      <c r="C149" s="152" t="s">
        <v>2761</v>
      </c>
      <c r="D149" s="155" t="s">
        <v>2762</v>
      </c>
      <c r="E149" s="158"/>
      <c r="F149" s="161" t="s">
        <v>25</v>
      </c>
      <c r="G149" s="164">
        <f>IF(COUNTIF(H149:AU149,"&lt;&gt;")=0,"",SUMPRODUCT(((Recommendations[ImplStatus]="Implemented")+(Recommendations[ImplStatus]="Compensated"))*ISNUMBER(MATCH(Recommendations[Id],H149:AU149,0)))/COUNTIF(H149:AU149,"&lt;&gt;"))</f>
        <v>0</v>
      </c>
      <c r="H149" s="167" t="s">
        <v>115</v>
      </c>
      <c r="I149" s="167" t="s">
        <v>121</v>
      </c>
      <c r="J149" s="167" t="s">
        <v>127</v>
      </c>
      <c r="K149" s="167" t="s">
        <v>133</v>
      </c>
      <c r="L149" s="167" t="s">
        <v>140</v>
      </c>
      <c r="M149" s="167" t="s">
        <v>148</v>
      </c>
      <c r="N149" s="167" t="s">
        <v>155</v>
      </c>
      <c r="O149" s="167" t="s">
        <v>224</v>
      </c>
      <c r="P149" s="167" t="s">
        <v>237</v>
      </c>
      <c r="Q149" s="167" t="s">
        <v>284</v>
      </c>
      <c r="R149" s="167" t="s">
        <v>338</v>
      </c>
      <c r="S149" s="167" t="s">
        <v>344</v>
      </c>
      <c r="T149" s="167" t="s">
        <v>362</v>
      </c>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2611</v>
      </c>
      <c r="B150" s="151" t="s">
        <v>2759</v>
      </c>
      <c r="C150" s="152" t="s">
        <v>2763</v>
      </c>
      <c r="D150" s="155" t="s">
        <v>2764</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2611</v>
      </c>
      <c r="B151" s="151" t="s">
        <v>2759</v>
      </c>
      <c r="C151" s="152" t="s">
        <v>2765</v>
      </c>
      <c r="D151" s="155" t="s">
        <v>2766</v>
      </c>
      <c r="E151" s="158"/>
      <c r="F151" s="161" t="s">
        <v>25</v>
      </c>
      <c r="G151" s="164">
        <f>IF(COUNTIF(H151:AU151,"&lt;&gt;")=0,"",SUMPRODUCT(((Recommendations[ImplStatus]="Implemented")+(Recommendations[ImplStatus]="Compensated"))*ISNUMBER(MATCH(Recommendations[Id],H151:AU151,0)))/COUNTIF(H151:AU151,"&lt;&gt;"))</f>
        <v>0</v>
      </c>
      <c r="H151" s="167" t="s">
        <v>385</v>
      </c>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2611</v>
      </c>
      <c r="B152" s="151" t="s">
        <v>2759</v>
      </c>
      <c r="C152" s="152" t="s">
        <v>2767</v>
      </c>
      <c r="D152" s="155" t="s">
        <v>2768</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2611</v>
      </c>
      <c r="B153" s="151" t="s">
        <v>2759</v>
      </c>
      <c r="C153" s="152" t="s">
        <v>2769</v>
      </c>
      <c r="D153" s="155" t="s">
        <v>2770</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2771</v>
      </c>
      <c r="B154" s="149" t="s">
        <v>25</v>
      </c>
      <c r="C154" s="147" t="s">
        <v>2772</v>
      </c>
      <c r="D154" s="153" t="s">
        <v>2773</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2771</v>
      </c>
      <c r="B155" s="150" t="s">
        <v>2774</v>
      </c>
      <c r="C155" s="148" t="s">
        <v>2775</v>
      </c>
      <c r="D155" s="154" t="s">
        <v>2776</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2771</v>
      </c>
      <c r="B156" s="151" t="s">
        <v>2774</v>
      </c>
      <c r="C156" s="152" t="s">
        <v>2777</v>
      </c>
      <c r="D156" s="155" t="s">
        <v>2778</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2771</v>
      </c>
      <c r="B157" s="151" t="s">
        <v>2774</v>
      </c>
      <c r="C157" s="152" t="s">
        <v>2779</v>
      </c>
      <c r="D157" s="155" t="s">
        <v>2780</v>
      </c>
      <c r="E157" s="158" t="s">
        <v>2781</v>
      </c>
      <c r="F157" s="161" t="s">
        <v>2388</v>
      </c>
      <c r="G157" s="164">
        <f>IF(COUNTIF(H157:AU157,"&lt;&gt;")=0,"",SUMPRODUCT(((Recommendations[ImplStatus]="Implemented")+(Recommendations[ImplStatus]="Compensated"))*ISNUMBER(MATCH(Recommendations[Id],H157:AU157,0)))/COUNTIF(H157:AU157,"&lt;&gt;"))</f>
        <v>0</v>
      </c>
      <c r="H157" s="167" t="s">
        <v>161</v>
      </c>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2771</v>
      </c>
      <c r="B158" s="151" t="s">
        <v>2774</v>
      </c>
      <c r="C158" s="152" t="s">
        <v>2782</v>
      </c>
      <c r="D158" s="155" t="s">
        <v>2783</v>
      </c>
      <c r="E158" s="158" t="s">
        <v>2784</v>
      </c>
      <c r="F158" s="161" t="s">
        <v>2388</v>
      </c>
      <c r="G158" s="164">
        <f>IF(COUNTIF(H158:AU158,"&lt;&gt;")=0,"",SUMPRODUCT(((Recommendations[ImplStatus]="Implemented")+(Recommendations[ImplStatus]="Compensated"))*ISNUMBER(MATCH(Recommendations[Id],H158:AU158,0)))/COUNTIF(H158:AU158,"&lt;&gt;"))</f>
        <v>0</v>
      </c>
      <c r="H158" s="167" t="s">
        <v>127</v>
      </c>
      <c r="I158" s="167" t="s">
        <v>445</v>
      </c>
      <c r="J158" s="167" t="s">
        <v>482</v>
      </c>
      <c r="K158" s="167" t="s">
        <v>549</v>
      </c>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2771</v>
      </c>
      <c r="B159" s="151" t="s">
        <v>2774</v>
      </c>
      <c r="C159" s="152" t="s">
        <v>2785</v>
      </c>
      <c r="D159" s="155" t="s">
        <v>2786</v>
      </c>
      <c r="E159" s="158" t="s">
        <v>2787</v>
      </c>
      <c r="F159" s="161" t="s">
        <v>2388</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2771</v>
      </c>
      <c r="B160" s="151" t="s">
        <v>2774</v>
      </c>
      <c r="C160" s="152" t="s">
        <v>2788</v>
      </c>
      <c r="D160" s="155" t="s">
        <v>2789</v>
      </c>
      <c r="E160" s="158"/>
      <c r="F160" s="161" t="s">
        <v>25</v>
      </c>
      <c r="G160" s="164">
        <f>IF(COUNTIF(H160:AU160,"&lt;&gt;")=0,"",SUMPRODUCT(((Recommendations[ImplStatus]="Implemented")+(Recommendations[ImplStatus]="Compensated"))*ISNUMBER(MATCH(Recommendations[Id],H160:AU160,0)))/COUNTIF(H160:AU160,"&lt;&gt;"))</f>
        <v>0</v>
      </c>
      <c r="H160" s="167" t="s">
        <v>166</v>
      </c>
      <c r="I160" s="167" t="s">
        <v>172</v>
      </c>
      <c r="J160" s="167" t="s">
        <v>178</v>
      </c>
      <c r="K160" s="167" t="s">
        <v>184</v>
      </c>
      <c r="L160" s="167" t="s">
        <v>189</v>
      </c>
      <c r="M160" s="167" t="s">
        <v>194</v>
      </c>
      <c r="N160" s="167" t="s">
        <v>199</v>
      </c>
      <c r="O160" s="167" t="s">
        <v>204</v>
      </c>
      <c r="P160" s="167" t="s">
        <v>209</v>
      </c>
      <c r="Q160" s="167" t="s">
        <v>214</v>
      </c>
      <c r="R160" s="167" t="s">
        <v>219</v>
      </c>
      <c r="S160" s="167" t="s">
        <v>422</v>
      </c>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2771</v>
      </c>
      <c r="B161" s="151" t="s">
        <v>2774</v>
      </c>
      <c r="C161" s="152" t="s">
        <v>2790</v>
      </c>
      <c r="D161" s="155" t="s">
        <v>2791</v>
      </c>
      <c r="E161" s="158" t="s">
        <v>2792</v>
      </c>
      <c r="F161" s="161" t="s">
        <v>2388</v>
      </c>
      <c r="G161" s="164">
        <f>IF(COUNTIF(H161:AU161,"&lt;&gt;")=0,"",SUMPRODUCT(((Recommendations[ImplStatus]="Implemented")+(Recommendations[ImplStatus]="Compensated"))*ISNUMBER(MATCH(Recommendations[Id],H161:AU161,0)))/COUNTIF(H161:AU161,"&lt;&gt;"))</f>
        <v>0</v>
      </c>
      <c r="H161" s="167" t="s">
        <v>439</v>
      </c>
      <c r="I161" s="167" t="s">
        <v>477</v>
      </c>
      <c r="J161" s="167" t="s">
        <v>546</v>
      </c>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2771</v>
      </c>
      <c r="B162" s="151" t="s">
        <v>2774</v>
      </c>
      <c r="C162" s="152" t="s">
        <v>2793</v>
      </c>
      <c r="D162" s="155" t="s">
        <v>2794</v>
      </c>
      <c r="E162" s="158" t="s">
        <v>2795</v>
      </c>
      <c r="F162" s="161" t="s">
        <v>2388</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2771</v>
      </c>
      <c r="B163" s="151" t="s">
        <v>2774</v>
      </c>
      <c r="C163" s="152" t="s">
        <v>2796</v>
      </c>
      <c r="D163" s="155" t="s">
        <v>2797</v>
      </c>
      <c r="E163" s="158" t="s">
        <v>2798</v>
      </c>
      <c r="F163" s="161" t="s">
        <v>2388</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2771</v>
      </c>
      <c r="B164" s="150" t="s">
        <v>2192</v>
      </c>
      <c r="C164" s="148" t="s">
        <v>2799</v>
      </c>
      <c r="D164" s="154" t="s">
        <v>2800</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2771</v>
      </c>
      <c r="B165" s="151" t="s">
        <v>2192</v>
      </c>
      <c r="C165" s="152" t="s">
        <v>2801</v>
      </c>
      <c r="D165" s="155" t="s">
        <v>2802</v>
      </c>
      <c r="E165" s="158" t="s">
        <v>2803</v>
      </c>
      <c r="F165" s="161" t="s">
        <v>2388</v>
      </c>
      <c r="G165" s="164">
        <f>IF(COUNTIF(H165:AU165,"&lt;&gt;")=0,"",SUMPRODUCT(((Recommendations[ImplStatus]="Implemented")+(Recommendations[ImplStatus]="Compensated"))*ISNUMBER(MATCH(Recommendations[Id],H165:AU165,0)))/COUNTIF(H165:AU165,"&lt;&gt;"))</f>
        <v>0</v>
      </c>
      <c r="H165" s="167" t="s">
        <v>115</v>
      </c>
      <c r="I165" s="167" t="s">
        <v>133</v>
      </c>
      <c r="J165" s="167" t="s">
        <v>140</v>
      </c>
      <c r="K165" s="167" t="s">
        <v>148</v>
      </c>
      <c r="L165" s="167" t="s">
        <v>155</v>
      </c>
      <c r="M165" s="167" t="s">
        <v>161</v>
      </c>
      <c r="N165" s="167" t="s">
        <v>237</v>
      </c>
      <c r="O165" s="167" t="s">
        <v>284</v>
      </c>
      <c r="P165" s="167" t="s">
        <v>368</v>
      </c>
      <c r="Q165" s="167" t="s">
        <v>415</v>
      </c>
      <c r="R165" s="167" t="s">
        <v>445</v>
      </c>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2771</v>
      </c>
      <c r="B166" s="151" t="s">
        <v>2192</v>
      </c>
      <c r="C166" s="152" t="s">
        <v>2804</v>
      </c>
      <c r="D166" s="155" t="s">
        <v>2805</v>
      </c>
      <c r="E166" s="158" t="s">
        <v>2806</v>
      </c>
      <c r="F166" s="161" t="s">
        <v>2388</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2771</v>
      </c>
      <c r="B167" s="151" t="s">
        <v>2192</v>
      </c>
      <c r="C167" s="152" t="s">
        <v>2807</v>
      </c>
      <c r="D167" s="155" t="s">
        <v>2808</v>
      </c>
      <c r="E167" s="158" t="s">
        <v>2809</v>
      </c>
      <c r="F167" s="161" t="s">
        <v>2388</v>
      </c>
      <c r="G167" s="164">
        <f>IF(COUNTIF(H167:AU167,"&lt;&gt;")=0,"",SUMPRODUCT(((Recommendations[ImplStatus]="Implemented")+(Recommendations[ImplStatus]="Compensated"))*ISNUMBER(MATCH(Recommendations[Id],H167:AU167,0)))/COUNTIF(H167:AU167,"&lt;&gt;"))</f>
        <v>0</v>
      </c>
      <c r="H167" s="167" t="s">
        <v>166</v>
      </c>
      <c r="I167" s="167" t="s">
        <v>172</v>
      </c>
      <c r="J167" s="167" t="s">
        <v>178</v>
      </c>
      <c r="K167" s="167" t="s">
        <v>184</v>
      </c>
      <c r="L167" s="167" t="s">
        <v>189</v>
      </c>
      <c r="M167" s="167" t="s">
        <v>194</v>
      </c>
      <c r="N167" s="167" t="s">
        <v>199</v>
      </c>
      <c r="O167" s="167" t="s">
        <v>204</v>
      </c>
      <c r="P167" s="167" t="s">
        <v>209</v>
      </c>
      <c r="Q167" s="167" t="s">
        <v>214</v>
      </c>
      <c r="R167" s="167" t="s">
        <v>219</v>
      </c>
      <c r="S167" s="167" t="s">
        <v>338</v>
      </c>
      <c r="T167" s="167" t="s">
        <v>362</v>
      </c>
      <c r="U167" s="167" t="s">
        <v>422</v>
      </c>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2771</v>
      </c>
      <c r="B168" s="151" t="s">
        <v>2192</v>
      </c>
      <c r="C168" s="152" t="s">
        <v>2810</v>
      </c>
      <c r="D168" s="155" t="s">
        <v>2811</v>
      </c>
      <c r="E168" s="158"/>
      <c r="F168" s="161" t="s">
        <v>25</v>
      </c>
      <c r="G168" s="164">
        <f>IF(COUNTIF(H168:AU168,"&lt;&gt;")=0,"",SUMPRODUCT(((Recommendations[ImplStatus]="Implemented")+(Recommendations[ImplStatus]="Compensated"))*ISNUMBER(MATCH(Recommendations[Id],H168:AU168,0)))/COUNTIF(H168:AU168,"&lt;&gt;"))</f>
        <v>0</v>
      </c>
      <c r="H168" s="167" t="s">
        <v>415</v>
      </c>
      <c r="I168" s="167" t="s">
        <v>452</v>
      </c>
      <c r="J168" s="167" t="s">
        <v>459</v>
      </c>
      <c r="K168" s="167" t="s">
        <v>465</v>
      </c>
      <c r="L168" s="167" t="s">
        <v>471</v>
      </c>
      <c r="M168" s="167" t="s">
        <v>487</v>
      </c>
      <c r="N168" s="167" t="s">
        <v>499</v>
      </c>
      <c r="O168" s="167" t="s">
        <v>505</v>
      </c>
      <c r="P168" s="167" t="s">
        <v>534</v>
      </c>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2771</v>
      </c>
      <c r="B169" s="151" t="s">
        <v>2192</v>
      </c>
      <c r="C169" s="152" t="s">
        <v>2812</v>
      </c>
      <c r="D169" s="155" t="s">
        <v>2813</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2771</v>
      </c>
      <c r="B170" s="151" t="s">
        <v>2192</v>
      </c>
      <c r="C170" s="152" t="s">
        <v>2814</v>
      </c>
      <c r="D170" s="155" t="s">
        <v>2815</v>
      </c>
      <c r="E170" s="158" t="s">
        <v>2816</v>
      </c>
      <c r="F170" s="161" t="s">
        <v>2402</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2771</v>
      </c>
      <c r="B171" s="151" t="s">
        <v>2192</v>
      </c>
      <c r="C171" s="152" t="s">
        <v>2817</v>
      </c>
      <c r="D171" s="155" t="s">
        <v>2818</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2771</v>
      </c>
      <c r="B172" s="151" t="s">
        <v>2192</v>
      </c>
      <c r="C172" s="152" t="s">
        <v>2819</v>
      </c>
      <c r="D172" s="155" t="s">
        <v>2820</v>
      </c>
      <c r="E172" s="158"/>
      <c r="F172" s="161" t="s">
        <v>25</v>
      </c>
      <c r="G172" s="164">
        <f>IF(COUNTIF(H172:AU172,"&lt;&gt;")=0,"",SUMPRODUCT(((Recommendations[ImplStatus]="Implemented")+(Recommendations[ImplStatus]="Compensated"))*ISNUMBER(MATCH(Recommendations[Id],H172:AU172,0)))/COUNTIF(H172:AU172,"&lt;&gt;"))</f>
        <v>0</v>
      </c>
      <c r="H172" s="167" t="s">
        <v>379</v>
      </c>
      <c r="I172" s="167" t="s">
        <v>434</v>
      </c>
      <c r="J172" s="167" t="s">
        <v>493</v>
      </c>
      <c r="K172" s="167" t="s">
        <v>510</v>
      </c>
      <c r="L172" s="167" t="s">
        <v>516</v>
      </c>
      <c r="M172" s="167" t="s">
        <v>522</v>
      </c>
      <c r="N172" s="167" t="s">
        <v>528</v>
      </c>
      <c r="O172" s="167" t="s">
        <v>540</v>
      </c>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2771</v>
      </c>
      <c r="B173" s="151" t="s">
        <v>2192</v>
      </c>
      <c r="C173" s="152" t="s">
        <v>2821</v>
      </c>
      <c r="D173" s="155" t="s">
        <v>2822</v>
      </c>
      <c r="E173" s="158" t="s">
        <v>2823</v>
      </c>
      <c r="F173" s="161" t="s">
        <v>2388</v>
      </c>
      <c r="G173" s="164">
        <f>IF(COUNTIF(H173:AU173,"&lt;&gt;")=0,"",SUMPRODUCT(((Recommendations[ImplStatus]="Implemented")+(Recommendations[ImplStatus]="Compensated"))*ISNUMBER(MATCH(Recommendations[Id],H173:AU173,0)))/COUNTIF(H173:AU173,"&lt;&gt;"))</f>
        <v>0</v>
      </c>
      <c r="H173" s="167" t="s">
        <v>368</v>
      </c>
      <c r="I173" s="167" t="s">
        <v>452</v>
      </c>
      <c r="J173" s="167" t="s">
        <v>459</v>
      </c>
      <c r="K173" s="167" t="s">
        <v>471</v>
      </c>
      <c r="L173" s="167" t="s">
        <v>482</v>
      </c>
      <c r="M173" s="167" t="s">
        <v>487</v>
      </c>
      <c r="N173" s="167" t="s">
        <v>505</v>
      </c>
      <c r="O173" s="167" t="s">
        <v>549</v>
      </c>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2771</v>
      </c>
      <c r="B174" s="150" t="s">
        <v>2824</v>
      </c>
      <c r="C174" s="148" t="s">
        <v>2825</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2771</v>
      </c>
      <c r="B175" s="151" t="s">
        <v>2824</v>
      </c>
      <c r="C175" s="152" t="s">
        <v>2826</v>
      </c>
      <c r="D175" s="155" t="s">
        <v>2827</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2771</v>
      </c>
      <c r="B176" s="151" t="s">
        <v>2824</v>
      </c>
      <c r="C176" s="152" t="s">
        <v>2828</v>
      </c>
      <c r="D176" s="155" t="s">
        <v>2829</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2771</v>
      </c>
      <c r="B177" s="151" t="s">
        <v>2824</v>
      </c>
      <c r="C177" s="152" t="s">
        <v>2830</v>
      </c>
      <c r="D177" s="155" t="s">
        <v>2831</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2771</v>
      </c>
      <c r="B178" s="151" t="s">
        <v>2824</v>
      </c>
      <c r="C178" s="152" t="s">
        <v>2832</v>
      </c>
      <c r="D178" s="155" t="s">
        <v>2833</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2771</v>
      </c>
      <c r="B179" s="151" t="s">
        <v>2824</v>
      </c>
      <c r="C179" s="152" t="s">
        <v>2834</v>
      </c>
      <c r="D179" s="155" t="s">
        <v>2835</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2836</v>
      </c>
      <c r="B180" s="149" t="s">
        <v>25</v>
      </c>
      <c r="C180" s="147" t="s">
        <v>2837</v>
      </c>
      <c r="D180" s="153" t="s">
        <v>2838</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2836</v>
      </c>
      <c r="B181" s="150" t="s">
        <v>2839</v>
      </c>
      <c r="C181" s="148" t="s">
        <v>2840</v>
      </c>
      <c r="D181" s="154" t="s">
        <v>2841</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2836</v>
      </c>
      <c r="B182" s="151" t="s">
        <v>2839</v>
      </c>
      <c r="C182" s="152" t="s">
        <v>2842</v>
      </c>
      <c r="D182" s="155" t="s">
        <v>2843</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2836</v>
      </c>
      <c r="B183" s="151" t="s">
        <v>2839</v>
      </c>
      <c r="C183" s="152" t="s">
        <v>2844</v>
      </c>
      <c r="D183" s="155" t="s">
        <v>2845</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2836</v>
      </c>
      <c r="B184" s="151" t="s">
        <v>2839</v>
      </c>
      <c r="C184" s="152" t="s">
        <v>2846</v>
      </c>
      <c r="D184" s="155" t="s">
        <v>2847</v>
      </c>
      <c r="E184" s="158" t="s">
        <v>2848</v>
      </c>
      <c r="F184" s="161" t="s">
        <v>2388</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2836</v>
      </c>
      <c r="B185" s="151" t="s">
        <v>2839</v>
      </c>
      <c r="C185" s="152" t="s">
        <v>2849</v>
      </c>
      <c r="D185" s="155" t="s">
        <v>2850</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2836</v>
      </c>
      <c r="B186" s="151" t="s">
        <v>2839</v>
      </c>
      <c r="C186" s="152" t="s">
        <v>2851</v>
      </c>
      <c r="D186" s="155" t="s">
        <v>2852</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2836</v>
      </c>
      <c r="B187" s="151" t="s">
        <v>2839</v>
      </c>
      <c r="C187" s="152" t="s">
        <v>2853</v>
      </c>
      <c r="D187" s="155" t="s">
        <v>2854</v>
      </c>
      <c r="E187" s="158" t="s">
        <v>2855</v>
      </c>
      <c r="F187" s="161" t="s">
        <v>2388</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2836</v>
      </c>
      <c r="B188" s="151" t="s">
        <v>2839</v>
      </c>
      <c r="C188" s="152" t="s">
        <v>2856</v>
      </c>
      <c r="D188" s="155" t="s">
        <v>2857</v>
      </c>
      <c r="E188" s="158" t="s">
        <v>2858</v>
      </c>
      <c r="F188" s="161" t="s">
        <v>2388</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2836</v>
      </c>
      <c r="B189" s="151" t="s">
        <v>2839</v>
      </c>
      <c r="C189" s="152" t="s">
        <v>2859</v>
      </c>
      <c r="D189" s="155" t="s">
        <v>2860</v>
      </c>
      <c r="E189" s="158" t="s">
        <v>2861</v>
      </c>
      <c r="F189" s="161" t="s">
        <v>2388</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2836</v>
      </c>
      <c r="B190" s="150" t="s">
        <v>2862</v>
      </c>
      <c r="C190" s="148" t="s">
        <v>2863</v>
      </c>
      <c r="D190" s="154" t="s">
        <v>2864</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2836</v>
      </c>
      <c r="B191" s="151" t="s">
        <v>2862</v>
      </c>
      <c r="C191" s="152" t="s">
        <v>2865</v>
      </c>
      <c r="D191" s="155" t="s">
        <v>2866</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2836</v>
      </c>
      <c r="B192" s="151" t="s">
        <v>2862</v>
      </c>
      <c r="C192" s="152" t="s">
        <v>2867</v>
      </c>
      <c r="D192" s="155" t="s">
        <v>2868</v>
      </c>
      <c r="E192" s="158" t="s">
        <v>2869</v>
      </c>
      <c r="F192" s="161" t="s">
        <v>2392</v>
      </c>
      <c r="G192" s="164">
        <f>IF(COUNTIF(H192:AU192,"&lt;&gt;")=0,"",SUMPRODUCT(((Recommendations[ImplStatus]="Implemented")+(Recommendations[ImplStatus]="Compensated"))*ISNUMBER(MATCH(Recommendations[Id],H192:AU192,0)))/COUNTIF(H192:AU192,"&lt;&gt;"))</f>
        <v>0</v>
      </c>
      <c r="H192" s="167" t="s">
        <v>439</v>
      </c>
      <c r="I192" s="167" t="s">
        <v>477</v>
      </c>
      <c r="J192" s="167" t="s">
        <v>546</v>
      </c>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2836</v>
      </c>
      <c r="B193" s="151" t="s">
        <v>2862</v>
      </c>
      <c r="C193" s="152" t="s">
        <v>2870</v>
      </c>
      <c r="D193" s="155" t="s">
        <v>2871</v>
      </c>
      <c r="E193" s="158" t="s">
        <v>2872</v>
      </c>
      <c r="F193" s="161" t="s">
        <v>2392</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2836</v>
      </c>
      <c r="B194" s="151" t="s">
        <v>2862</v>
      </c>
      <c r="C194" s="152" t="s">
        <v>2873</v>
      </c>
      <c r="D194" s="155" t="s">
        <v>2874</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2836</v>
      </c>
      <c r="B195" s="151" t="s">
        <v>2862</v>
      </c>
      <c r="C195" s="152" t="s">
        <v>2875</v>
      </c>
      <c r="D195" s="155" t="s">
        <v>2876</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2836</v>
      </c>
      <c r="B196" s="150" t="s">
        <v>2877</v>
      </c>
      <c r="C196" s="148" t="s">
        <v>2878</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2836</v>
      </c>
      <c r="B197" s="151" t="s">
        <v>2877</v>
      </c>
      <c r="C197" s="152" t="s">
        <v>2879</v>
      </c>
      <c r="D197" s="155" t="s">
        <v>2880</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2836</v>
      </c>
      <c r="B198" s="151" t="s">
        <v>2877</v>
      </c>
      <c r="C198" s="152" t="s">
        <v>2881</v>
      </c>
      <c r="D198" s="155" t="s">
        <v>2882</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2836</v>
      </c>
      <c r="B199" s="150" t="s">
        <v>2883</v>
      </c>
      <c r="C199" s="148" t="s">
        <v>2884</v>
      </c>
      <c r="D199" s="154" t="s">
        <v>2885</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2836</v>
      </c>
      <c r="B200" s="151" t="s">
        <v>2883</v>
      </c>
      <c r="C200" s="152" t="s">
        <v>2886</v>
      </c>
      <c r="D200" s="155" t="s">
        <v>2887</v>
      </c>
      <c r="E200" s="158" t="s">
        <v>2888</v>
      </c>
      <c r="F200" s="161" t="s">
        <v>2402</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2836</v>
      </c>
      <c r="B201" s="151" t="s">
        <v>2883</v>
      </c>
      <c r="C201" s="152" t="s">
        <v>2889</v>
      </c>
      <c r="D201" s="155" t="s">
        <v>2890</v>
      </c>
      <c r="E201" s="158" t="s">
        <v>2891</v>
      </c>
      <c r="F201" s="161" t="s">
        <v>2388</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2836</v>
      </c>
      <c r="B202" s="151" t="s">
        <v>2883</v>
      </c>
      <c r="C202" s="152" t="s">
        <v>2892</v>
      </c>
      <c r="D202" s="155" t="s">
        <v>2893</v>
      </c>
      <c r="E202" s="158" t="s">
        <v>2894</v>
      </c>
      <c r="F202" s="161" t="s">
        <v>2388</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2836</v>
      </c>
      <c r="B203" s="151" t="s">
        <v>2883</v>
      </c>
      <c r="C203" s="152" t="s">
        <v>2895</v>
      </c>
      <c r="D203" s="155" t="s">
        <v>2896</v>
      </c>
      <c r="E203" s="158" t="s">
        <v>2897</v>
      </c>
      <c r="F203" s="161" t="s">
        <v>2388</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2836</v>
      </c>
      <c r="B204" s="151" t="s">
        <v>2883</v>
      </c>
      <c r="C204" s="152" t="s">
        <v>2898</v>
      </c>
      <c r="D204" s="155" t="s">
        <v>2899</v>
      </c>
      <c r="E204" s="158" t="s">
        <v>2900</v>
      </c>
      <c r="F204" s="161" t="s">
        <v>2388</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2836</v>
      </c>
      <c r="B205" s="150" t="s">
        <v>2901</v>
      </c>
      <c r="C205" s="148" t="s">
        <v>2902</v>
      </c>
      <c r="D205" s="154" t="s">
        <v>2903</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2836</v>
      </c>
      <c r="B206" s="151" t="s">
        <v>2901</v>
      </c>
      <c r="C206" s="152" t="s">
        <v>2904</v>
      </c>
      <c r="D206" s="155" t="s">
        <v>2905</v>
      </c>
      <c r="E206" s="158" t="s">
        <v>2906</v>
      </c>
      <c r="F206" s="161" t="s">
        <v>2392</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2836</v>
      </c>
      <c r="B207" s="151" t="s">
        <v>2901</v>
      </c>
      <c r="C207" s="152" t="s">
        <v>2907</v>
      </c>
      <c r="D207" s="155" t="s">
        <v>2908</v>
      </c>
      <c r="E207" s="158" t="s">
        <v>2909</v>
      </c>
      <c r="F207" s="161" t="s">
        <v>2392</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2836</v>
      </c>
      <c r="B208" s="151" t="s">
        <v>2901</v>
      </c>
      <c r="C208" s="152" t="s">
        <v>2910</v>
      </c>
      <c r="D208" s="155" t="s">
        <v>2911</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2836</v>
      </c>
      <c r="B209" s="150" t="s">
        <v>2912</v>
      </c>
      <c r="C209" s="148" t="s">
        <v>2913</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2836</v>
      </c>
      <c r="B210" s="151" t="s">
        <v>2912</v>
      </c>
      <c r="C210" s="152" t="s">
        <v>2914</v>
      </c>
      <c r="D210" s="155" t="s">
        <v>2915</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2916</v>
      </c>
      <c r="B211" s="149" t="s">
        <v>25</v>
      </c>
      <c r="C211" s="147" t="s">
        <v>2917</v>
      </c>
      <c r="D211" s="153" t="s">
        <v>2918</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2916</v>
      </c>
      <c r="B212" s="150" t="s">
        <v>2919</v>
      </c>
      <c r="C212" s="148" t="s">
        <v>2920</v>
      </c>
      <c r="D212" s="154" t="s">
        <v>2921</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2916</v>
      </c>
      <c r="B213" s="151" t="s">
        <v>2919</v>
      </c>
      <c r="C213" s="152" t="s">
        <v>2922</v>
      </c>
      <c r="D213" s="155" t="s">
        <v>2923</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2916</v>
      </c>
      <c r="B214" s="151" t="s">
        <v>2919</v>
      </c>
      <c r="C214" s="152" t="s">
        <v>2924</v>
      </c>
      <c r="D214" s="155" t="s">
        <v>2925</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2916</v>
      </c>
      <c r="B215" s="151" t="s">
        <v>2919</v>
      </c>
      <c r="C215" s="152" t="s">
        <v>2926</v>
      </c>
      <c r="D215" s="155" t="s">
        <v>2927</v>
      </c>
      <c r="E215" s="158" t="s">
        <v>2928</v>
      </c>
      <c r="F215" s="161" t="s">
        <v>2392</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2916</v>
      </c>
      <c r="B216" s="151" t="s">
        <v>2919</v>
      </c>
      <c r="C216" s="152" t="s">
        <v>2929</v>
      </c>
      <c r="D216" s="155" t="s">
        <v>2930</v>
      </c>
      <c r="E216" s="158" t="s">
        <v>2931</v>
      </c>
      <c r="F216" s="161" t="s">
        <v>2388</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2916</v>
      </c>
      <c r="B217" s="150" t="s">
        <v>2877</v>
      </c>
      <c r="C217" s="148" t="s">
        <v>2932</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2916</v>
      </c>
      <c r="B218" s="151" t="s">
        <v>2877</v>
      </c>
      <c r="C218" s="152" t="s">
        <v>2933</v>
      </c>
      <c r="D218" s="155" t="s">
        <v>2934</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2916</v>
      </c>
      <c r="B219" s="151" t="s">
        <v>2877</v>
      </c>
      <c r="C219" s="152" t="s">
        <v>2935</v>
      </c>
      <c r="D219" s="155" t="s">
        <v>2936</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2916</v>
      </c>
      <c r="B220" s="150" t="s">
        <v>2937</v>
      </c>
      <c r="C220" s="148" t="s">
        <v>2938</v>
      </c>
      <c r="D220" s="154" t="s">
        <v>2939</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2916</v>
      </c>
      <c r="B221" s="151" t="s">
        <v>2937</v>
      </c>
      <c r="C221" s="152" t="s">
        <v>2940</v>
      </c>
      <c r="D221" s="155" t="s">
        <v>2941</v>
      </c>
      <c r="E221" s="158" t="s">
        <v>2942</v>
      </c>
      <c r="F221" s="161" t="s">
        <v>2388</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2916</v>
      </c>
      <c r="B222" s="151" t="s">
        <v>2937</v>
      </c>
      <c r="C222" s="152" t="s">
        <v>2943</v>
      </c>
      <c r="D222" s="155" t="s">
        <v>2944</v>
      </c>
      <c r="E222" s="158" t="s">
        <v>2945</v>
      </c>
      <c r="F222" s="161" t="s">
        <v>2388</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2916</v>
      </c>
      <c r="B223" s="151" t="s">
        <v>2937</v>
      </c>
      <c r="C223" s="152" t="s">
        <v>2946</v>
      </c>
      <c r="D223" s="155" t="s">
        <v>2947</v>
      </c>
      <c r="E223" s="158" t="s">
        <v>2948</v>
      </c>
      <c r="F223" s="161" t="s">
        <v>2388</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2916</v>
      </c>
      <c r="B224" s="151" t="s">
        <v>2937</v>
      </c>
      <c r="C224" s="152" t="s">
        <v>2949</v>
      </c>
      <c r="D224" s="155" t="s">
        <v>2950</v>
      </c>
      <c r="E224" s="158" t="s">
        <v>2951</v>
      </c>
      <c r="F224" s="161" t="s">
        <v>2388</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2916</v>
      </c>
      <c r="B225" s="151" t="s">
        <v>2937</v>
      </c>
      <c r="C225" s="152" t="s">
        <v>2952</v>
      </c>
      <c r="D225" s="155" t="s">
        <v>2953</v>
      </c>
      <c r="E225" s="158" t="s">
        <v>2954</v>
      </c>
      <c r="F225" s="161" t="s">
        <v>2388</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2916</v>
      </c>
      <c r="B226" s="168" t="s">
        <v>2937</v>
      </c>
      <c r="C226" s="169" t="s">
        <v>2955</v>
      </c>
      <c r="D226" s="170" t="s">
        <v>2956</v>
      </c>
      <c r="E226" s="171" t="s">
        <v>2957</v>
      </c>
      <c r="F226" s="172" t="s">
        <v>2388</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554</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IFERROR(INDEX('Recommendations'!$I$2:$I$92, MATCH(H2,'Recommendations'!$B$2:$B$92,0))="Implemented", FALSE))</xm:f>
            <x14:dxf>
              <font>
                <color rgb="FF000000"/>
              </font>
              <fill>
                <patternFill>
                  <bgColor rgb="FF3C7D22"/>
                </patternFill>
              </fill>
            </x14:dxf>
          </x14:cfRule>
          <x14:cfRule type="expression" priority="2" id="{00000000-000E-0000-0700-000002000000}">
            <xm:f>AND(H2&lt;&gt;"", IFERROR(INDEX('Recommendations'!$I$2:$I$92, MATCH(H2,'Recommendations'!$B$2:$B$92,0))="Compensated", FALSE))</xm:f>
            <x14:dxf>
              <font>
                <color rgb="FF000000"/>
              </font>
              <fill>
                <patternFill>
                  <bgColor rgb="FFC6E0B4"/>
                </patternFill>
              </fill>
            </x14:dxf>
          </x14:cfRule>
          <x14:cfRule type="expression" priority="3" id="{00000000-000E-0000-0700-000003000000}">
            <xm:f>AND(H2&lt;&gt;"", IFERROR(INDEX('Recommendations'!$I$2:$I$92, MATCH(H2,'Recommendations'!$B$2:$B$92,0))="Testing", FALSE))</xm:f>
            <x14:dxf>
              <font>
                <color rgb="FF000000"/>
              </font>
              <fill>
                <patternFill>
                  <bgColor rgb="FFFFC000"/>
                </patternFill>
              </fill>
            </x14:dxf>
          </x14:cfRule>
          <x14:cfRule type="expression" priority="4" id="{00000000-000E-0000-0700-000004000000}">
            <xm:f>AND(H2&lt;&gt;"", IFERROR(INDEX('Recommendations'!$I$2:$I$92, MATCH(H2,'Recommendations'!$B$2:$B$92,0))="Failed", FALSE))</xm:f>
            <x14:dxf>
              <font>
                <color rgb="FF000000"/>
              </font>
              <fill>
                <patternFill>
                  <bgColor rgb="FFD82891"/>
                </patternFill>
              </fill>
            </x14:dxf>
          </x14:cfRule>
          <x14:cfRule type="expression" priority="5" id="{00000000-000E-0000-0700-000005000000}">
            <xm:f>AND(H2&lt;&gt;"", IFERROR(INDEX('Recommendations'!$I$2:$I$92, MATCH(H2,'Recommendations'!$B$2:$B$92,0))="Risk Accepted", FALSE))</xm:f>
            <x14:dxf>
              <font>
                <color rgb="FF000000"/>
              </font>
              <fill>
                <patternFill>
                  <bgColor rgb="FFD9D9D9"/>
                </patternFill>
              </fill>
            </x14:dxf>
          </x14:cfRule>
          <x14:cfRule type="expression" priority="6" id="{00000000-000E-0000-0700-000006000000}">
            <xm:f>AND(H2&lt;&gt;"", IFERROR(INDEX('Recommendations'!$I$2:$I$92, MATCH(H2,'Recommendations'!$B$2:$B$92,0))="N/A",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2375</v>
      </c>
      <c r="B1" s="207" t="s">
        <v>2958</v>
      </c>
      <c r="C1" s="207" t="s">
        <v>2959</v>
      </c>
      <c r="D1" s="207" t="s">
        <v>2960</v>
      </c>
      <c r="E1" s="207" t="s">
        <v>1684</v>
      </c>
      <c r="F1" s="207" t="s">
        <v>804</v>
      </c>
      <c r="G1" s="207" t="s">
        <v>805</v>
      </c>
      <c r="H1" s="207" t="s">
        <v>806</v>
      </c>
      <c r="I1" s="207" t="s">
        <v>807</v>
      </c>
      <c r="J1" s="207" t="s">
        <v>808</v>
      </c>
      <c r="K1" s="207" t="s">
        <v>809</v>
      </c>
      <c r="L1" s="207" t="s">
        <v>810</v>
      </c>
      <c r="M1" s="207" t="s">
        <v>811</v>
      </c>
      <c r="N1" s="207" t="s">
        <v>812</v>
      </c>
      <c r="O1" s="207" t="s">
        <v>813</v>
      </c>
      <c r="P1" s="207" t="s">
        <v>814</v>
      </c>
      <c r="Q1" s="207" t="s">
        <v>815</v>
      </c>
      <c r="R1" s="207" t="s">
        <v>816</v>
      </c>
      <c r="S1" s="207" t="s">
        <v>817</v>
      </c>
      <c r="T1" s="207" t="s">
        <v>818</v>
      </c>
      <c r="U1" s="207" t="s">
        <v>819</v>
      </c>
      <c r="V1" s="207" t="s">
        <v>820</v>
      </c>
      <c r="W1" s="207" t="s">
        <v>821</v>
      </c>
      <c r="X1" s="207" t="s">
        <v>822</v>
      </c>
      <c r="Y1" s="207" t="s">
        <v>823</v>
      </c>
      <c r="Z1" s="207" t="s">
        <v>824</v>
      </c>
      <c r="AA1" s="207" t="s">
        <v>825</v>
      </c>
      <c r="AB1" s="207" t="s">
        <v>826</v>
      </c>
      <c r="AC1" s="207" t="s">
        <v>827</v>
      </c>
      <c r="AD1" s="207" t="s">
        <v>828</v>
      </c>
      <c r="AE1" s="207" t="s">
        <v>829</v>
      </c>
      <c r="AF1" s="207" t="s">
        <v>830</v>
      </c>
      <c r="AG1" s="207" t="s">
        <v>831</v>
      </c>
      <c r="AH1" s="207" t="s">
        <v>832</v>
      </c>
      <c r="AI1" s="207" t="s">
        <v>833</v>
      </c>
      <c r="AJ1" s="207" t="s">
        <v>834</v>
      </c>
      <c r="AK1" s="207" t="s">
        <v>835</v>
      </c>
      <c r="AL1" s="207" t="s">
        <v>836</v>
      </c>
      <c r="AM1" s="207" t="s">
        <v>837</v>
      </c>
      <c r="AN1" s="207" t="s">
        <v>838</v>
      </c>
      <c r="AO1" s="207" t="s">
        <v>839</v>
      </c>
      <c r="AP1" s="207" t="s">
        <v>840</v>
      </c>
      <c r="AQ1" s="207" t="s">
        <v>841</v>
      </c>
      <c r="AR1" s="207" t="s">
        <v>842</v>
      </c>
      <c r="AS1" s="207" t="s">
        <v>843</v>
      </c>
      <c r="AT1" s="208" t="s">
        <v>844</v>
      </c>
    </row>
    <row r="2" spans="1:46" ht="60" customHeight="1" outlineLevel="1" x14ac:dyDescent="0.35">
      <c r="A2" s="200" t="s">
        <v>645</v>
      </c>
      <c r="B2" s="186" t="s">
        <v>2961</v>
      </c>
      <c r="C2" s="186"/>
      <c r="D2" s="189" t="s">
        <v>2962</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645</v>
      </c>
      <c r="B3" s="187" t="s">
        <v>2961</v>
      </c>
      <c r="C3" s="188" t="s">
        <v>2963</v>
      </c>
      <c r="D3" s="190" t="s">
        <v>2964</v>
      </c>
      <c r="E3" s="190" t="s">
        <v>2965</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645</v>
      </c>
      <c r="B4" s="187" t="s">
        <v>2961</v>
      </c>
      <c r="C4" s="188" t="s">
        <v>2966</v>
      </c>
      <c r="D4" s="190" t="s">
        <v>2967</v>
      </c>
      <c r="E4" s="190" t="s">
        <v>2968</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645</v>
      </c>
      <c r="B5" s="187" t="s">
        <v>2961</v>
      </c>
      <c r="C5" s="188" t="s">
        <v>2969</v>
      </c>
      <c r="D5" s="190" t="s">
        <v>2970</v>
      </c>
      <c r="E5" s="190" t="s">
        <v>2971</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645</v>
      </c>
      <c r="B6" s="187" t="s">
        <v>2961</v>
      </c>
      <c r="C6" s="188" t="s">
        <v>2972</v>
      </c>
      <c r="D6" s="190" t="s">
        <v>2973</v>
      </c>
      <c r="E6" s="190" t="s">
        <v>2974</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645</v>
      </c>
      <c r="B7" s="187" t="s">
        <v>2961</v>
      </c>
      <c r="C7" s="188" t="s">
        <v>2975</v>
      </c>
      <c r="D7" s="190" t="s">
        <v>2976</v>
      </c>
      <c r="E7" s="190" t="s">
        <v>2977</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645</v>
      </c>
      <c r="B8" s="187" t="s">
        <v>2961</v>
      </c>
      <c r="C8" s="188" t="s">
        <v>2978</v>
      </c>
      <c r="D8" s="190" t="s">
        <v>2979</v>
      </c>
      <c r="E8" s="190" t="s">
        <v>2980</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645</v>
      </c>
      <c r="B9" s="187" t="s">
        <v>2961</v>
      </c>
      <c r="C9" s="188" t="s">
        <v>2981</v>
      </c>
      <c r="D9" s="190" t="s">
        <v>2982</v>
      </c>
      <c r="E9" s="190" t="s">
        <v>2983</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645</v>
      </c>
      <c r="B10" s="187" t="s">
        <v>2961</v>
      </c>
      <c r="C10" s="188" t="s">
        <v>2984</v>
      </c>
      <c r="D10" s="190" t="s">
        <v>2985</v>
      </c>
      <c r="E10" s="190" t="s">
        <v>2986</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645</v>
      </c>
      <c r="B11" s="187" t="s">
        <v>2961</v>
      </c>
      <c r="C11" s="188" t="s">
        <v>2987</v>
      </c>
      <c r="D11" s="190" t="s">
        <v>2988</v>
      </c>
      <c r="E11" s="190" t="s">
        <v>2989</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645</v>
      </c>
      <c r="B12" s="187" t="s">
        <v>2961</v>
      </c>
      <c r="C12" s="188" t="s">
        <v>2990</v>
      </c>
      <c r="D12" s="190" t="s">
        <v>2991</v>
      </c>
      <c r="E12" s="190" t="s">
        <v>2992</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645</v>
      </c>
      <c r="B13" s="187" t="s">
        <v>2961</v>
      </c>
      <c r="C13" s="188" t="s">
        <v>2993</v>
      </c>
      <c r="D13" s="190" t="s">
        <v>2994</v>
      </c>
      <c r="E13" s="190" t="s">
        <v>2995</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645</v>
      </c>
      <c r="B14" s="187" t="s">
        <v>2961</v>
      </c>
      <c r="C14" s="188" t="s">
        <v>2996</v>
      </c>
      <c r="D14" s="190" t="s">
        <v>2997</v>
      </c>
      <c r="E14" s="190" t="s">
        <v>2998</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645</v>
      </c>
      <c r="B15" s="187" t="s">
        <v>2961</v>
      </c>
      <c r="C15" s="188" t="s">
        <v>2999</v>
      </c>
      <c r="D15" s="190" t="s">
        <v>3000</v>
      </c>
      <c r="E15" s="190" t="s">
        <v>3001</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645</v>
      </c>
      <c r="B16" s="187" t="s">
        <v>2961</v>
      </c>
      <c r="C16" s="188" t="s">
        <v>3002</v>
      </c>
      <c r="D16" s="190" t="s">
        <v>3003</v>
      </c>
      <c r="E16" s="190" t="s">
        <v>3004</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645</v>
      </c>
      <c r="B17" s="187" t="s">
        <v>2961</v>
      </c>
      <c r="C17" s="188" t="s">
        <v>3005</v>
      </c>
      <c r="D17" s="190" t="s">
        <v>3006</v>
      </c>
      <c r="E17" s="190" t="s">
        <v>3007</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645</v>
      </c>
      <c r="B18" s="187" t="s">
        <v>2961</v>
      </c>
      <c r="C18" s="188" t="s">
        <v>3008</v>
      </c>
      <c r="D18" s="190" t="s">
        <v>3009</v>
      </c>
      <c r="E18" s="190" t="s">
        <v>3010</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645</v>
      </c>
      <c r="B19" s="186" t="s">
        <v>3011</v>
      </c>
      <c r="C19" s="186"/>
      <c r="D19" s="189" t="s">
        <v>3012</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645</v>
      </c>
      <c r="B20" s="187" t="s">
        <v>3011</v>
      </c>
      <c r="C20" s="188" t="s">
        <v>3013</v>
      </c>
      <c r="D20" s="190" t="s">
        <v>3014</v>
      </c>
      <c r="E20" s="190" t="s">
        <v>3015</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645</v>
      </c>
      <c r="B21" s="187" t="s">
        <v>3011</v>
      </c>
      <c r="C21" s="188" t="s">
        <v>3016</v>
      </c>
      <c r="D21" s="190" t="s">
        <v>3017</v>
      </c>
      <c r="E21" s="190" t="s">
        <v>3018</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645</v>
      </c>
      <c r="B22" s="187" t="s">
        <v>3011</v>
      </c>
      <c r="C22" s="188" t="s">
        <v>3019</v>
      </c>
      <c r="D22" s="190" t="s">
        <v>3020</v>
      </c>
      <c r="E22" s="190" t="s">
        <v>3021</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645</v>
      </c>
      <c r="B23" s="187" t="s">
        <v>3011</v>
      </c>
      <c r="C23" s="188" t="s">
        <v>3022</v>
      </c>
      <c r="D23" s="190" t="s">
        <v>3023</v>
      </c>
      <c r="E23" s="190" t="s">
        <v>3024</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645</v>
      </c>
      <c r="B24" s="187" t="s">
        <v>3011</v>
      </c>
      <c r="C24" s="188" t="s">
        <v>3025</v>
      </c>
      <c r="D24" s="190" t="s">
        <v>3026</v>
      </c>
      <c r="E24" s="190" t="s">
        <v>3027</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645</v>
      </c>
      <c r="B25" s="187" t="s">
        <v>3011</v>
      </c>
      <c r="C25" s="188" t="s">
        <v>3028</v>
      </c>
      <c r="D25" s="190" t="s">
        <v>3029</v>
      </c>
      <c r="E25" s="190" t="s">
        <v>3030</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645</v>
      </c>
      <c r="B26" s="187" t="s">
        <v>3011</v>
      </c>
      <c r="C26" s="188" t="s">
        <v>3031</v>
      </c>
      <c r="D26" s="190" t="s">
        <v>3032</v>
      </c>
      <c r="E26" s="190" t="s">
        <v>3033</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645</v>
      </c>
      <c r="B27" s="187" t="s">
        <v>3011</v>
      </c>
      <c r="C27" s="188" t="s">
        <v>3034</v>
      </c>
      <c r="D27" s="190" t="s">
        <v>3035</v>
      </c>
      <c r="E27" s="190" t="s">
        <v>3036</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645</v>
      </c>
      <c r="B28" s="187" t="s">
        <v>3011</v>
      </c>
      <c r="C28" s="188" t="s">
        <v>3037</v>
      </c>
      <c r="D28" s="190" t="s">
        <v>3038</v>
      </c>
      <c r="E28" s="190" t="s">
        <v>3039</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645</v>
      </c>
      <c r="B29" s="187" t="s">
        <v>3011</v>
      </c>
      <c r="C29" s="188" t="s">
        <v>3040</v>
      </c>
      <c r="D29" s="190" t="s">
        <v>3041</v>
      </c>
      <c r="E29" s="190" t="s">
        <v>3042</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645</v>
      </c>
      <c r="B30" s="187" t="s">
        <v>3011</v>
      </c>
      <c r="C30" s="188" t="s">
        <v>3043</v>
      </c>
      <c r="D30" s="190" t="s">
        <v>3044</v>
      </c>
      <c r="E30" s="190" t="s">
        <v>3045</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645</v>
      </c>
      <c r="B31" s="187" t="s">
        <v>3011</v>
      </c>
      <c r="C31" s="188" t="s">
        <v>3046</v>
      </c>
      <c r="D31" s="190" t="s">
        <v>3047</v>
      </c>
      <c r="E31" s="190" t="s">
        <v>3048</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3049</v>
      </c>
      <c r="B32" s="186"/>
      <c r="C32" s="186"/>
      <c r="D32" s="189" t="s">
        <v>3050</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3049</v>
      </c>
      <c r="B33" s="187"/>
      <c r="C33" s="188" t="s">
        <v>3051</v>
      </c>
      <c r="D33" s="190" t="s">
        <v>3052</v>
      </c>
      <c r="E33" s="190" t="s">
        <v>3053</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3049</v>
      </c>
      <c r="B34" s="187"/>
      <c r="C34" s="188" t="s">
        <v>3054</v>
      </c>
      <c r="D34" s="190" t="s">
        <v>3055</v>
      </c>
      <c r="E34" s="190" t="s">
        <v>3056</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3049</v>
      </c>
      <c r="B35" s="187"/>
      <c r="C35" s="188" t="s">
        <v>3057</v>
      </c>
      <c r="D35" s="190" t="s">
        <v>3058</v>
      </c>
      <c r="E35" s="190" t="s">
        <v>3059</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3049</v>
      </c>
      <c r="B36" s="186" t="s">
        <v>3060</v>
      </c>
      <c r="C36" s="186"/>
      <c r="D36" s="189" t="s">
        <v>3061</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3049</v>
      </c>
      <c r="B37" s="187" t="s">
        <v>3060</v>
      </c>
      <c r="C37" s="188" t="s">
        <v>3062</v>
      </c>
      <c r="D37" s="190" t="s">
        <v>3063</v>
      </c>
      <c r="E37" s="190" t="s">
        <v>3064</v>
      </c>
      <c r="F37" s="192">
        <f>IF(COUNTIF(G37:AT37,"&lt;&gt;")=0,"",SUMPRODUCT(((Recommendations[ImplStatus]="Implemented")+(Recommendations[ImplStatus]="Compensated"))*ISNUMBER(MATCH(Recommendations[Id],G37:AT37,0)))/COUNTIF(G37:AT37,"&lt;&gt;"))</f>
        <v>0</v>
      </c>
      <c r="G37" s="194" t="s">
        <v>263</v>
      </c>
      <c r="H37" s="194" t="s">
        <v>332</v>
      </c>
      <c r="I37" s="194" t="s">
        <v>397</v>
      </c>
      <c r="J37" s="194" t="s">
        <v>403</v>
      </c>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3049</v>
      </c>
      <c r="B38" s="187" t="s">
        <v>3060</v>
      </c>
      <c r="C38" s="188" t="s">
        <v>3065</v>
      </c>
      <c r="D38" s="190" t="s">
        <v>3066</v>
      </c>
      <c r="E38" s="190" t="s">
        <v>3067</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3049</v>
      </c>
      <c r="B39" s="187" t="s">
        <v>3060</v>
      </c>
      <c r="C39" s="188" t="s">
        <v>3068</v>
      </c>
      <c r="D39" s="190" t="s">
        <v>3069</v>
      </c>
      <c r="E39" s="190" t="s">
        <v>3070</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3049</v>
      </c>
      <c r="B40" s="187" t="s">
        <v>3060</v>
      </c>
      <c r="C40" s="188" t="s">
        <v>3071</v>
      </c>
      <c r="D40" s="190" t="s">
        <v>3072</v>
      </c>
      <c r="E40" s="190" t="s">
        <v>3073</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3049</v>
      </c>
      <c r="B41" s="187" t="s">
        <v>3060</v>
      </c>
      <c r="C41" s="188" t="s">
        <v>3074</v>
      </c>
      <c r="D41" s="190" t="s">
        <v>3075</v>
      </c>
      <c r="E41" s="190" t="s">
        <v>3076</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3049</v>
      </c>
      <c r="B42" s="187" t="s">
        <v>3060</v>
      </c>
      <c r="C42" s="188" t="s">
        <v>3077</v>
      </c>
      <c r="D42" s="190" t="s">
        <v>3078</v>
      </c>
      <c r="E42" s="190" t="s">
        <v>3079</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3049</v>
      </c>
      <c r="B43" s="187" t="s">
        <v>3060</v>
      </c>
      <c r="C43" s="188" t="s">
        <v>3080</v>
      </c>
      <c r="D43" s="190" t="s">
        <v>3081</v>
      </c>
      <c r="E43" s="190" t="s">
        <v>3082</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3049</v>
      </c>
      <c r="B44" s="187" t="s">
        <v>3060</v>
      </c>
      <c r="C44" s="188" t="s">
        <v>3083</v>
      </c>
      <c r="D44" s="190" t="s">
        <v>3084</v>
      </c>
      <c r="E44" s="190" t="s">
        <v>3085</v>
      </c>
      <c r="F44" s="192">
        <f>IF(COUNTIF(G44:AT44,"&lt;&gt;")=0,"",SUMPRODUCT(((Recommendations[ImplStatus]="Implemented")+(Recommendations[ImplStatus]="Compensated"))*ISNUMBER(MATCH(Recommendations[Id],G44:AT44,0)))/COUNTIF(G44:AT44,"&lt;&gt;"))</f>
        <v>0</v>
      </c>
      <c r="G44" s="194" t="s">
        <v>155</v>
      </c>
      <c r="H44" s="194" t="s">
        <v>219</v>
      </c>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3049</v>
      </c>
      <c r="B45" s="187" t="s">
        <v>3060</v>
      </c>
      <c r="C45" s="188" t="s">
        <v>3086</v>
      </c>
      <c r="D45" s="190" t="s">
        <v>3087</v>
      </c>
      <c r="E45" s="190" t="s">
        <v>3088</v>
      </c>
      <c r="F45" s="192">
        <f>IF(COUNTIF(G45:AT45,"&lt;&gt;")=0,"",SUMPRODUCT(((Recommendations[ImplStatus]="Implemented")+(Recommendations[ImplStatus]="Compensated"))*ISNUMBER(MATCH(Recommendations[Id],G45:AT45,0)))/COUNTIF(G45:AT45,"&lt;&gt;"))</f>
        <v>0</v>
      </c>
      <c r="G45" s="194" t="s">
        <v>243</v>
      </c>
      <c r="H45" s="194" t="s">
        <v>249</v>
      </c>
      <c r="I45" s="194" t="s">
        <v>263</v>
      </c>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3049</v>
      </c>
      <c r="B46" s="187" t="s">
        <v>3060</v>
      </c>
      <c r="C46" s="188" t="s">
        <v>3089</v>
      </c>
      <c r="D46" s="190" t="s">
        <v>3090</v>
      </c>
      <c r="E46" s="190" t="s">
        <v>3091</v>
      </c>
      <c r="F46" s="192">
        <f>IF(COUNTIF(G46:AT46,"&lt;&gt;")=0,"",SUMPRODUCT(((Recommendations[ImplStatus]="Implemented")+(Recommendations[ImplStatus]="Compensated"))*ISNUMBER(MATCH(Recommendations[Id],G46:AT46,0)))/COUNTIF(G46:AT46,"&lt;&gt;"))</f>
        <v>0</v>
      </c>
      <c r="G46" s="194" t="s">
        <v>230</v>
      </c>
      <c r="H46" s="194" t="s">
        <v>249</v>
      </c>
      <c r="I46" s="194" t="s">
        <v>254</v>
      </c>
      <c r="J46" s="194" t="s">
        <v>259</v>
      </c>
      <c r="K46" s="194" t="s">
        <v>296</v>
      </c>
      <c r="L46" s="194" t="s">
        <v>332</v>
      </c>
      <c r="M46" s="194" t="s">
        <v>408</v>
      </c>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3049</v>
      </c>
      <c r="B47" s="187" t="s">
        <v>3060</v>
      </c>
      <c r="C47" s="188" t="s">
        <v>3092</v>
      </c>
      <c r="D47" s="190" t="s">
        <v>3093</v>
      </c>
      <c r="E47" s="190" t="s">
        <v>3094</v>
      </c>
      <c r="F47" s="192">
        <f>IF(COUNTIF(G47:AT47,"&lt;&gt;")=0,"",SUMPRODUCT(((Recommendations[ImplStatus]="Implemented")+(Recommendations[ImplStatus]="Compensated"))*ISNUMBER(MATCH(Recommendations[Id],G47:AT47,0)))/COUNTIF(G47:AT47,"&lt;&gt;"))</f>
        <v>0</v>
      </c>
      <c r="G47" s="194" t="s">
        <v>230</v>
      </c>
      <c r="H47" s="194" t="s">
        <v>254</v>
      </c>
      <c r="I47" s="194" t="s">
        <v>259</v>
      </c>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3049</v>
      </c>
      <c r="B48" s="187" t="s">
        <v>3060</v>
      </c>
      <c r="C48" s="188" t="s">
        <v>3095</v>
      </c>
      <c r="D48" s="190" t="s">
        <v>3096</v>
      </c>
      <c r="E48" s="190" t="s">
        <v>3097</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3049</v>
      </c>
      <c r="B49" s="187" t="s">
        <v>3060</v>
      </c>
      <c r="C49" s="188" t="s">
        <v>3098</v>
      </c>
      <c r="D49" s="190" t="s">
        <v>3099</v>
      </c>
      <c r="E49" s="190" t="s">
        <v>3100</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3049</v>
      </c>
      <c r="B50" s="187" t="s">
        <v>3060</v>
      </c>
      <c r="C50" s="188" t="s">
        <v>3101</v>
      </c>
      <c r="D50" s="190" t="s">
        <v>3102</v>
      </c>
      <c r="E50" s="190" t="s">
        <v>3103</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3049</v>
      </c>
      <c r="B51" s="186" t="s">
        <v>3104</v>
      </c>
      <c r="C51" s="186"/>
      <c r="D51" s="189" t="s">
        <v>3105</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3049</v>
      </c>
      <c r="B52" s="187" t="s">
        <v>3104</v>
      </c>
      <c r="C52" s="188" t="s">
        <v>3106</v>
      </c>
      <c r="D52" s="190" t="s">
        <v>3107</v>
      </c>
      <c r="E52" s="190" t="s">
        <v>3108</v>
      </c>
      <c r="F52" s="192">
        <f>IF(COUNTIF(G52:AT52,"&lt;&gt;")=0,"",SUMPRODUCT(((Recommendations[ImplStatus]="Implemented")+(Recommendations[ImplStatus]="Compensated"))*ISNUMBER(MATCH(Recommendations[Id],G52:AT52,0)))/COUNTIF(G52:AT52,"&lt;&gt;"))</f>
        <v>0</v>
      </c>
      <c r="G52" s="194" t="s">
        <v>385</v>
      </c>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3049</v>
      </c>
      <c r="B53" s="187" t="s">
        <v>3104</v>
      </c>
      <c r="C53" s="188" t="s">
        <v>3109</v>
      </c>
      <c r="D53" s="190" t="s">
        <v>3110</v>
      </c>
      <c r="E53" s="190" t="s">
        <v>3111</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3049</v>
      </c>
      <c r="B54" s="187" t="s">
        <v>3104</v>
      </c>
      <c r="C54" s="188" t="s">
        <v>3112</v>
      </c>
      <c r="D54" s="190" t="s">
        <v>3113</v>
      </c>
      <c r="E54" s="190" t="s">
        <v>3114</v>
      </c>
      <c r="F54" s="192">
        <f>IF(COUNTIF(G54:AT54,"&lt;&gt;")=0,"",SUMPRODUCT(((Recommendations[ImplStatus]="Implemented")+(Recommendations[ImplStatus]="Compensated"))*ISNUMBER(MATCH(Recommendations[Id],G54:AT54,0)))/COUNTIF(G54:AT54,"&lt;&gt;"))</f>
        <v>0</v>
      </c>
      <c r="G54" s="194" t="s">
        <v>391</v>
      </c>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3049</v>
      </c>
      <c r="B55" s="187" t="s">
        <v>3104</v>
      </c>
      <c r="C55" s="188" t="s">
        <v>3115</v>
      </c>
      <c r="D55" s="190" t="s">
        <v>3116</v>
      </c>
      <c r="E55" s="190" t="s">
        <v>3117</v>
      </c>
      <c r="F55" s="192">
        <f>IF(COUNTIF(G55:AT55,"&lt;&gt;")=0,"",SUMPRODUCT(((Recommendations[ImplStatus]="Implemented")+(Recommendations[ImplStatus]="Compensated"))*ISNUMBER(MATCH(Recommendations[Id],G55:AT55,0)))/COUNTIF(G55:AT55,"&lt;&gt;"))</f>
        <v>0</v>
      </c>
      <c r="G55" s="194" t="s">
        <v>121</v>
      </c>
      <c r="H55" s="194" t="s">
        <v>270</v>
      </c>
      <c r="I55" s="194" t="s">
        <v>277</v>
      </c>
      <c r="J55" s="194" t="s">
        <v>296</v>
      </c>
      <c r="K55" s="194" t="s">
        <v>326</v>
      </c>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3049</v>
      </c>
      <c r="B56" s="187" t="s">
        <v>3104</v>
      </c>
      <c r="C56" s="188" t="s">
        <v>3118</v>
      </c>
      <c r="D56" s="190" t="s">
        <v>3119</v>
      </c>
      <c r="E56" s="190" t="s">
        <v>3120</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3049</v>
      </c>
      <c r="B57" s="187" t="s">
        <v>3104</v>
      </c>
      <c r="C57" s="188" t="s">
        <v>3121</v>
      </c>
      <c r="D57" s="190" t="s">
        <v>3122</v>
      </c>
      <c r="E57" s="190" t="s">
        <v>3123</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3049</v>
      </c>
      <c r="B58" s="187" t="s">
        <v>3104</v>
      </c>
      <c r="C58" s="188" t="s">
        <v>3124</v>
      </c>
      <c r="D58" s="190" t="s">
        <v>3125</v>
      </c>
      <c r="E58" s="190" t="s">
        <v>3126</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3049</v>
      </c>
      <c r="B59" s="187" t="s">
        <v>3104</v>
      </c>
      <c r="C59" s="188" t="s">
        <v>3127</v>
      </c>
      <c r="D59" s="190" t="s">
        <v>3128</v>
      </c>
      <c r="E59" s="190" t="s">
        <v>3129</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3049</v>
      </c>
      <c r="B60" s="187" t="s">
        <v>3130</v>
      </c>
      <c r="C60" s="188" t="s">
        <v>3131</v>
      </c>
      <c r="D60" s="190" t="s">
        <v>3132</v>
      </c>
      <c r="E60" s="190" t="s">
        <v>3133</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3049</v>
      </c>
      <c r="B61" s="187" t="s">
        <v>3130</v>
      </c>
      <c r="C61" s="188" t="s">
        <v>3134</v>
      </c>
      <c r="D61" s="190" t="s">
        <v>3135</v>
      </c>
      <c r="E61" s="190" t="s">
        <v>3136</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3049</v>
      </c>
      <c r="B62" s="186" t="s">
        <v>3137</v>
      </c>
      <c r="C62" s="186"/>
      <c r="D62" s="189" t="s">
        <v>3138</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3049</v>
      </c>
      <c r="B63" s="187" t="s">
        <v>3137</v>
      </c>
      <c r="C63" s="188" t="s">
        <v>3139</v>
      </c>
      <c r="D63" s="190" t="s">
        <v>3140</v>
      </c>
      <c r="E63" s="190" t="s">
        <v>3141</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3049</v>
      </c>
      <c r="B64" s="187" t="s">
        <v>3137</v>
      </c>
      <c r="C64" s="188" t="s">
        <v>3142</v>
      </c>
      <c r="D64" s="190" t="s">
        <v>3143</v>
      </c>
      <c r="E64" s="190" t="s">
        <v>3144</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3049</v>
      </c>
      <c r="B65" s="187" t="s">
        <v>3137</v>
      </c>
      <c r="C65" s="188" t="s">
        <v>3145</v>
      </c>
      <c r="D65" s="190" t="s">
        <v>3146</v>
      </c>
      <c r="E65" s="190" t="s">
        <v>3147</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3049</v>
      </c>
      <c r="B66" s="187" t="s">
        <v>3137</v>
      </c>
      <c r="C66" s="188" t="s">
        <v>3148</v>
      </c>
      <c r="D66" s="190" t="s">
        <v>3149</v>
      </c>
      <c r="E66" s="190" t="s">
        <v>3150</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3049</v>
      </c>
      <c r="B67" s="187" t="s">
        <v>3137</v>
      </c>
      <c r="C67" s="188" t="s">
        <v>3151</v>
      </c>
      <c r="D67" s="190" t="s">
        <v>3152</v>
      </c>
      <c r="E67" s="190" t="s">
        <v>3153</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3049</v>
      </c>
      <c r="B68" s="187" t="s">
        <v>3137</v>
      </c>
      <c r="C68" s="188" t="s">
        <v>3154</v>
      </c>
      <c r="D68" s="190" t="s">
        <v>3155</v>
      </c>
      <c r="E68" s="190" t="s">
        <v>3156</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3049</v>
      </c>
      <c r="B69" s="187" t="s">
        <v>3137</v>
      </c>
      <c r="C69" s="188" t="s">
        <v>3157</v>
      </c>
      <c r="D69" s="190" t="s">
        <v>3158</v>
      </c>
      <c r="E69" s="190" t="s">
        <v>3159</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3049</v>
      </c>
      <c r="B70" s="187" t="s">
        <v>3137</v>
      </c>
      <c r="C70" s="188" t="s">
        <v>3160</v>
      </c>
      <c r="D70" s="190" t="s">
        <v>3161</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3049</v>
      </c>
      <c r="B71" s="187" t="s">
        <v>3137</v>
      </c>
      <c r="C71" s="188" t="s">
        <v>3162</v>
      </c>
      <c r="D71" s="190" t="s">
        <v>3163</v>
      </c>
      <c r="E71" s="190" t="s">
        <v>3164</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3049</v>
      </c>
      <c r="B72" s="187" t="s">
        <v>3137</v>
      </c>
      <c r="C72" s="188" t="s">
        <v>3165</v>
      </c>
      <c r="D72" s="190" t="s">
        <v>3166</v>
      </c>
      <c r="E72" s="190" t="s">
        <v>3167</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3049</v>
      </c>
      <c r="B73" s="187" t="s">
        <v>3137</v>
      </c>
      <c r="C73" s="188" t="s">
        <v>3168</v>
      </c>
      <c r="D73" s="190" t="s">
        <v>3169</v>
      </c>
      <c r="E73" s="190" t="s">
        <v>3170</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3049</v>
      </c>
      <c r="B74" s="187" t="s">
        <v>3137</v>
      </c>
      <c r="C74" s="188" t="s">
        <v>3171</v>
      </c>
      <c r="D74" s="190" t="s">
        <v>3172</v>
      </c>
      <c r="E74" s="190" t="s">
        <v>3173</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3049</v>
      </c>
      <c r="B75" s="187" t="s">
        <v>3137</v>
      </c>
      <c r="C75" s="188" t="s">
        <v>3174</v>
      </c>
      <c r="D75" s="190" t="s">
        <v>3175</v>
      </c>
      <c r="E75" s="190" t="s">
        <v>3176</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3049</v>
      </c>
      <c r="B76" s="187" t="s">
        <v>3137</v>
      </c>
      <c r="C76" s="188" t="s">
        <v>3177</v>
      </c>
      <c r="D76" s="190" t="s">
        <v>3178</v>
      </c>
      <c r="E76" s="190" t="s">
        <v>3179</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3049</v>
      </c>
      <c r="B77" s="187" t="s">
        <v>3137</v>
      </c>
      <c r="C77" s="188" t="s">
        <v>3180</v>
      </c>
      <c r="D77" s="190" t="s">
        <v>3181</v>
      </c>
      <c r="E77" s="190" t="s">
        <v>3182</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3049</v>
      </c>
      <c r="B78" s="187" t="s">
        <v>3137</v>
      </c>
      <c r="C78" s="188" t="s">
        <v>3183</v>
      </c>
      <c r="D78" s="190" t="s">
        <v>3184</v>
      </c>
      <c r="E78" s="190" t="s">
        <v>3185</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3049</v>
      </c>
      <c r="B79" s="186" t="s">
        <v>3137</v>
      </c>
      <c r="C79" s="186"/>
      <c r="D79" s="189" t="s">
        <v>3186</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3187</v>
      </c>
      <c r="B80" s="187"/>
      <c r="C80" s="188" t="s">
        <v>3188</v>
      </c>
      <c r="D80" s="190" t="s">
        <v>3189</v>
      </c>
      <c r="E80" s="190" t="s">
        <v>3190</v>
      </c>
      <c r="F80" s="192">
        <f>IF(COUNTIF(G80:AT80,"&lt;&gt;")=0,"",SUMPRODUCT(((Recommendations[ImplStatus]="Implemented")+(Recommendations[ImplStatus]="Compensated"))*ISNUMBER(MATCH(Recommendations[Id],G80:AT80,0)))/COUNTIF(G80:AT80,"&lt;&gt;"))</f>
        <v>0</v>
      </c>
      <c r="G80" s="194" t="s">
        <v>428</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3187</v>
      </c>
      <c r="B81" s="187"/>
      <c r="C81" s="188" t="s">
        <v>3191</v>
      </c>
      <c r="D81" s="190" t="s">
        <v>3192</v>
      </c>
      <c r="E81" s="190" t="s">
        <v>3193</v>
      </c>
      <c r="F81" s="192">
        <f>IF(COUNTIF(G81:AT81,"&lt;&gt;")=0,"",SUMPRODUCT(((Recommendations[ImplStatus]="Implemented")+(Recommendations[ImplStatus]="Compensated"))*ISNUMBER(MATCH(Recommendations[Id],G81:AT81,0)))/COUNTIF(G81:AT81,"&lt;&gt;"))</f>
        <v>0</v>
      </c>
      <c r="G81" s="194" t="s">
        <v>391</v>
      </c>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3187</v>
      </c>
      <c r="B82" s="187"/>
      <c r="C82" s="188" t="s">
        <v>3194</v>
      </c>
      <c r="D82" s="190" t="s">
        <v>3195</v>
      </c>
      <c r="E82" s="190" t="s">
        <v>3196</v>
      </c>
      <c r="F82" s="192">
        <f>IF(COUNTIF(G82:AT82,"&lt;&gt;")=0,"",SUMPRODUCT(((Recommendations[ImplStatus]="Implemented")+(Recommendations[ImplStatus]="Compensated"))*ISNUMBER(MATCH(Recommendations[Id],G82:AT82,0)))/COUNTIF(G82:AT82,"&lt;&gt;"))</f>
        <v>0</v>
      </c>
      <c r="G82" s="194" t="s">
        <v>47</v>
      </c>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3187</v>
      </c>
      <c r="B83" s="187"/>
      <c r="C83" s="188" t="s">
        <v>3197</v>
      </c>
      <c r="D83" s="190" t="s">
        <v>3198</v>
      </c>
      <c r="E83" s="190" t="s">
        <v>3199</v>
      </c>
      <c r="F83" s="192">
        <f>IF(COUNTIF(G83:AT83,"&lt;&gt;")=0,"",SUMPRODUCT(((Recommendations[ImplStatus]="Implemented")+(Recommendations[ImplStatus]="Compensated"))*ISNUMBER(MATCH(Recommendations[Id],G83:AT83,0)))/COUNTIF(G83:AT83,"&lt;&gt;"))</f>
        <v>0</v>
      </c>
      <c r="G83" s="194" t="s">
        <v>104</v>
      </c>
      <c r="H83" s="194" t="s">
        <v>109</v>
      </c>
      <c r="I83" s="194" t="s">
        <v>373</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3187</v>
      </c>
      <c r="B84" s="186"/>
      <c r="C84" s="186"/>
      <c r="D84" s="189" t="s">
        <v>3200</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3201</v>
      </c>
      <c r="B85" s="187"/>
      <c r="C85" s="188" t="s">
        <v>3202</v>
      </c>
      <c r="D85" s="190" t="s">
        <v>3203</v>
      </c>
      <c r="E85" s="190" t="s">
        <v>3204</v>
      </c>
      <c r="F85" s="192">
        <f>IF(COUNTIF(G85:AT85,"&lt;&gt;")=0,"",SUMPRODUCT(((Recommendations[ImplStatus]="Implemented")+(Recommendations[ImplStatus]="Compensated"))*ISNUMBER(MATCH(Recommendations[Id],G85:AT85,0)))/COUNTIF(G85:AT85,"&lt;&gt;"))</f>
        <v>0</v>
      </c>
      <c r="G85" s="194" t="s">
        <v>18</v>
      </c>
      <c r="H85" s="194" t="s">
        <v>29</v>
      </c>
      <c r="I85" s="194" t="s">
        <v>104</v>
      </c>
      <c r="J85" s="194" t="s">
        <v>373</v>
      </c>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3201</v>
      </c>
      <c r="B86" s="187"/>
      <c r="C86" s="188" t="s">
        <v>3205</v>
      </c>
      <c r="D86" s="190" t="s">
        <v>3206</v>
      </c>
      <c r="E86" s="190" t="s">
        <v>3207</v>
      </c>
      <c r="F86" s="192">
        <f>IF(COUNTIF(G86:AT86,"&lt;&gt;")=0,"",SUMPRODUCT(((Recommendations[ImplStatus]="Implemented")+(Recommendations[ImplStatus]="Compensated"))*ISNUMBER(MATCH(Recommendations[Id],G86:AT86,0)))/COUNTIF(G86:AT86,"&lt;&gt;"))</f>
        <v>0</v>
      </c>
      <c r="G86" s="194" t="s">
        <v>18</v>
      </c>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3201</v>
      </c>
      <c r="B87" s="187"/>
      <c r="C87" s="188" t="s">
        <v>3208</v>
      </c>
      <c r="D87" s="190" t="s">
        <v>3209</v>
      </c>
      <c r="E87" s="190" t="s">
        <v>3210</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3201</v>
      </c>
      <c r="B88" s="187"/>
      <c r="C88" s="188" t="s">
        <v>3211</v>
      </c>
      <c r="D88" s="190" t="s">
        <v>3212</v>
      </c>
      <c r="E88" s="190" t="s">
        <v>3213</v>
      </c>
      <c r="F88" s="192">
        <f>IF(COUNTIF(G88:AT88,"&lt;&gt;")=0,"",SUMPRODUCT(((Recommendations[ImplStatus]="Implemented")+(Recommendations[ImplStatus]="Compensated"))*ISNUMBER(MATCH(Recommendations[Id],G88:AT88,0)))/COUNTIF(G88:AT88,"&lt;&gt;"))</f>
        <v>0</v>
      </c>
      <c r="G88" s="194" t="s">
        <v>29</v>
      </c>
      <c r="H88" s="194" t="s">
        <v>204</v>
      </c>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3201</v>
      </c>
      <c r="B89" s="187"/>
      <c r="C89" s="188" t="s">
        <v>3214</v>
      </c>
      <c r="D89" s="190" t="s">
        <v>3215</v>
      </c>
      <c r="E89" s="190" t="s">
        <v>3216</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3201</v>
      </c>
      <c r="B90" s="186" t="s">
        <v>3217</v>
      </c>
      <c r="C90" s="186"/>
      <c r="D90" s="189" t="s">
        <v>3218</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3201</v>
      </c>
      <c r="B91" s="187" t="s">
        <v>3217</v>
      </c>
      <c r="C91" s="188" t="s">
        <v>3219</v>
      </c>
      <c r="D91" s="190" t="s">
        <v>3220</v>
      </c>
      <c r="E91" s="190" t="s">
        <v>3221</v>
      </c>
      <c r="F91" s="192">
        <f>IF(COUNTIF(G91:AT91,"&lt;&gt;")=0,"",SUMPRODUCT(((Recommendations[ImplStatus]="Implemented")+(Recommendations[ImplStatus]="Compensated"))*ISNUMBER(MATCH(Recommendations[Id],G91:AT91,0)))/COUNTIF(G91:AT91,"&lt;&gt;"))</f>
        <v>0</v>
      </c>
      <c r="G91" s="194" t="s">
        <v>53</v>
      </c>
      <c r="H91" s="194" t="s">
        <v>58</v>
      </c>
      <c r="I91" s="194" t="s">
        <v>64</v>
      </c>
      <c r="J91" s="194" t="s">
        <v>69</v>
      </c>
      <c r="K91" s="194" t="s">
        <v>74</v>
      </c>
      <c r="L91" s="194" t="s">
        <v>79</v>
      </c>
      <c r="M91" s="194" t="s">
        <v>85</v>
      </c>
      <c r="N91" s="194" t="s">
        <v>92</v>
      </c>
      <c r="O91" s="194" t="s">
        <v>98</v>
      </c>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3201</v>
      </c>
      <c r="B92" s="187" t="s">
        <v>3217</v>
      </c>
      <c r="C92" s="188" t="s">
        <v>3222</v>
      </c>
      <c r="D92" s="190" t="s">
        <v>3223</v>
      </c>
      <c r="E92" s="190" t="s">
        <v>3224</v>
      </c>
      <c r="F92" s="192">
        <f>IF(COUNTIF(G92:AT92,"&lt;&gt;")=0,"",SUMPRODUCT(((Recommendations[ImplStatus]="Implemented")+(Recommendations[ImplStatus]="Compensated"))*ISNUMBER(MATCH(Recommendations[Id],G92:AT92,0)))/COUNTIF(G92:AT92,"&lt;&gt;"))</f>
        <v>0</v>
      </c>
      <c r="G92" s="194" t="s">
        <v>53</v>
      </c>
      <c r="H92" s="194" t="s">
        <v>58</v>
      </c>
      <c r="I92" s="194" t="s">
        <v>64</v>
      </c>
      <c r="J92" s="194" t="s">
        <v>69</v>
      </c>
      <c r="K92" s="194" t="s">
        <v>74</v>
      </c>
      <c r="L92" s="194" t="s">
        <v>79</v>
      </c>
      <c r="M92" s="194" t="s">
        <v>85</v>
      </c>
      <c r="N92" s="194" t="s">
        <v>92</v>
      </c>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3217</v>
      </c>
      <c r="C93" s="188" t="s">
        <v>3225</v>
      </c>
      <c r="D93" s="190" t="s">
        <v>3226</v>
      </c>
      <c r="E93" s="190" t="s">
        <v>3227</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3217</v>
      </c>
      <c r="C94" s="188" t="s">
        <v>3228</v>
      </c>
      <c r="D94" s="190" t="s">
        <v>3229</v>
      </c>
      <c r="E94" s="190" t="s">
        <v>3230</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3217</v>
      </c>
      <c r="C95" s="188" t="s">
        <v>3231</v>
      </c>
      <c r="D95" s="190" t="s">
        <v>3232</v>
      </c>
      <c r="E95" s="190" t="s">
        <v>3233</v>
      </c>
      <c r="F95" s="192">
        <f>IF(COUNTIF(G95:AT95,"&lt;&gt;")=0,"",SUMPRODUCT(((Recommendations[ImplStatus]="Implemented")+(Recommendations[ImplStatus]="Compensated"))*ISNUMBER(MATCH(Recommendations[Id],G95:AT95,0)))/COUNTIF(G95:AT95,"&lt;&gt;"))</f>
        <v>0</v>
      </c>
      <c r="G95" s="194" t="s">
        <v>36</v>
      </c>
      <c r="H95" s="194" t="s">
        <v>41</v>
      </c>
      <c r="I95" s="194" t="s">
        <v>199</v>
      </c>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3217</v>
      </c>
      <c r="C96" s="188" t="s">
        <v>3234</v>
      </c>
      <c r="D96" s="190" t="s">
        <v>3235</v>
      </c>
      <c r="E96" s="190" t="s">
        <v>3236</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3217</v>
      </c>
      <c r="C97" s="188" t="s">
        <v>3237</v>
      </c>
      <c r="D97" s="190" t="s">
        <v>3238</v>
      </c>
      <c r="E97" s="190" t="s">
        <v>3239</v>
      </c>
      <c r="F97" s="192">
        <f>IF(COUNTIF(G97:AT97,"&lt;&gt;")=0,"",SUMPRODUCT(((Recommendations[ImplStatus]="Implemented")+(Recommendations[ImplStatus]="Compensated"))*ISNUMBER(MATCH(Recommendations[Id],G97:AT97,0)))/COUNTIF(G97:AT97,"&lt;&gt;"))</f>
        <v>0</v>
      </c>
      <c r="G97" s="194" t="s">
        <v>36</v>
      </c>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3217</v>
      </c>
      <c r="C98" s="188" t="s">
        <v>3240</v>
      </c>
      <c r="D98" s="190" t="s">
        <v>3241</v>
      </c>
      <c r="E98" s="190" t="s">
        <v>3242</v>
      </c>
      <c r="F98" s="192">
        <f>IF(COUNTIF(G98:AT98,"&lt;&gt;")=0,"",SUMPRODUCT(((Recommendations[ImplStatus]="Implemented")+(Recommendations[ImplStatus]="Compensated"))*ISNUMBER(MATCH(Recommendations[Id],G98:AT98,0)))/COUNTIF(G98:AT98,"&lt;&gt;"))</f>
        <v>0</v>
      </c>
      <c r="G98" s="194" t="s">
        <v>41</v>
      </c>
      <c r="H98" s="194" t="s">
        <v>199</v>
      </c>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3243</v>
      </c>
      <c r="C99" s="186"/>
      <c r="D99" s="189" t="s">
        <v>3244</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3243</v>
      </c>
      <c r="C100" s="188" t="s">
        <v>3245</v>
      </c>
      <c r="D100" s="190" t="s">
        <v>3246</v>
      </c>
      <c r="E100" s="190" t="s">
        <v>3247</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3243</v>
      </c>
      <c r="C101" s="188" t="s">
        <v>3248</v>
      </c>
      <c r="D101" s="190" t="s">
        <v>3249</v>
      </c>
      <c r="E101" s="190" t="s">
        <v>3250</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3243</v>
      </c>
      <c r="C102" s="188" t="s">
        <v>3251</v>
      </c>
      <c r="D102" s="190" t="s">
        <v>3252</v>
      </c>
      <c r="E102" s="190" t="s">
        <v>3253</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3243</v>
      </c>
      <c r="C103" s="188" t="s">
        <v>3254</v>
      </c>
      <c r="D103" s="190" t="s">
        <v>3255</v>
      </c>
      <c r="E103" s="190" t="s">
        <v>3256</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3243</v>
      </c>
      <c r="C104" s="196" t="s">
        <v>3257</v>
      </c>
      <c r="D104" s="197" t="s">
        <v>3258</v>
      </c>
      <c r="E104" s="197" t="s">
        <v>3259</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554</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IFERROR(INDEX('Recommendations'!$I$2:$I$92, MATCH(G2,'Recommendations'!$B$2:$B$92,0))="Implemented", FALSE))</xm:f>
            <x14:dxf>
              <font>
                <color rgb="FF000000"/>
              </font>
              <fill>
                <patternFill>
                  <bgColor rgb="FF3C7D22"/>
                </patternFill>
              </fill>
            </x14:dxf>
          </x14:cfRule>
          <x14:cfRule type="expression" priority="2" id="{00000000-000E-0000-0800-000002000000}">
            <xm:f>AND(G2&lt;&gt;"", IFERROR(INDEX('Recommendations'!$I$2:$I$92, MATCH(G2,'Recommendations'!$B$2:$B$92,0))="Compensated", FALSE))</xm:f>
            <x14:dxf>
              <font>
                <color rgb="FF000000"/>
              </font>
              <fill>
                <patternFill>
                  <bgColor rgb="FFC6E0B4"/>
                </patternFill>
              </fill>
            </x14:dxf>
          </x14:cfRule>
          <x14:cfRule type="expression" priority="3" id="{00000000-000E-0000-0800-000003000000}">
            <xm:f>AND(G2&lt;&gt;"", IFERROR(INDEX('Recommendations'!$I$2:$I$92, MATCH(G2,'Recommendations'!$B$2:$B$92,0))="Testing", FALSE))</xm:f>
            <x14:dxf>
              <font>
                <color rgb="FF000000"/>
              </font>
              <fill>
                <patternFill>
                  <bgColor rgb="FFFFC000"/>
                </patternFill>
              </fill>
            </x14:dxf>
          </x14:cfRule>
          <x14:cfRule type="expression" priority="4" id="{00000000-000E-0000-0800-000004000000}">
            <xm:f>AND(G2&lt;&gt;"", IFERROR(INDEX('Recommendations'!$I$2:$I$92, MATCH(G2,'Recommendations'!$B$2:$B$92,0))="Failed", FALSE))</xm:f>
            <x14:dxf>
              <font>
                <color rgb="FF000000"/>
              </font>
              <fill>
                <patternFill>
                  <bgColor rgb="FFD82891"/>
                </patternFill>
              </fill>
            </x14:dxf>
          </x14:cfRule>
          <x14:cfRule type="expression" priority="5" id="{00000000-000E-0000-0800-000005000000}">
            <xm:f>AND(G2&lt;&gt;"", IFERROR(INDEX('Recommendations'!$I$2:$I$92, MATCH(G2,'Recommendations'!$B$2:$B$92,0))="Risk Accepted", FALSE))</xm:f>
            <x14:dxf>
              <font>
                <color rgb="FF000000"/>
              </font>
              <fill>
                <patternFill>
                  <bgColor rgb="FFD9D9D9"/>
                </patternFill>
              </fill>
            </x14:dxf>
          </x14:cfRule>
          <x14:cfRule type="expression" priority="6" id="{00000000-000E-0000-0800-000006000000}">
            <xm:f>AND(G2&lt;&gt;"", IFERROR(INDEX('Recommendations'!$I$2:$I$92, MATCH(G2,'Recommendations'!$B$2:$B$92,0))="N/A",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Tencent Cloud Foundation Benchmark - SHGIR</dc:title>
  <dc:subject>Generated on: 2026-06-08 21:04:17</dc:subject>
  <dc:creator>Anicet Fopa Tchoffo</dc:creator>
  <cp:keywords>Baseline;Hardening;CIS;Benchmark</cp:keywords>
  <dc:description>Baseline Developed By: Center for Internet Security (CIS)</dc:description>
  <cp:lastModifiedBy>Anicet Fopa Tchoffo</cp:lastModifiedBy>
  <dcterms:modified xsi:type="dcterms:W3CDTF">2026-06-08T20:04:28Z</dcterms:modified>
  <cp:category>CIS</cp:category>
  <cp:contentStatus>Draft</cp:contentStatus>
</cp:coreProperties>
</file>