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C9DDF9A6AF01E514DD307CC726E1B44F044ED6C" xr6:coauthVersionLast="47" xr6:coauthVersionMax="47" xr10:uidLastSave="{04E0B4B5-301C-4BCF-B238-CFD5B3D6C67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G121" i="3"/>
  <c r="F121" i="3"/>
  <c r="E121" i="3"/>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D83" i="3"/>
  <c r="C83" i="3"/>
  <c r="U136" i="3" s="1"/>
  <c r="F82" i="3"/>
  <c r="E90"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c r="D7" i="3" s="1"/>
  <c r="E54" i="3" l="1"/>
  <c r="D54" i="3"/>
  <c r="C54" i="3"/>
  <c r="E73" i="3"/>
  <c r="D73" i="3"/>
  <c r="C73" i="3"/>
  <c r="E111" i="3"/>
  <c r="D111" i="3"/>
  <c r="C111" i="3"/>
  <c r="E55" i="3"/>
  <c r="D55" i="3"/>
  <c r="C55" i="3"/>
  <c r="E56" i="3"/>
  <c r="D56" i="3"/>
  <c r="C56" i="3"/>
  <c r="E112" i="3"/>
  <c r="D112" i="3"/>
  <c r="C112" i="3"/>
  <c r="E34" i="3"/>
  <c r="D34" i="3"/>
  <c r="C34" i="3"/>
  <c r="E93" i="3"/>
  <c r="D93" i="3"/>
  <c r="C93" i="3"/>
  <c r="D58" i="3"/>
  <c r="C58" i="3"/>
  <c r="E58" i="3"/>
  <c r="D35" i="3"/>
  <c r="C35" i="3"/>
  <c r="E35" i="3"/>
  <c r="E94" i="3"/>
  <c r="D94" i="3"/>
  <c r="C94" i="3"/>
  <c r="E110" i="3"/>
  <c r="D110" i="3"/>
  <c r="C110" i="3"/>
  <c r="E113" i="3"/>
  <c r="D113" i="3"/>
  <c r="C113" i="3"/>
  <c r="E72" i="3"/>
  <c r="D72" i="3"/>
  <c r="C72" i="3"/>
  <c r="C53" i="3"/>
  <c r="E53" i="3"/>
  <c r="D53" i="3"/>
  <c r="T140" i="3"/>
  <c r="T145" i="3"/>
  <c r="T150" i="3"/>
  <c r="T155" i="3"/>
  <c r="T160" i="3"/>
  <c r="T165" i="3"/>
  <c r="T141" i="3"/>
  <c r="T146" i="3"/>
  <c r="T151" i="3"/>
  <c r="T156" i="3"/>
  <c r="T161" i="3"/>
  <c r="T166" i="3"/>
  <c r="F16" i="3"/>
  <c r="F83" i="3"/>
  <c r="F84" i="3"/>
  <c r="T142" i="3"/>
  <c r="T147" i="3"/>
  <c r="T152" i="3"/>
  <c r="T157" i="3"/>
  <c r="T162" i="3"/>
  <c r="T167" i="3"/>
  <c r="T138" i="3"/>
  <c r="T143" i="3"/>
  <c r="T148" i="3"/>
  <c r="T153" i="3"/>
  <c r="T158" i="3"/>
  <c r="T163" i="3"/>
  <c r="T168" i="3"/>
  <c r="C57" i="3"/>
  <c r="C90" i="3"/>
  <c r="T139" i="3"/>
  <c r="T144" i="3"/>
  <c r="T149" i="3"/>
  <c r="T154" i="3"/>
  <c r="T159" i="3"/>
  <c r="T164" i="3"/>
  <c r="D57" i="3"/>
  <c r="D90" i="3"/>
  <c r="V164" i="3" l="1"/>
  <c r="V159" i="3"/>
  <c r="V154" i="3"/>
  <c r="V149" i="3"/>
  <c r="V144" i="3"/>
  <c r="V139" i="3"/>
  <c r="V168" i="3"/>
  <c r="V163" i="3"/>
  <c r="V158" i="3"/>
  <c r="V153" i="3"/>
  <c r="V148" i="3"/>
  <c r="V143" i="3"/>
  <c r="V138" i="3"/>
  <c r="V167" i="3"/>
  <c r="V162" i="3"/>
  <c r="V157" i="3"/>
  <c r="V152" i="3"/>
  <c r="V147" i="3"/>
  <c r="V142" i="3"/>
  <c r="V166" i="3"/>
  <c r="V161" i="3"/>
  <c r="V156" i="3"/>
  <c r="V151" i="3"/>
  <c r="V146" i="3"/>
  <c r="V141" i="3"/>
  <c r="D91" i="3"/>
  <c r="C91" i="3"/>
  <c r="V165" i="3"/>
  <c r="V160" i="3"/>
  <c r="V155" i="3"/>
  <c r="V150" i="3"/>
  <c r="V145" i="3"/>
  <c r="V140" i="3"/>
  <c r="E91" i="3"/>
  <c r="X164" i="3"/>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R165" i="3"/>
  <c r="R160" i="3"/>
  <c r="R155" i="3"/>
  <c r="R150" i="3"/>
  <c r="R145" i="3"/>
  <c r="R140" i="3"/>
  <c r="R164" i="3"/>
  <c r="R159" i="3"/>
  <c r="R154" i="3"/>
  <c r="R149" i="3"/>
  <c r="R144" i="3"/>
  <c r="R139" i="3"/>
  <c r="R168" i="3"/>
  <c r="R163" i="3"/>
  <c r="R158" i="3"/>
  <c r="R153" i="3"/>
  <c r="R148" i="3"/>
  <c r="R143" i="3"/>
  <c r="R138" i="3"/>
  <c r="C20" i="3"/>
  <c r="E20" i="3"/>
  <c r="R167" i="3"/>
  <c r="R162" i="3"/>
  <c r="R157" i="3"/>
  <c r="R152" i="3"/>
  <c r="R147" i="3"/>
  <c r="R142" i="3"/>
  <c r="D20" i="3"/>
  <c r="R166" i="3"/>
  <c r="R161" i="3"/>
  <c r="R156" i="3"/>
  <c r="R151" i="3"/>
  <c r="R146" i="3"/>
  <c r="R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crypto-policies-scripts package is installed</t>
        </r>
      </text>
    </comment>
    <comment ref="K26" authorId="0" shapeId="0" xr:uid="{00000000-0006-0000-0400-00002A000000}">
      <text>
        <r>
          <rPr>
            <sz val="11"/>
            <rFont val="Calibri"/>
          </rPr>
          <t>Ensure system wide crypto policy is not legacy</t>
        </r>
      </text>
    </comment>
    <comment ref="L26" authorId="0" shapeId="0" xr:uid="{00000000-0006-0000-0400-00002B000000}">
      <text>
        <r>
          <rPr>
            <sz val="11"/>
            <rFont val="Calibri"/>
          </rPr>
          <t>Ensure system wide crypto policy is not set in sshd configuration</t>
        </r>
      </text>
    </comment>
    <comment ref="M26" authorId="0" shapeId="0" xr:uid="{00000000-0006-0000-0400-00002C000000}">
      <text>
        <r>
          <rPr>
            <sz val="11"/>
            <rFont val="Calibri"/>
          </rPr>
          <t>Ensure system wide crypto policy disables sha1 hash and signature support</t>
        </r>
      </text>
    </comment>
    <comment ref="N26" authorId="0" shapeId="0" xr:uid="{00000000-0006-0000-0400-00002D000000}">
      <text>
        <r>
          <rPr>
            <sz val="11"/>
            <rFont val="Calibri"/>
          </rPr>
          <t>Ensure system wide crypto policy macs are configured</t>
        </r>
      </text>
    </comment>
    <comment ref="O26" authorId="0" shapeId="0" xr:uid="{00000000-0006-0000-0400-00002E000000}">
      <text>
        <r>
          <rPr>
            <sz val="11"/>
            <rFont val="Calibri"/>
          </rPr>
          <t>Ensure system wide crypto policy disables cbc for ssh</t>
        </r>
      </text>
    </comment>
    <comment ref="P26" authorId="0" shapeId="0" xr:uid="{00000000-0006-0000-0400-00002F000000}">
      <text>
        <r>
          <rPr>
            <sz val="11"/>
            <rFont val="Calibri"/>
          </rPr>
          <t>Ensure system wide crypto policy disables chacha20-poly1305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T26" authorId="0" shapeId="0" xr:uid="{00000000-0006-0000-0400-000033000000}">
      <text>
        <r>
          <rPr>
            <sz val="11"/>
            <rFont val="Calibri"/>
          </rPr>
          <t>Ensure sshd post-quantum cryptography key exchange algorithms are configured</t>
        </r>
      </text>
    </comment>
    <comment ref="U26" authorId="0" shapeId="0" xr:uid="{00000000-0006-0000-0400-000034000000}">
      <text>
        <r>
          <rPr>
            <sz val="11"/>
            <rFont val="Calibri"/>
          </rPr>
          <t>Ensure rsyslog forwarding uses gtls</t>
        </r>
      </text>
    </comment>
    <comment ref="J27" authorId="0" shapeId="0" xr:uid="{00000000-0006-0000-0400-000035000000}">
      <text>
        <r>
          <rPr>
            <sz val="11"/>
            <rFont val="Calibri"/>
          </rPr>
          <t>Ensure pam_pwhistory includes use_authtok</t>
        </r>
      </text>
    </comment>
    <comment ref="K27" authorId="0" shapeId="0" xr:uid="{00000000-0006-0000-0400-000036000000}">
      <text>
        <r>
          <rPr>
            <sz val="11"/>
            <rFont val="Calibri"/>
          </rPr>
          <t>Ensure pam_unix includes a strong password hashing algorithm</t>
        </r>
      </text>
    </comment>
    <comment ref="L27" authorId="0" shapeId="0" xr:uid="{00000000-0006-0000-0400-000037000000}">
      <text>
        <r>
          <rPr>
            <sz val="11"/>
            <rFont val="Calibri"/>
          </rPr>
          <t>Ensure pam_unix includes use_authtok</t>
        </r>
      </text>
    </comment>
    <comment ref="M27" authorId="0" shapeId="0" xr:uid="{00000000-0006-0000-0400-000038000000}">
      <text>
        <r>
          <rPr>
            <sz val="11"/>
            <rFont val="Calibri"/>
          </rPr>
          <t>Ensure strong password hashing algorithm is configured</t>
        </r>
      </text>
    </comment>
    <comment ref="N27" authorId="0" shapeId="0" xr:uid="{00000000-0006-0000-0400-000039000000}">
      <text>
        <r>
          <rPr>
            <sz val="11"/>
            <rFont val="Calibri"/>
          </rPr>
          <t>Ensure accounts in /etc/passwd use shadowed passwords</t>
        </r>
      </text>
    </comment>
    <comment ref="O27" authorId="0" shapeId="0" xr:uid="{00000000-0006-0000-0400-00003A000000}">
      <text>
        <r>
          <rPr>
            <sz val="11"/>
            <rFont val="Calibri"/>
          </rPr>
          <t>Ensure no passwords are stored in /etc/group</t>
        </r>
      </text>
    </comment>
    <comment ref="J30" authorId="0" shapeId="0" xr:uid="{00000000-0006-0000-0400-00003B000000}">
      <text>
        <r>
          <rPr>
            <sz val="11"/>
            <rFont val="Calibri"/>
          </rPr>
          <t>Ensure AIDE is installed</t>
        </r>
      </text>
    </comment>
    <comment ref="K30" authorId="0" shapeId="0" xr:uid="{00000000-0006-0000-0400-00003C000000}">
      <text>
        <r>
          <rPr>
            <sz val="11"/>
            <rFont val="Calibri"/>
          </rPr>
          <t>Ensure filesystem integrity is regularly checked</t>
        </r>
      </text>
    </comment>
    <comment ref="J32" authorId="0" shapeId="0" xr:uid="{00000000-0006-0000-0400-00003D000000}">
      <text>
        <r>
          <rPr>
            <sz val="11"/>
            <rFont val="Calibri"/>
          </rPr>
          <t>Ensure /tmp is tmpfs or a separate partition</t>
        </r>
      </text>
    </comment>
    <comment ref="K32" authorId="0" shapeId="0" xr:uid="{00000000-0006-0000-0400-00003E000000}">
      <text>
        <r>
          <rPr>
            <sz val="11"/>
            <rFont val="Calibri"/>
          </rPr>
          <t>Ensure /dev/shm is tmpfs or a separate partition</t>
        </r>
      </text>
    </comment>
    <comment ref="L32" authorId="0" shapeId="0" xr:uid="{00000000-0006-0000-0400-00003F000000}">
      <text>
        <r>
          <rPr>
            <sz val="11"/>
            <rFont val="Calibri"/>
          </rPr>
          <t>Ensure separate partition exists for /home</t>
        </r>
      </text>
    </comment>
    <comment ref="M32" authorId="0" shapeId="0" xr:uid="{00000000-0006-0000-0400-000040000000}">
      <text>
        <r>
          <rPr>
            <sz val="11"/>
            <rFont val="Calibri"/>
          </rPr>
          <t>Ensure separate partition exists for /var</t>
        </r>
      </text>
    </comment>
    <comment ref="N32" authorId="0" shapeId="0" xr:uid="{00000000-0006-0000-0400-000041000000}">
      <text>
        <r>
          <rPr>
            <sz val="11"/>
            <rFont val="Calibri"/>
          </rPr>
          <t>Ensure separate partition exists for /var/tmp</t>
        </r>
      </text>
    </comment>
    <comment ref="O32" authorId="0" shapeId="0" xr:uid="{00000000-0006-0000-0400-000042000000}">
      <text>
        <r>
          <rPr>
            <sz val="11"/>
            <rFont val="Calibri"/>
          </rPr>
          <t>Ensure GPG keys are configured</t>
        </r>
      </text>
    </comment>
    <comment ref="P32" authorId="0" shapeId="0" xr:uid="{00000000-0006-0000-0400-000043000000}">
      <text>
        <r>
          <rPr>
            <sz val="11"/>
            <rFont val="Calibri"/>
          </rPr>
          <t>Ensure gpgcheck is configured</t>
        </r>
      </text>
    </comment>
    <comment ref="Q32" authorId="0" shapeId="0" xr:uid="{00000000-0006-0000-0400-000044000000}">
      <text>
        <r>
          <rPr>
            <sz val="11"/>
            <rFont val="Calibri"/>
          </rPr>
          <t>Ensure repo_gpgcheck is configured</t>
        </r>
      </text>
    </comment>
    <comment ref="R32" authorId="0" shapeId="0" xr:uid="{00000000-0006-0000-0400-000045000000}">
      <text>
        <r>
          <rPr>
            <sz val="11"/>
            <rFont val="Calibri"/>
          </rPr>
          <t>Ensure package manager repositories are configured</t>
        </r>
      </text>
    </comment>
    <comment ref="S32" authorId="0" shapeId="0" xr:uid="{00000000-0006-0000-0400-000046000000}">
      <text>
        <r>
          <rPr>
            <sz val="11"/>
            <rFont val="Calibri"/>
          </rPr>
          <t>Ensure SELinux is not disabled in bootloader configuration</t>
        </r>
      </text>
    </comment>
    <comment ref="T32" authorId="0" shapeId="0" xr:uid="{00000000-0006-0000-0400-000047000000}">
      <text>
        <r>
          <rPr>
            <sz val="11"/>
            <rFont val="Calibri"/>
          </rPr>
          <t>Ensure SELinux policy is configured</t>
        </r>
      </text>
    </comment>
    <comment ref="U32" authorId="0" shapeId="0" xr:uid="{00000000-0006-0000-0400-000048000000}">
      <text>
        <r>
          <rPr>
            <sz val="11"/>
            <rFont val="Calibri"/>
          </rPr>
          <t>Ensure the SELinux mode is not disabled</t>
        </r>
      </text>
    </comment>
    <comment ref="V32" authorId="0" shapeId="0" xr:uid="{00000000-0006-0000-0400-000049000000}">
      <text>
        <r>
          <rPr>
            <sz val="11"/>
            <rFont val="Calibri"/>
          </rPr>
          <t>Ensure the SELinux mode is enforcing</t>
        </r>
      </text>
    </comment>
    <comment ref="W32" authorId="0" shapeId="0" xr:uid="{00000000-0006-0000-0400-00004A000000}">
      <text>
        <r>
          <rPr>
            <sz val="11"/>
            <rFont val="Calibri"/>
          </rPr>
          <t>Ensure no unconfined services exist</t>
        </r>
      </text>
    </comment>
    <comment ref="X32" authorId="0" shapeId="0" xr:uid="{00000000-0006-0000-0400-00004B000000}">
      <text>
        <r>
          <rPr>
            <sz val="11"/>
            <rFont val="Calibri"/>
          </rPr>
          <t>Ensure bootloader password is set</t>
        </r>
      </text>
    </comment>
    <comment ref="Y32" authorId="0" shapeId="0" xr:uid="{00000000-0006-0000-0400-00004C000000}">
      <text>
        <r>
          <rPr>
            <sz val="11"/>
            <rFont val="Calibri"/>
          </rPr>
          <t>Ensure access to bootloader config is configured</t>
        </r>
      </text>
    </comment>
    <comment ref="Z32" authorId="0" shapeId="0" xr:uid="{00000000-0006-0000-0400-00004D000000}">
      <text>
        <r>
          <rPr>
            <sz val="11"/>
            <rFont val="Calibri"/>
          </rPr>
          <t>Ensure crypto-policies-scripts package is installed</t>
        </r>
      </text>
    </comment>
    <comment ref="AA32" authorId="0" shapeId="0" xr:uid="{00000000-0006-0000-0400-00004E000000}">
      <text>
        <r>
          <rPr>
            <sz val="11"/>
            <rFont val="Calibri"/>
          </rPr>
          <t>Ensure system wide crypto policy is not legacy</t>
        </r>
      </text>
    </comment>
    <comment ref="AB32" authorId="0" shapeId="0" xr:uid="{00000000-0006-0000-0400-00004F000000}">
      <text>
        <r>
          <rPr>
            <sz val="11"/>
            <rFont val="Calibri"/>
          </rPr>
          <t>Ensure system wide crypto policy is not set in sshd configuration</t>
        </r>
      </text>
    </comment>
    <comment ref="AC32" authorId="0" shapeId="0" xr:uid="{00000000-0006-0000-0400-000050000000}">
      <text>
        <r>
          <rPr>
            <sz val="11"/>
            <rFont val="Calibri"/>
          </rPr>
          <t>Ensure system wide crypto policy disables sha1 hash and signature support</t>
        </r>
      </text>
    </comment>
    <comment ref="AD32" authorId="0" shapeId="0" xr:uid="{00000000-0006-0000-0400-000051000000}">
      <text>
        <r>
          <rPr>
            <sz val="11"/>
            <rFont val="Calibri"/>
          </rPr>
          <t>Ensure system wide crypto policy macs are configured</t>
        </r>
      </text>
    </comment>
    <comment ref="AE32" authorId="0" shapeId="0" xr:uid="{00000000-0006-0000-0400-000052000000}">
      <text>
        <r>
          <rPr>
            <sz val="11"/>
            <rFont val="Calibri"/>
          </rPr>
          <t>Ensure system wide crypto policy disables cbc for ssh</t>
        </r>
      </text>
    </comment>
    <comment ref="AF32" authorId="0" shapeId="0" xr:uid="{00000000-0006-0000-0400-000053000000}">
      <text>
        <r>
          <rPr>
            <sz val="11"/>
            <rFont val="Calibri"/>
          </rPr>
          <t>Ensure system wide crypto policy disables chacha20-poly1305 for ssh</t>
        </r>
      </text>
    </comment>
    <comment ref="AG32" authorId="0" shapeId="0" xr:uid="{00000000-0006-0000-0400-000054000000}">
      <text>
        <r>
          <rPr>
            <sz val="11"/>
            <rFont val="Calibri"/>
          </rPr>
          <t>Ensure /etc/motd is configured</t>
        </r>
      </text>
    </comment>
    <comment ref="AH32" authorId="0" shapeId="0" xr:uid="{00000000-0006-0000-0400-000055000000}">
      <text>
        <r>
          <rPr>
            <sz val="11"/>
            <rFont val="Calibri"/>
          </rPr>
          <t>Ensure /etc/issue is configured</t>
        </r>
      </text>
    </comment>
    <comment ref="AI32" authorId="0" shapeId="0" xr:uid="{00000000-0006-0000-0400-000056000000}">
      <text>
        <r>
          <rPr>
            <sz val="11"/>
            <rFont val="Calibri"/>
          </rPr>
          <t>Ensure /etc/issue.net is configured</t>
        </r>
      </text>
    </comment>
    <comment ref="AJ32" authorId="0" shapeId="0" xr:uid="{00000000-0006-0000-0400-000057000000}">
      <text>
        <r>
          <rPr>
            <sz val="11"/>
            <rFont val="Calibri"/>
          </rPr>
          <t>Ensure pam_motd is configured</t>
        </r>
      </text>
    </comment>
    <comment ref="AK32" authorId="0" shapeId="0" xr:uid="{00000000-0006-0000-0400-000058000000}">
      <text>
        <r>
          <rPr>
            <sz val="11"/>
            <rFont val="Calibri"/>
          </rPr>
          <t>Ensure sshd warning Banner is configured</t>
        </r>
      </text>
    </comment>
    <comment ref="AL32" authorId="0" shapeId="0" xr:uid="{00000000-0006-0000-0400-000059000000}">
      <text>
        <r>
          <rPr>
            <sz val="11"/>
            <rFont val="Calibri"/>
          </rPr>
          <t>Ensure access to /etc/motd is configured</t>
        </r>
      </text>
    </comment>
    <comment ref="AM32" authorId="0" shapeId="0" xr:uid="{00000000-0006-0000-0400-00005A000000}">
      <text>
        <r>
          <rPr>
            <sz val="11"/>
            <rFont val="Calibri"/>
          </rPr>
          <t>Ensure access to /etc/issue is configured</t>
        </r>
      </text>
    </comment>
    <comment ref="AN32" authorId="0" shapeId="0" xr:uid="{00000000-0006-0000-0400-00005B000000}">
      <text>
        <r>
          <rPr>
            <sz val="11"/>
            <rFont val="Calibri"/>
          </rPr>
          <t>Ensure access to /etc/issue.net is configured</t>
        </r>
      </text>
    </comment>
    <comment ref="AO32" authorId="0" shapeId="0" xr:uid="{00000000-0006-0000-0400-00005C000000}">
      <text>
        <r>
          <rPr>
            <sz val="11"/>
            <rFont val="Calibri"/>
          </rPr>
          <t>Ensure access to sshd warning banner is configured</t>
        </r>
      </text>
    </comment>
    <comment ref="AP32" authorId="0" shapeId="0" xr:uid="{00000000-0006-0000-0400-00005D000000}">
      <text>
        <r>
          <rPr>
            <sz val="11"/>
            <rFont val="Calibri"/>
          </rPr>
          <t>Ensure GDM login banner is configured</t>
        </r>
      </text>
    </comment>
    <comment ref="AQ32" authorId="0" shapeId="0" xr:uid="{00000000-0006-0000-0400-00005E000000}">
      <text>
        <r>
          <rPr>
            <sz val="11"/>
            <rFont val="Calibri"/>
          </rPr>
          <t>Ensure GDM disable-user-list is configured</t>
        </r>
      </text>
    </comment>
    <comment ref="AR32" authorId="0" shapeId="0" xr:uid="{00000000-0006-0000-0400-00005F000000}">
      <text>
        <r>
          <rPr>
            <sz val="11"/>
            <rFont val="Calibri"/>
          </rPr>
          <t>Ensure cron daemon is enabled and active</t>
        </r>
      </text>
    </comment>
    <comment ref="AS32" authorId="0" shapeId="0" xr:uid="{00000000-0006-0000-0400-000060000000}">
      <text>
        <r>
          <rPr>
            <sz val="11"/>
            <rFont val="Calibri"/>
          </rPr>
          <t>Ensure access to /etc/crontab is configured</t>
        </r>
      </text>
    </comment>
    <comment ref="AT32" authorId="0" shapeId="0" xr:uid="{00000000-0006-0000-0400-000061000000}">
      <text>
        <r>
          <rPr>
            <sz val="11"/>
            <rFont val="Calibri"/>
          </rPr>
          <t>Ensure access to /etc/cron.hourly is configured</t>
        </r>
      </text>
    </comment>
    <comment ref="AU32" authorId="0" shapeId="0" xr:uid="{00000000-0006-0000-0400-000062000000}">
      <text>
        <r>
          <rPr>
            <sz val="11"/>
            <rFont val="Calibri"/>
          </rPr>
          <t>Ensure access to /etc/cron.daily is configured</t>
        </r>
      </text>
    </comment>
    <comment ref="AV32" authorId="0" shapeId="0" xr:uid="{00000000-0006-0000-0400-000063000000}">
      <text>
        <r>
          <rPr>
            <sz val="11"/>
            <rFont val="Calibri"/>
          </rPr>
          <t>Ensure access to /etc/cron.weekly is configured</t>
        </r>
      </text>
    </comment>
    <comment ref="AW32" authorId="0" shapeId="0" xr:uid="{00000000-0006-0000-0400-000064000000}">
      <text>
        <r>
          <rPr>
            <sz val="11"/>
            <rFont val="Calibri"/>
          </rPr>
          <t>Ensure access to /etc/cron.monthly is configured</t>
        </r>
      </text>
    </comment>
    <comment ref="J34" authorId="0" shapeId="0" xr:uid="{00000000-0006-0000-0400-000065000000}">
      <text>
        <r>
          <rPr>
            <sz val="11"/>
            <rFont val="Calibri"/>
          </rPr>
          <t>Ensure GDM screen lock is configured</t>
        </r>
      </text>
    </comment>
    <comment ref="K34" authorId="0" shapeId="0" xr:uid="{00000000-0006-0000-0400-000066000000}">
      <text>
        <r>
          <rPr>
            <sz val="11"/>
            <rFont val="Calibri"/>
          </rPr>
          <t>Ensure sshd GSSAPIAuthentication is disabled</t>
        </r>
      </text>
    </comment>
    <comment ref="L34" authorId="0" shapeId="0" xr:uid="{00000000-0006-0000-0400-000067000000}">
      <text>
        <r>
          <rPr>
            <sz val="11"/>
            <rFont val="Calibri"/>
          </rPr>
          <t>Ensure default user shell timeout is configured</t>
        </r>
      </text>
    </comment>
    <comment ref="J35" authorId="0" shapeId="0" xr:uid="{00000000-0006-0000-0400-000068000000}">
      <text>
        <r>
          <rPr>
            <sz val="11"/>
            <rFont val="Calibri"/>
          </rPr>
          <t>Ensure firewalld is installed</t>
        </r>
      </text>
    </comment>
    <comment ref="K35" authorId="0" shapeId="0" xr:uid="{00000000-0006-0000-0400-000069000000}">
      <text>
        <r>
          <rPr>
            <sz val="11"/>
            <rFont val="Calibri"/>
          </rPr>
          <t>Ensure firewalld backend is configured</t>
        </r>
      </text>
    </comment>
    <comment ref="L35" authorId="0" shapeId="0" xr:uid="{00000000-0006-0000-0400-00006A000000}">
      <text>
        <r>
          <rPr>
            <sz val="11"/>
            <rFont val="Calibri"/>
          </rPr>
          <t>Ensure firewalld.service is configured</t>
        </r>
      </text>
    </comment>
    <comment ref="M35" authorId="0" shapeId="0" xr:uid="{00000000-0006-0000-0400-00006B000000}">
      <text>
        <r>
          <rPr>
            <sz val="11"/>
            <rFont val="Calibri"/>
          </rPr>
          <t>Ensure firewalld active zone target is configured</t>
        </r>
      </text>
    </comment>
    <comment ref="N35" authorId="0" shapeId="0" xr:uid="{00000000-0006-0000-0400-00006C000000}">
      <text>
        <r>
          <rPr>
            <sz val="11"/>
            <rFont val="Calibri"/>
          </rPr>
          <t>Ensure firewalld loopback traffic is configured</t>
        </r>
      </text>
    </comment>
    <comment ref="O35" authorId="0" shapeId="0" xr:uid="{00000000-0006-0000-0400-00006D000000}">
      <text>
        <r>
          <rPr>
            <sz val="11"/>
            <rFont val="Calibri"/>
          </rPr>
          <t>Ensure firewalld loopback source address traffic is configured</t>
        </r>
      </text>
    </comment>
    <comment ref="P35" authorId="0" shapeId="0" xr:uid="{00000000-0006-0000-0400-00006E000000}">
      <text>
        <r>
          <rPr>
            <sz val="11"/>
            <rFont val="Calibri"/>
          </rPr>
          <t>Ensure firewalld services and ports are configured</t>
        </r>
      </text>
    </comment>
    <comment ref="Q35" authorId="0" shapeId="0" xr:uid="{00000000-0006-0000-0400-00006F000000}">
      <text>
        <r>
          <rPr>
            <sz val="11"/>
            <rFont val="Calibri"/>
          </rPr>
          <t>Configure firewall to drop all traffic</t>
        </r>
      </text>
    </comment>
    <comment ref="J39" authorId="0" shapeId="0" xr:uid="{00000000-0006-0000-0400-000070000000}">
      <text>
        <r>
          <rPr>
            <sz val="11"/>
            <rFont val="Calibri"/>
          </rPr>
          <t>Ensure cramfs kernel module is not available</t>
        </r>
      </text>
    </comment>
    <comment ref="K39" authorId="0" shapeId="0" xr:uid="{00000000-0006-0000-0400-000071000000}">
      <text>
        <r>
          <rPr>
            <sz val="11"/>
            <rFont val="Calibri"/>
          </rPr>
          <t>Ensure firewire-core kernel module is not available</t>
        </r>
      </text>
    </comment>
    <comment ref="L39" authorId="0" shapeId="0" xr:uid="{00000000-0006-0000-0400-000072000000}">
      <text>
        <r>
          <rPr>
            <sz val="11"/>
            <rFont val="Calibri"/>
          </rPr>
          <t>Ensure freevxfs kernel module is not available</t>
        </r>
      </text>
    </comment>
    <comment ref="M39" authorId="0" shapeId="0" xr:uid="{00000000-0006-0000-0400-000073000000}">
      <text>
        <r>
          <rPr>
            <sz val="11"/>
            <rFont val="Calibri"/>
          </rPr>
          <t>Ensure hfs kernel module is not available</t>
        </r>
      </text>
    </comment>
    <comment ref="N39" authorId="0" shapeId="0" xr:uid="{00000000-0006-0000-0400-000074000000}">
      <text>
        <r>
          <rPr>
            <sz val="11"/>
            <rFont val="Calibri"/>
          </rPr>
          <t>Ensure hfsplus kernel module is not available</t>
        </r>
      </text>
    </comment>
    <comment ref="O39" authorId="0" shapeId="0" xr:uid="{00000000-0006-0000-0400-000075000000}">
      <text>
        <r>
          <rPr>
            <sz val="11"/>
            <rFont val="Calibri"/>
          </rPr>
          <t>Ensure jffs2 kernel module is not available</t>
        </r>
      </text>
    </comment>
    <comment ref="P39" authorId="0" shapeId="0" xr:uid="{00000000-0006-0000-0400-000076000000}">
      <text>
        <r>
          <rPr>
            <sz val="11"/>
            <rFont val="Calibri"/>
          </rPr>
          <t>Ensure overlay kernel module is not available</t>
        </r>
      </text>
    </comment>
    <comment ref="Q39" authorId="0" shapeId="0" xr:uid="{00000000-0006-0000-0400-000077000000}">
      <text>
        <r>
          <rPr>
            <sz val="11"/>
            <rFont val="Calibri"/>
          </rPr>
          <t>Ensure squashfs kernel module is not available</t>
        </r>
      </text>
    </comment>
    <comment ref="R39" authorId="0" shapeId="0" xr:uid="{00000000-0006-0000-0400-000078000000}">
      <text>
        <r>
          <rPr>
            <sz val="11"/>
            <rFont val="Calibri"/>
          </rPr>
          <t>Ensure udf kernel module is not available</t>
        </r>
      </text>
    </comment>
    <comment ref="S39" authorId="0" shapeId="0" xr:uid="{00000000-0006-0000-0400-000079000000}">
      <text>
        <r>
          <rPr>
            <sz val="11"/>
            <rFont val="Calibri"/>
          </rPr>
          <t>Ensure unused filesystems kernel modules are not available</t>
        </r>
      </text>
    </comment>
    <comment ref="T39" authorId="0" shapeId="0" xr:uid="{00000000-0006-0000-0400-00007A000000}">
      <text>
        <r>
          <rPr>
            <sz val="11"/>
            <rFont val="Calibri"/>
          </rPr>
          <t>Ensure nodev option set on /tmp partition</t>
        </r>
      </text>
    </comment>
    <comment ref="U39" authorId="0" shapeId="0" xr:uid="{00000000-0006-0000-0400-00007B000000}">
      <text>
        <r>
          <rPr>
            <sz val="11"/>
            <rFont val="Calibri"/>
          </rPr>
          <t>Ensure nosuid option set on /tmp partition</t>
        </r>
      </text>
    </comment>
    <comment ref="V39" authorId="0" shapeId="0" xr:uid="{00000000-0006-0000-0400-00007C000000}">
      <text>
        <r>
          <rPr>
            <sz val="11"/>
            <rFont val="Calibri"/>
          </rPr>
          <t>Ensure noexec option set on /tmp partition</t>
        </r>
      </text>
    </comment>
    <comment ref="W39" authorId="0" shapeId="0" xr:uid="{00000000-0006-0000-0400-00007D000000}">
      <text>
        <r>
          <rPr>
            <sz val="11"/>
            <rFont val="Calibri"/>
          </rPr>
          <t>Ensure nodev option set on /dev/shm partition</t>
        </r>
      </text>
    </comment>
    <comment ref="X39" authorId="0" shapeId="0" xr:uid="{00000000-0006-0000-0400-00007E000000}">
      <text>
        <r>
          <rPr>
            <sz val="11"/>
            <rFont val="Calibri"/>
          </rPr>
          <t>Ensure nosuid option set on /dev/shm partition</t>
        </r>
      </text>
    </comment>
    <comment ref="Y39" authorId="0" shapeId="0" xr:uid="{00000000-0006-0000-0400-00007F000000}">
      <text>
        <r>
          <rPr>
            <sz val="11"/>
            <rFont val="Calibri"/>
          </rPr>
          <t>Ensure noexec option set on /dev/shm partition</t>
        </r>
      </text>
    </comment>
    <comment ref="Z39" authorId="0" shapeId="0" xr:uid="{00000000-0006-0000-0400-000080000000}">
      <text>
        <r>
          <rPr>
            <sz val="11"/>
            <rFont val="Calibri"/>
          </rPr>
          <t>Ensure nodev option set on /home partition</t>
        </r>
      </text>
    </comment>
    <comment ref="AA39" authorId="0" shapeId="0" xr:uid="{00000000-0006-0000-0400-000081000000}">
      <text>
        <r>
          <rPr>
            <sz val="11"/>
            <rFont val="Calibri"/>
          </rPr>
          <t>Ensure nosuid option set on /home partition</t>
        </r>
      </text>
    </comment>
    <comment ref="AB39" authorId="0" shapeId="0" xr:uid="{00000000-0006-0000-0400-000082000000}">
      <text>
        <r>
          <rPr>
            <sz val="11"/>
            <rFont val="Calibri"/>
          </rPr>
          <t>Ensure nodev option set on /var partition</t>
        </r>
      </text>
    </comment>
    <comment ref="AC39" authorId="0" shapeId="0" xr:uid="{00000000-0006-0000-0400-000083000000}">
      <text>
        <r>
          <rPr>
            <sz val="11"/>
            <rFont val="Calibri"/>
          </rPr>
          <t>Ensure nosuid option set on /var partition</t>
        </r>
      </text>
    </comment>
    <comment ref="AD39" authorId="0" shapeId="0" xr:uid="{00000000-0006-0000-0400-000084000000}">
      <text>
        <r>
          <rPr>
            <sz val="11"/>
            <rFont val="Calibri"/>
          </rPr>
          <t>Ensure nodev option set on /var/tmp partition</t>
        </r>
      </text>
    </comment>
    <comment ref="AE39" authorId="0" shapeId="0" xr:uid="{00000000-0006-0000-0400-000085000000}">
      <text>
        <r>
          <rPr>
            <sz val="11"/>
            <rFont val="Calibri"/>
          </rPr>
          <t>Ensure nosuid option set on /var/tmp partition</t>
        </r>
      </text>
    </comment>
    <comment ref="AF39" authorId="0" shapeId="0" xr:uid="{00000000-0006-0000-0400-000086000000}">
      <text>
        <r>
          <rPr>
            <sz val="11"/>
            <rFont val="Calibri"/>
          </rPr>
          <t>Ensure noexec option set on /var/tmp partition</t>
        </r>
      </text>
    </comment>
    <comment ref="AG39" authorId="0" shapeId="0" xr:uid="{00000000-0006-0000-0400-000087000000}">
      <text>
        <r>
          <rPr>
            <sz val="11"/>
            <rFont val="Calibri"/>
          </rPr>
          <t>Ensure nodev option set on /var/log partition</t>
        </r>
      </text>
    </comment>
    <comment ref="AH39" authorId="0" shapeId="0" xr:uid="{00000000-0006-0000-0400-000088000000}">
      <text>
        <r>
          <rPr>
            <sz val="11"/>
            <rFont val="Calibri"/>
          </rPr>
          <t>Ensure nosuid option set on /var/log partition</t>
        </r>
      </text>
    </comment>
    <comment ref="AI39" authorId="0" shapeId="0" xr:uid="{00000000-0006-0000-0400-000089000000}">
      <text>
        <r>
          <rPr>
            <sz val="11"/>
            <rFont val="Calibri"/>
          </rPr>
          <t>Ensure noexec option set on /var/log partition</t>
        </r>
      </text>
    </comment>
    <comment ref="AJ39" authorId="0" shapeId="0" xr:uid="{00000000-0006-0000-0400-00008A000000}">
      <text>
        <r>
          <rPr>
            <sz val="11"/>
            <rFont val="Calibri"/>
          </rPr>
          <t>Ensure nodev option set on /var/log/audit partition</t>
        </r>
      </text>
    </comment>
    <comment ref="AK39" authorId="0" shapeId="0" xr:uid="{00000000-0006-0000-0400-00008B000000}">
      <text>
        <r>
          <rPr>
            <sz val="11"/>
            <rFont val="Calibri"/>
          </rPr>
          <t>Ensure nosuid option set on /var/log/audit partition</t>
        </r>
      </text>
    </comment>
    <comment ref="AL39" authorId="0" shapeId="0" xr:uid="{00000000-0006-0000-0400-00008C000000}">
      <text>
        <r>
          <rPr>
            <sz val="11"/>
            <rFont val="Calibri"/>
          </rPr>
          <t>Ensure noexec option set on /var/log/audit partition</t>
        </r>
      </text>
    </comment>
    <comment ref="AM39" authorId="0" shapeId="0" xr:uid="{00000000-0006-0000-0400-00008D000000}">
      <text>
        <r>
          <rPr>
            <sz val="11"/>
            <rFont val="Calibri"/>
          </rPr>
          <t>Ensure weak dependencies are configured</t>
        </r>
      </text>
    </comment>
    <comment ref="AN39" authorId="0" shapeId="0" xr:uid="{00000000-0006-0000-0400-00008E000000}">
      <text>
        <r>
          <rPr>
            <sz val="11"/>
            <rFont val="Calibri"/>
          </rPr>
          <t>Ensure the MCS Translation Service (mcstrans) is not installed</t>
        </r>
      </text>
    </comment>
    <comment ref="AO39" authorId="0" shapeId="0" xr:uid="{00000000-0006-0000-0400-00008F000000}">
      <text>
        <r>
          <rPr>
            <sz val="11"/>
            <rFont val="Calibri"/>
          </rPr>
          <t>Ensure SETroubleshoot is not installed</t>
        </r>
      </text>
    </comment>
    <comment ref="AP39" authorId="0" shapeId="0" xr:uid="{00000000-0006-0000-0400-000090000000}">
      <text>
        <r>
          <rPr>
            <sz val="11"/>
            <rFont val="Calibri"/>
          </rPr>
          <t>Ensure fs.protected_hardlinks is configured</t>
        </r>
      </text>
    </comment>
    <comment ref="AQ39" authorId="0" shapeId="0" xr:uid="{00000000-0006-0000-0400-000091000000}">
      <text>
        <r>
          <rPr>
            <sz val="11"/>
            <rFont val="Calibri"/>
          </rPr>
          <t>Ensure fs.protected_symlinks is configured</t>
        </r>
      </text>
    </comment>
    <comment ref="AR39" authorId="0" shapeId="0" xr:uid="{00000000-0006-0000-0400-000092000000}">
      <text>
        <r>
          <rPr>
            <sz val="11"/>
            <rFont val="Calibri"/>
          </rPr>
          <t>Ensure fs.suid_dumpable is configured</t>
        </r>
      </text>
    </comment>
    <comment ref="AS39" authorId="0" shapeId="0" xr:uid="{00000000-0006-0000-0400-000093000000}">
      <text>
        <r>
          <rPr>
            <sz val="11"/>
            <rFont val="Calibri"/>
          </rPr>
          <t>Ensure kernel.dmesg_restrict is configured</t>
        </r>
      </text>
    </comment>
    <comment ref="AT39" authorId="0" shapeId="0" xr:uid="{00000000-0006-0000-0400-000094000000}">
      <text>
        <r>
          <rPr>
            <sz val="11"/>
            <rFont val="Calibri"/>
          </rPr>
          <t>Ensure kernel.kptr_restrict is configured</t>
        </r>
      </text>
    </comment>
    <comment ref="AU39" authorId="0" shapeId="0" xr:uid="{00000000-0006-0000-0400-000095000000}">
      <text>
        <r>
          <rPr>
            <sz val="11"/>
            <rFont val="Calibri"/>
          </rPr>
          <t>Ensure kernel.yama.ptrace_scope is configured</t>
        </r>
      </text>
    </comment>
    <comment ref="AV39" authorId="0" shapeId="0" xr:uid="{00000000-0006-0000-0400-000096000000}">
      <text>
        <r>
          <rPr>
            <sz val="11"/>
            <rFont val="Calibri"/>
          </rPr>
          <t>Ensure systemd-coredump ProcessSizeMax is configured</t>
        </r>
      </text>
    </comment>
    <comment ref="AW39" authorId="0" shapeId="0" xr:uid="{00000000-0006-0000-0400-000097000000}">
      <text>
        <r>
          <rPr>
            <sz val="11"/>
            <rFont val="Calibri"/>
          </rPr>
          <t>Ensure systemd-coredump Storage is configured</t>
        </r>
      </text>
    </comment>
    <comment ref="J46" authorId="0" shapeId="0" xr:uid="{00000000-0006-0000-0400-000098000000}">
      <text>
        <r>
          <rPr>
            <sz val="11"/>
            <rFont val="Calibri"/>
          </rPr>
          <t>Ensure GDM disable-user-list is configured</t>
        </r>
      </text>
    </comment>
    <comment ref="K46" authorId="0" shapeId="0" xr:uid="{00000000-0006-0000-0400-000099000000}">
      <text>
        <r>
          <rPr>
            <sz val="11"/>
            <rFont val="Calibri"/>
          </rPr>
          <t>Ensure sshd GSSAPIAuthentication is disabled</t>
        </r>
      </text>
    </comment>
    <comment ref="L46" authorId="0" shapeId="0" xr:uid="{00000000-0006-0000-0400-00009A000000}">
      <text>
        <r>
          <rPr>
            <sz val="11"/>
            <rFont val="Calibri"/>
          </rPr>
          <t>Ensure sshd HostbasedAuthentication is disabled</t>
        </r>
      </text>
    </comment>
    <comment ref="M46" authorId="0" shapeId="0" xr:uid="{00000000-0006-0000-0400-00009B000000}">
      <text>
        <r>
          <rPr>
            <sz val="11"/>
            <rFont val="Calibri"/>
          </rPr>
          <t>Ensure sshd IgnoreRhosts is enabled</t>
        </r>
      </text>
    </comment>
    <comment ref="N46" authorId="0" shapeId="0" xr:uid="{00000000-0006-0000-0400-00009C000000}">
      <text>
        <r>
          <rPr>
            <sz val="11"/>
            <rFont val="Calibri"/>
          </rPr>
          <t>Ensure sshd PermitEmptyPasswords is disabled</t>
        </r>
      </text>
    </comment>
    <comment ref="O46" authorId="0" shapeId="0" xr:uid="{00000000-0006-0000-0400-00009D000000}">
      <text>
        <r>
          <rPr>
            <sz val="11"/>
            <rFont val="Calibri"/>
          </rPr>
          <t>Ensure sshd UsePAM is enabled</t>
        </r>
      </text>
    </comment>
    <comment ref="P46" authorId="0" shapeId="0" xr:uid="{00000000-0006-0000-0400-00009E000000}">
      <text>
        <r>
          <rPr>
            <sz val="11"/>
            <rFont val="Calibri"/>
          </rPr>
          <t>Ensure password dictionary check is enabled</t>
        </r>
      </text>
    </comment>
    <comment ref="Q46" authorId="0" shapeId="0" xr:uid="{00000000-0006-0000-0400-00009F000000}">
      <text>
        <r>
          <rPr>
            <sz val="11"/>
            <rFont val="Calibri"/>
          </rPr>
          <t>Ensure password number of changed characters is configured</t>
        </r>
      </text>
    </comment>
    <comment ref="R46" authorId="0" shapeId="0" xr:uid="{00000000-0006-0000-0400-0000A0000000}">
      <text>
        <r>
          <rPr>
            <sz val="11"/>
            <rFont val="Calibri"/>
          </rPr>
          <t>Ensure password length is configured</t>
        </r>
      </text>
    </comment>
    <comment ref="S46" authorId="0" shapeId="0" xr:uid="{00000000-0006-0000-0400-0000A1000000}">
      <text>
        <r>
          <rPr>
            <sz val="11"/>
            <rFont val="Calibri"/>
          </rPr>
          <t>Ensure password complexity is configured</t>
        </r>
      </text>
    </comment>
    <comment ref="T46" authorId="0" shapeId="0" xr:uid="{00000000-0006-0000-0400-0000A2000000}">
      <text>
        <r>
          <rPr>
            <sz val="11"/>
            <rFont val="Calibri"/>
          </rPr>
          <t>Ensure password same consecutive characters is configured</t>
        </r>
      </text>
    </comment>
    <comment ref="U46" authorId="0" shapeId="0" xr:uid="{00000000-0006-0000-0400-0000A3000000}">
      <text>
        <r>
          <rPr>
            <sz val="11"/>
            <rFont val="Calibri"/>
          </rPr>
          <t>Ensure password maximum sequential characters is configured</t>
        </r>
      </text>
    </comment>
    <comment ref="V46" authorId="0" shapeId="0" xr:uid="{00000000-0006-0000-0400-0000A4000000}">
      <text>
        <r>
          <rPr>
            <sz val="11"/>
            <rFont val="Calibri"/>
          </rPr>
          <t>Ensure password quality is enforced for the root user</t>
        </r>
      </text>
    </comment>
    <comment ref="W46" authorId="0" shapeId="0" xr:uid="{00000000-0006-0000-0400-0000A5000000}">
      <text>
        <r>
          <rPr>
            <sz val="11"/>
            <rFont val="Calibri"/>
          </rPr>
          <t>Ensure password history remember is configured</t>
        </r>
      </text>
    </comment>
    <comment ref="X46" authorId="0" shapeId="0" xr:uid="{00000000-0006-0000-0400-0000A6000000}">
      <text>
        <r>
          <rPr>
            <sz val="11"/>
            <rFont val="Calibri"/>
          </rPr>
          <t>Ensure password history is enforced for the root user</t>
        </r>
      </text>
    </comment>
    <comment ref="Y46" authorId="0" shapeId="0" xr:uid="{00000000-0006-0000-0400-0000A7000000}">
      <text>
        <r>
          <rPr>
            <sz val="11"/>
            <rFont val="Calibri"/>
          </rPr>
          <t>Ensure pam_unix does not include nullok</t>
        </r>
      </text>
    </comment>
    <comment ref="Z46" authorId="0" shapeId="0" xr:uid="{00000000-0006-0000-0400-0000A8000000}">
      <text>
        <r>
          <rPr>
            <sz val="11"/>
            <rFont val="Calibri"/>
          </rPr>
          <t>Ensure pam_unix does not include remember</t>
        </r>
      </text>
    </comment>
    <comment ref="AA46" authorId="0" shapeId="0" xr:uid="{00000000-0006-0000-0400-0000A9000000}">
      <text>
        <r>
          <rPr>
            <sz val="11"/>
            <rFont val="Calibri"/>
          </rPr>
          <t>Ensure password expiration is configured</t>
        </r>
      </text>
    </comment>
    <comment ref="AB46" authorId="0" shapeId="0" xr:uid="{00000000-0006-0000-0400-0000AA000000}">
      <text>
        <r>
          <rPr>
            <sz val="11"/>
            <rFont val="Calibri"/>
          </rPr>
          <t>Ensure minimum password days is configured</t>
        </r>
      </text>
    </comment>
    <comment ref="AC46" authorId="0" shapeId="0" xr:uid="{00000000-0006-0000-0400-0000AB000000}">
      <text>
        <r>
          <rPr>
            <sz val="11"/>
            <rFont val="Calibri"/>
          </rPr>
          <t>Ensure password expiration warning days is configured</t>
        </r>
      </text>
    </comment>
    <comment ref="AD46" authorId="0" shapeId="0" xr:uid="{00000000-0006-0000-0400-0000AC000000}">
      <text>
        <r>
          <rPr>
            <sz val="11"/>
            <rFont val="Calibri"/>
          </rPr>
          <t>Ensure inactive password lock is configured</t>
        </r>
      </text>
    </comment>
    <comment ref="AE46" authorId="0" shapeId="0" xr:uid="{00000000-0006-0000-0400-0000AD000000}">
      <text>
        <r>
          <rPr>
            <sz val="11"/>
            <rFont val="Calibri"/>
          </rPr>
          <t>Ensure all users last password change date is in the past</t>
        </r>
      </text>
    </comment>
    <comment ref="AF46" authorId="0" shapeId="0" xr:uid="{00000000-0006-0000-0400-0000AE000000}">
      <text>
        <r>
          <rPr>
            <sz val="11"/>
            <rFont val="Calibri"/>
          </rPr>
          <t>Ensure /etc/shadow password fields are not empty</t>
        </r>
      </text>
    </comment>
    <comment ref="J47" authorId="0" shapeId="0" xr:uid="{00000000-0006-0000-0400-0000AF000000}">
      <text>
        <r>
          <rPr>
            <sz val="11"/>
            <rFont val="Calibri"/>
          </rPr>
          <t>Ensure all groups in /etc/passwd exist in /etc/group</t>
        </r>
      </text>
    </comment>
    <comment ref="K47" authorId="0" shapeId="0" xr:uid="{00000000-0006-0000-0400-0000B0000000}">
      <text>
        <r>
          <rPr>
            <sz val="11"/>
            <rFont val="Calibri"/>
          </rPr>
          <t>Ensure no duplicate GIDs exist</t>
        </r>
      </text>
    </comment>
    <comment ref="L47" authorId="0" shapeId="0" xr:uid="{00000000-0006-0000-0400-0000B1000000}">
      <text>
        <r>
          <rPr>
            <sz val="11"/>
            <rFont val="Calibri"/>
          </rPr>
          <t>Ensure no duplicate user names exist</t>
        </r>
      </text>
    </comment>
    <comment ref="M47" authorId="0" shapeId="0" xr:uid="{00000000-0006-0000-0400-0000B2000000}">
      <text>
        <r>
          <rPr>
            <sz val="11"/>
            <rFont val="Calibri"/>
          </rPr>
          <t>Ensure no duplicate group names exist</t>
        </r>
      </text>
    </comment>
    <comment ref="N47" authorId="0" shapeId="0" xr:uid="{00000000-0006-0000-0400-0000B3000000}">
      <text>
        <r>
          <rPr>
            <sz val="11"/>
            <rFont val="Calibri"/>
          </rPr>
          <t>Ensure local interactive user home directories are configured</t>
        </r>
      </text>
    </comment>
    <comment ref="J48" authorId="0" shapeId="0" xr:uid="{00000000-0006-0000-0400-0000B4000000}">
      <text>
        <r>
          <rPr>
            <sz val="11"/>
            <rFont val="Calibri"/>
          </rPr>
          <t>Ensure sshd PermitRootLogin is disabled</t>
        </r>
      </text>
    </comment>
    <comment ref="K48" authorId="0" shapeId="0" xr:uid="{00000000-0006-0000-0400-0000B5000000}">
      <text>
        <r>
          <rPr>
            <sz val="11"/>
            <rFont val="Calibri"/>
          </rPr>
          <t>Ensure sudo is installed</t>
        </r>
      </text>
    </comment>
    <comment ref="L48" authorId="0" shapeId="0" xr:uid="{00000000-0006-0000-0400-0000B6000000}">
      <text>
        <r>
          <rPr>
            <sz val="11"/>
            <rFont val="Calibri"/>
          </rPr>
          <t>Ensure sudo commands use pty</t>
        </r>
      </text>
    </comment>
    <comment ref="M48" authorId="0" shapeId="0" xr:uid="{00000000-0006-0000-0400-0000B7000000}">
      <text>
        <r>
          <rPr>
            <sz val="11"/>
            <rFont val="Calibri"/>
          </rPr>
          <t>Ensure users must provide password for escalation</t>
        </r>
      </text>
    </comment>
    <comment ref="N48" authorId="0" shapeId="0" xr:uid="{00000000-0006-0000-0400-0000B8000000}">
      <text>
        <r>
          <rPr>
            <sz val="11"/>
            <rFont val="Calibri"/>
          </rPr>
          <t>Ensure re-authentication for privilege escalation is not disabled globally</t>
        </r>
      </text>
    </comment>
    <comment ref="O48" authorId="0" shapeId="0" xr:uid="{00000000-0006-0000-0400-0000B9000000}">
      <text>
        <r>
          <rPr>
            <sz val="11"/>
            <rFont val="Calibri"/>
          </rPr>
          <t>Ensure sudo timestamp_timeout is configured</t>
        </r>
      </text>
    </comment>
    <comment ref="P48" authorId="0" shapeId="0" xr:uid="{00000000-0006-0000-0400-0000BA000000}">
      <text>
        <r>
          <rPr>
            <sz val="11"/>
            <rFont val="Calibri"/>
          </rPr>
          <t>Ensure access to the su command is restricted</t>
        </r>
      </text>
    </comment>
    <comment ref="Q48" authorId="0" shapeId="0" xr:uid="{00000000-0006-0000-0400-0000BB000000}">
      <text>
        <r>
          <rPr>
            <sz val="11"/>
            <rFont val="Calibri"/>
          </rPr>
          <t>Ensure root is the only UID 0 account</t>
        </r>
      </text>
    </comment>
    <comment ref="R48" authorId="0" shapeId="0" xr:uid="{00000000-0006-0000-0400-0000BC000000}">
      <text>
        <r>
          <rPr>
            <sz val="11"/>
            <rFont val="Calibri"/>
          </rPr>
          <t>Ensure root is the only GID 0 account</t>
        </r>
      </text>
    </comment>
    <comment ref="S48" authorId="0" shapeId="0" xr:uid="{00000000-0006-0000-0400-0000BD000000}">
      <text>
        <r>
          <rPr>
            <sz val="11"/>
            <rFont val="Calibri"/>
          </rPr>
          <t>Ensure group root is the only GID 0 group</t>
        </r>
      </text>
    </comment>
    <comment ref="T48" authorId="0" shapeId="0" xr:uid="{00000000-0006-0000-0400-0000BE000000}">
      <text>
        <r>
          <rPr>
            <sz val="11"/>
            <rFont val="Calibri"/>
          </rPr>
          <t>Ensure root account access is controlled</t>
        </r>
      </text>
    </comment>
    <comment ref="U48" authorId="0" shapeId="0" xr:uid="{00000000-0006-0000-0400-0000BF000000}">
      <text>
        <r>
          <rPr>
            <sz val="11"/>
            <rFont val="Calibri"/>
          </rPr>
          <t>Ensure no duplicate UIDs exist</t>
        </r>
      </text>
    </comment>
    <comment ref="J53" authorId="0" shapeId="0" xr:uid="{00000000-0006-0000-0400-0000C0000000}">
      <text>
        <r>
          <rPr>
            <sz val="11"/>
            <rFont val="Calibri"/>
          </rPr>
          <t>Ensure password failed attempts lockout is configured</t>
        </r>
      </text>
    </comment>
    <comment ref="K53" authorId="0" shapeId="0" xr:uid="{00000000-0006-0000-0400-0000C1000000}">
      <text>
        <r>
          <rPr>
            <sz val="11"/>
            <rFont val="Calibri"/>
          </rPr>
          <t>Ensure password unlock time is configured</t>
        </r>
      </text>
    </comment>
    <comment ref="L53" authorId="0" shapeId="0" xr:uid="{00000000-0006-0000-0400-0000C2000000}">
      <text>
        <r>
          <rPr>
            <sz val="11"/>
            <rFont val="Calibri"/>
          </rPr>
          <t>Ensure password failed attempts lockout includes root account</t>
        </r>
      </text>
    </comment>
    <comment ref="J63" authorId="0" shapeId="0" xr:uid="{00000000-0006-0000-0400-0000C3000000}">
      <text>
        <r>
          <rPr>
            <sz val="11"/>
            <rFont val="Calibri"/>
          </rPr>
          <t>Ensure gpgcheck is configured</t>
        </r>
      </text>
    </comment>
    <comment ref="K63" authorId="0" shapeId="0" xr:uid="{00000000-0006-0000-0400-0000C4000000}">
      <text>
        <r>
          <rPr>
            <sz val="11"/>
            <rFont val="Calibri"/>
          </rPr>
          <t>Ensure repo_gpgcheck is configured</t>
        </r>
      </text>
    </comment>
    <comment ref="L63" authorId="0" shapeId="0" xr:uid="{00000000-0006-0000-0400-0000C5000000}">
      <text>
        <r>
          <rPr>
            <sz val="11"/>
            <rFont val="Calibri"/>
          </rPr>
          <t>Ensure updates, patches, and additional security software are installed</t>
        </r>
      </text>
    </comment>
    <comment ref="M63" authorId="0" shapeId="0" xr:uid="{00000000-0006-0000-0400-0000C6000000}">
      <text>
        <r>
          <rPr>
            <sz val="11"/>
            <rFont val="Calibri"/>
          </rPr>
          <t>Ensure latest version of pam is installed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active</t>
        </r>
      </text>
    </comment>
    <comment ref="L70" authorId="0" shapeId="0" xr:uid="{00000000-0006-0000-0400-0000C9000000}">
      <text>
        <r>
          <rPr>
            <sz val="11"/>
            <rFont val="Calibri"/>
          </rPr>
          <t>Ensure journald Storage is configured</t>
        </r>
      </text>
    </comment>
    <comment ref="M70" authorId="0" shapeId="0" xr:uid="{00000000-0006-0000-0400-0000CA000000}">
      <text>
        <r>
          <rPr>
            <sz val="11"/>
            <rFont val="Calibri"/>
          </rPr>
          <t>Ensure journald is configured to send logs to rsyslog</t>
        </r>
      </text>
    </comment>
    <comment ref="N70" authorId="0" shapeId="0" xr:uid="{00000000-0006-0000-0400-0000CB000000}">
      <text>
        <r>
          <rPr>
            <sz val="11"/>
            <rFont val="Calibri"/>
          </rPr>
          <t>Ensure journald log file rotation is configured</t>
        </r>
      </text>
    </comment>
    <comment ref="O70" authorId="0" shapeId="0" xr:uid="{00000000-0006-0000-0400-0000CC000000}">
      <text>
        <r>
          <rPr>
            <sz val="11"/>
            <rFont val="Calibri"/>
          </rPr>
          <t>Ensure journald log file access is configured</t>
        </r>
      </text>
    </comment>
    <comment ref="P70" authorId="0" shapeId="0" xr:uid="{00000000-0006-0000-0400-0000CD000000}">
      <text>
        <r>
          <rPr>
            <sz val="11"/>
            <rFont val="Calibri"/>
          </rPr>
          <t>Ensure rsyslog is installed</t>
        </r>
      </text>
    </comment>
    <comment ref="Q70" authorId="0" shapeId="0" xr:uid="{00000000-0006-0000-0400-0000CE000000}">
      <text>
        <r>
          <rPr>
            <sz val="11"/>
            <rFont val="Calibri"/>
          </rPr>
          <t>Ensure rsyslog service is enabled and active</t>
        </r>
      </text>
    </comment>
    <comment ref="R70" authorId="0" shapeId="0" xr:uid="{00000000-0006-0000-0400-0000CF000000}">
      <text>
        <r>
          <rPr>
            <sz val="11"/>
            <rFont val="Calibri"/>
          </rPr>
          <t>Ensure journald is configured to send logs to rsyslog</t>
        </r>
      </text>
    </comment>
    <comment ref="S70" authorId="0" shapeId="0" xr:uid="{00000000-0006-0000-0400-0000D0000000}">
      <text>
        <r>
          <rPr>
            <sz val="11"/>
            <rFont val="Calibri"/>
          </rPr>
          <t>Ensure rsyslog log file creation mode is configured</t>
        </r>
      </text>
    </comment>
    <comment ref="T70" authorId="0" shapeId="0" xr:uid="{00000000-0006-0000-0400-0000D1000000}">
      <text>
        <r>
          <rPr>
            <sz val="11"/>
            <rFont val="Calibri"/>
          </rPr>
          <t>Ensure rsyslog logging is configured</t>
        </r>
      </text>
    </comment>
    <comment ref="U70" authorId="0" shapeId="0" xr:uid="{00000000-0006-0000-0400-0000D2000000}">
      <text>
        <r>
          <rPr>
            <sz val="11"/>
            <rFont val="Calibri"/>
          </rPr>
          <t>Ensure rsyslog is configured to send logs to a remote log host</t>
        </r>
      </text>
    </comment>
    <comment ref="V70" authorId="0" shapeId="0" xr:uid="{00000000-0006-0000-0400-0000D3000000}">
      <text>
        <r>
          <rPr>
            <sz val="11"/>
            <rFont val="Calibri"/>
          </rPr>
          <t>Ensure rsyslog-gnutls is installed</t>
        </r>
      </text>
    </comment>
    <comment ref="W70" authorId="0" shapeId="0" xr:uid="{00000000-0006-0000-0400-0000D4000000}">
      <text>
        <r>
          <rPr>
            <sz val="11"/>
            <rFont val="Calibri"/>
          </rPr>
          <t>Ensure access to all logfiles has been configured</t>
        </r>
      </text>
    </comment>
    <comment ref="X70" authorId="0" shapeId="0" xr:uid="{00000000-0006-0000-0400-0000D5000000}">
      <text>
        <r>
          <rPr>
            <sz val="11"/>
            <rFont val="Calibri"/>
          </rPr>
          <t>Ensure auditd packages are installed</t>
        </r>
      </text>
    </comment>
    <comment ref="Y70" authorId="0" shapeId="0" xr:uid="{00000000-0006-0000-0400-0000D6000000}">
      <text>
        <r>
          <rPr>
            <sz val="11"/>
            <rFont val="Calibri"/>
          </rPr>
          <t>Ensure auditd service is enabled and active</t>
        </r>
      </text>
    </comment>
    <comment ref="Z70" authorId="0" shapeId="0" xr:uid="{00000000-0006-0000-0400-0000D7000000}">
      <text>
        <r>
          <rPr>
            <sz val="11"/>
            <rFont val="Calibri"/>
          </rPr>
          <t>Ensure auditing for processes that start prior to auditd is enabled</t>
        </r>
      </text>
    </comment>
    <comment ref="AA70" authorId="0" shapeId="0" xr:uid="{00000000-0006-0000-0400-0000D8000000}">
      <text>
        <r>
          <rPr>
            <sz val="11"/>
            <rFont val="Calibri"/>
          </rPr>
          <t>Ensure audit_backlog_limit is configured</t>
        </r>
      </text>
    </comment>
    <comment ref="AB70" authorId="0" shapeId="0" xr:uid="{00000000-0006-0000-0400-0000D9000000}">
      <text>
        <r>
          <rPr>
            <sz val="11"/>
            <rFont val="Calibri"/>
          </rPr>
          <t>Ensure successful and unsuccessful attempts to use the chcon command are collected</t>
        </r>
      </text>
    </comment>
    <comment ref="AC70" authorId="0" shapeId="0" xr:uid="{00000000-0006-0000-0400-0000DA000000}">
      <text>
        <r>
          <rPr>
            <sz val="11"/>
            <rFont val="Calibri"/>
          </rPr>
          <t>Ensure successful and unsuccessful attempts to use the setfacl command are collected</t>
        </r>
      </text>
    </comment>
    <comment ref="AD70" authorId="0" shapeId="0" xr:uid="{00000000-0006-0000-0400-0000DB000000}">
      <text>
        <r>
          <rPr>
            <sz val="11"/>
            <rFont val="Calibri"/>
          </rPr>
          <t>Ensure successful and unsuccessful attempts to use the chacl command are collected</t>
        </r>
      </text>
    </comment>
    <comment ref="AE70" authorId="0" shapeId="0" xr:uid="{00000000-0006-0000-0400-0000DC000000}">
      <text>
        <r>
          <rPr>
            <sz val="11"/>
            <rFont val="Calibri"/>
          </rPr>
          <t>Ensure successful and unsuccessful attempts to use the usermod command are collected</t>
        </r>
      </text>
    </comment>
    <comment ref="AF70" authorId="0" shapeId="0" xr:uid="{00000000-0006-0000-0400-0000DD000000}">
      <text>
        <r>
          <rPr>
            <sz val="11"/>
            <rFont val="Calibri"/>
          </rPr>
          <t>Ensure the audit log file directory mode is configured</t>
        </r>
      </text>
    </comment>
    <comment ref="AG70" authorId="0" shapeId="0" xr:uid="{00000000-0006-0000-0400-0000DE000000}">
      <text>
        <r>
          <rPr>
            <sz val="11"/>
            <rFont val="Calibri"/>
          </rPr>
          <t>Ensure audit log files mode is configured</t>
        </r>
      </text>
    </comment>
    <comment ref="AH70" authorId="0" shapeId="0" xr:uid="{00000000-0006-0000-0400-0000DF000000}">
      <text>
        <r>
          <rPr>
            <sz val="11"/>
            <rFont val="Calibri"/>
          </rPr>
          <t>Ensure audit log files owner is configured</t>
        </r>
      </text>
    </comment>
    <comment ref="AI70" authorId="0" shapeId="0" xr:uid="{00000000-0006-0000-0400-0000E0000000}">
      <text>
        <r>
          <rPr>
            <sz val="11"/>
            <rFont val="Calibri"/>
          </rPr>
          <t>Ensure audit log files group owner is configured</t>
        </r>
      </text>
    </comment>
    <comment ref="J71" authorId="0" shapeId="0" xr:uid="{00000000-0006-0000-0400-0000E1000000}">
      <text>
        <r>
          <rPr>
            <sz val="11"/>
            <rFont val="Calibri"/>
          </rPr>
          <t>Ensure separate partition exists for /var/log</t>
        </r>
      </text>
    </comment>
    <comment ref="K71" authorId="0" shapeId="0" xr:uid="{00000000-0006-0000-0400-0000E2000000}">
      <text>
        <r>
          <rPr>
            <sz val="11"/>
            <rFont val="Calibri"/>
          </rPr>
          <t>Ensure separate partition exists for /var/log/audit</t>
        </r>
      </text>
    </comment>
    <comment ref="L71" authorId="0" shapeId="0" xr:uid="{00000000-0006-0000-0400-0000E3000000}">
      <text>
        <r>
          <rPr>
            <sz val="11"/>
            <rFont val="Calibri"/>
          </rPr>
          <t>Ensure journald Compress is configured</t>
        </r>
      </text>
    </comment>
    <comment ref="M71" authorId="0" shapeId="0" xr:uid="{00000000-0006-0000-0400-0000E4000000}">
      <text>
        <r>
          <rPr>
            <sz val="11"/>
            <rFont val="Calibri"/>
          </rPr>
          <t>Ensure journald Storage is configured</t>
        </r>
      </text>
    </comment>
    <comment ref="N71" authorId="0" shapeId="0" xr:uid="{00000000-0006-0000-0400-0000E5000000}">
      <text>
        <r>
          <rPr>
            <sz val="11"/>
            <rFont val="Calibri"/>
          </rPr>
          <t>Ensure journald log file rotation is configured</t>
        </r>
      </text>
    </comment>
    <comment ref="O71" authorId="0" shapeId="0" xr:uid="{00000000-0006-0000-0400-0000E6000000}">
      <text>
        <r>
          <rPr>
            <sz val="11"/>
            <rFont val="Calibri"/>
          </rPr>
          <t>Ensure logrotate is configured</t>
        </r>
      </text>
    </comment>
    <comment ref="P71" authorId="0" shapeId="0" xr:uid="{00000000-0006-0000-0400-0000E7000000}">
      <text>
        <r>
          <rPr>
            <sz val="11"/>
            <rFont val="Calibri"/>
          </rPr>
          <t>Ensure audit_backlog_limit is configured</t>
        </r>
      </text>
    </comment>
    <comment ref="Q71" authorId="0" shapeId="0" xr:uid="{00000000-0006-0000-0400-0000E8000000}">
      <text>
        <r>
          <rPr>
            <sz val="11"/>
            <rFont val="Calibri"/>
          </rPr>
          <t>Ensure audit log storage size is configured</t>
        </r>
      </text>
    </comment>
    <comment ref="R71" authorId="0" shapeId="0" xr:uid="{00000000-0006-0000-0400-0000E9000000}">
      <text>
        <r>
          <rPr>
            <sz val="11"/>
            <rFont val="Calibri"/>
          </rPr>
          <t>Ensure audit logs are not automatically deleted</t>
        </r>
      </text>
    </comment>
    <comment ref="S71" authorId="0" shapeId="0" xr:uid="{00000000-0006-0000-0400-0000EA000000}">
      <text>
        <r>
          <rPr>
            <sz val="11"/>
            <rFont val="Calibri"/>
          </rPr>
          <t>Ensure system is disabled when audit logs are full</t>
        </r>
      </text>
    </comment>
    <comment ref="T71" authorId="0" shapeId="0" xr:uid="{00000000-0006-0000-0400-0000EB000000}">
      <text>
        <r>
          <rPr>
            <sz val="11"/>
            <rFont val="Calibri"/>
          </rPr>
          <t>Ensure system warns when audit logs are low on space</t>
        </r>
      </text>
    </comment>
    <comment ref="J72" authorId="0" shapeId="0" xr:uid="{00000000-0006-0000-0400-0000EC000000}">
      <text>
        <r>
          <rPr>
            <sz val="11"/>
            <rFont val="Calibri"/>
          </rPr>
          <t>Ensure chrony is configured</t>
        </r>
      </text>
    </comment>
    <comment ref="K72" authorId="0" shapeId="0" xr:uid="{00000000-0006-0000-0400-0000ED000000}">
      <text>
        <r>
          <rPr>
            <sz val="11"/>
            <rFont val="Calibri"/>
          </rPr>
          <t>Ensure chrony is enabled and running</t>
        </r>
      </text>
    </comment>
    <comment ref="J73" authorId="0" shapeId="0" xr:uid="{00000000-0006-0000-0400-0000EE000000}">
      <text>
        <r>
          <rPr>
            <sz val="11"/>
            <rFont val="Calibri"/>
          </rPr>
          <t>Ensure net.ipv4.conf.all.log_martians is configured</t>
        </r>
      </text>
    </comment>
    <comment ref="K73" authorId="0" shapeId="0" xr:uid="{00000000-0006-0000-0400-0000EF000000}">
      <text>
        <r>
          <rPr>
            <sz val="11"/>
            <rFont val="Calibri"/>
          </rPr>
          <t>Ensure net.ipv4.conf.default.log_martians is configured</t>
        </r>
      </text>
    </comment>
    <comment ref="L73" authorId="0" shapeId="0" xr:uid="{00000000-0006-0000-0400-0000F0000000}">
      <text>
        <r>
          <rPr>
            <sz val="11"/>
            <rFont val="Calibri"/>
          </rPr>
          <t>Ensure sshd MaxAuthTries is configured</t>
        </r>
      </text>
    </comment>
    <comment ref="M73" authorId="0" shapeId="0" xr:uid="{00000000-0006-0000-0400-0000F1000000}">
      <text>
        <r>
          <rPr>
            <sz val="11"/>
            <rFont val="Calibri"/>
          </rPr>
          <t>Ensure sudo log file exists</t>
        </r>
      </text>
    </comment>
    <comment ref="N73" authorId="0" shapeId="0" xr:uid="{00000000-0006-0000-0400-0000F2000000}">
      <text>
        <r>
          <rPr>
            <sz val="11"/>
            <rFont val="Calibri"/>
          </rPr>
          <t>Ensure modification of the /etc/sudoers file is collected</t>
        </r>
      </text>
    </comment>
    <comment ref="O73" authorId="0" shapeId="0" xr:uid="{00000000-0006-0000-0400-0000F3000000}">
      <text>
        <r>
          <rPr>
            <sz val="11"/>
            <rFont val="Calibri"/>
          </rPr>
          <t>Ensure actions as another user are always logged</t>
        </r>
      </text>
    </comment>
    <comment ref="P73" authorId="0" shapeId="0" xr:uid="{00000000-0006-0000-0400-0000F4000000}">
      <text>
        <r>
          <rPr>
            <sz val="11"/>
            <rFont val="Calibri"/>
          </rPr>
          <t>Ensure events that modify the sudo log file are collected</t>
        </r>
      </text>
    </comment>
    <comment ref="Q73" authorId="0" shapeId="0" xr:uid="{00000000-0006-0000-0400-0000F5000000}">
      <text>
        <r>
          <rPr>
            <sz val="11"/>
            <rFont val="Calibri"/>
          </rPr>
          <t>Ensure events that modify date and time information are collected</t>
        </r>
      </text>
    </comment>
    <comment ref="R73" authorId="0" shapeId="0" xr:uid="{00000000-0006-0000-0400-0000F6000000}">
      <text>
        <r>
          <rPr>
            <sz val="11"/>
            <rFont val="Calibri"/>
          </rPr>
          <t>Ensure events that modify sethostname and setdomainname are collected</t>
        </r>
      </text>
    </comment>
    <comment ref="S73" authorId="0" shapeId="0" xr:uid="{00000000-0006-0000-0400-0000F7000000}">
      <text>
        <r>
          <rPr>
            <sz val="11"/>
            <rFont val="Calibri"/>
          </rPr>
          <t>Ensure events that modify /etc/issue and /etc/issue.net are collected</t>
        </r>
      </text>
    </comment>
    <comment ref="T73" authorId="0" shapeId="0" xr:uid="{00000000-0006-0000-0400-0000F8000000}">
      <text>
        <r>
          <rPr>
            <sz val="11"/>
            <rFont val="Calibri"/>
          </rPr>
          <t>Ensure events that modify /etc/hosts and /etc/hostname are collected</t>
        </r>
      </text>
    </comment>
    <comment ref="U73" authorId="0" shapeId="0" xr:uid="{00000000-0006-0000-0400-0000F9000000}">
      <text>
        <r>
          <rPr>
            <sz val="11"/>
            <rFont val="Calibri"/>
          </rPr>
          <t>Ensure events that modify /etc/NetworkManager directory are collected</t>
        </r>
      </text>
    </comment>
    <comment ref="V73" authorId="0" shapeId="0" xr:uid="{00000000-0006-0000-0400-0000FA000000}">
      <text>
        <r>
          <rPr>
            <sz val="11"/>
            <rFont val="Calibri"/>
          </rPr>
          <t>Ensure use of privileged commands are collected</t>
        </r>
      </text>
    </comment>
    <comment ref="W73" authorId="0" shapeId="0" xr:uid="{00000000-0006-0000-0400-0000FB000000}">
      <text>
        <r>
          <rPr>
            <sz val="11"/>
            <rFont val="Calibri"/>
          </rPr>
          <t>Ensure unsuccessful file access attempts are collected</t>
        </r>
      </text>
    </comment>
    <comment ref="X73" authorId="0" shapeId="0" xr:uid="{00000000-0006-0000-0400-0000FC000000}">
      <text>
        <r>
          <rPr>
            <sz val="11"/>
            <rFont val="Calibri"/>
          </rPr>
          <t>Ensure events that modify /etc/group information are collected</t>
        </r>
      </text>
    </comment>
    <comment ref="Y73" authorId="0" shapeId="0" xr:uid="{00000000-0006-0000-0400-0000FD000000}">
      <text>
        <r>
          <rPr>
            <sz val="11"/>
            <rFont val="Calibri"/>
          </rPr>
          <t>Ensure events that modify /etc/passwd information are collected</t>
        </r>
      </text>
    </comment>
    <comment ref="Z73" authorId="0" shapeId="0" xr:uid="{00000000-0006-0000-0400-0000FE000000}">
      <text>
        <r>
          <rPr>
            <sz val="11"/>
            <rFont val="Calibri"/>
          </rPr>
          <t>Ensure events that modify /etc/shadow and /etc/gshadow are collected</t>
        </r>
      </text>
    </comment>
    <comment ref="AA73" authorId="0" shapeId="0" xr:uid="{00000000-0006-0000-0400-0000FF000000}">
      <text>
        <r>
          <rPr>
            <sz val="11"/>
            <rFont val="Calibri"/>
          </rPr>
          <t>Ensure events that modify /etc/security/opasswd are collected</t>
        </r>
      </text>
    </comment>
    <comment ref="AB73" authorId="0" shapeId="0" xr:uid="{00000000-0006-0000-0400-000000010000}">
      <text>
        <r>
          <rPr>
            <sz val="11"/>
            <rFont val="Calibri"/>
          </rPr>
          <t>Ensure events that modify /etc/pam.d/ information are collected</t>
        </r>
      </text>
    </comment>
    <comment ref="AC73" authorId="0" shapeId="0" xr:uid="{00000000-0006-0000-0400-000001010000}">
      <text>
        <r>
          <rPr>
            <sz val="11"/>
            <rFont val="Calibri"/>
          </rPr>
          <t>Ensure discretionary access control permission modification events chmod,fchmod,fchmodat,fchmodat2 are collected</t>
        </r>
      </text>
    </comment>
    <comment ref="AD73" authorId="0" shapeId="0" xr:uid="{00000000-0006-0000-0400-000002010000}">
      <text>
        <r>
          <rPr>
            <sz val="11"/>
            <rFont val="Calibri"/>
          </rPr>
          <t>Ensure discretionary access control permission modification events chown,fchown,lchown,fchownat are collected</t>
        </r>
      </text>
    </comment>
    <comment ref="AE73" authorId="0" shapeId="0" xr:uid="{00000000-0006-0000-0400-000003010000}">
      <text>
        <r>
          <rPr>
            <sz val="11"/>
            <rFont val="Calibri"/>
          </rPr>
          <t>Ensure discretionary access control permission modification events setxattr,lsetxattr,fsetxattr,removexattr,lremovexattr,fremovexattr collected</t>
        </r>
      </text>
    </comment>
    <comment ref="AF73" authorId="0" shapeId="0" xr:uid="{00000000-0006-0000-0400-000004010000}">
      <text>
        <r>
          <rPr>
            <sz val="11"/>
            <rFont val="Calibri"/>
          </rPr>
          <t>Ensure successful file system mounts are collected</t>
        </r>
      </text>
    </comment>
    <comment ref="AG73" authorId="0" shapeId="0" xr:uid="{00000000-0006-0000-0400-000005010000}">
      <text>
        <r>
          <rPr>
            <sz val="11"/>
            <rFont val="Calibri"/>
          </rPr>
          <t>Ensure session initiation information is collected</t>
        </r>
      </text>
    </comment>
    <comment ref="AH73" authorId="0" shapeId="0" xr:uid="{00000000-0006-0000-0400-000006010000}">
      <text>
        <r>
          <rPr>
            <sz val="11"/>
            <rFont val="Calibri"/>
          </rPr>
          <t>Ensure login and logout events are collected</t>
        </r>
      </text>
    </comment>
    <comment ref="AI73" authorId="0" shapeId="0" xr:uid="{00000000-0006-0000-0400-000007010000}">
      <text>
        <r>
          <rPr>
            <sz val="11"/>
            <rFont val="Calibri"/>
          </rPr>
          <t>Ensure unlink file deletion events by users are collected</t>
        </r>
      </text>
    </comment>
    <comment ref="AJ73" authorId="0" shapeId="0" xr:uid="{00000000-0006-0000-0400-000008010000}">
      <text>
        <r>
          <rPr>
            <sz val="11"/>
            <rFont val="Calibri"/>
          </rPr>
          <t>Ensure rename file deletion events by users are collected</t>
        </r>
      </text>
    </comment>
    <comment ref="AK73" authorId="0" shapeId="0" xr:uid="{00000000-0006-0000-0400-000009010000}">
      <text>
        <r>
          <rPr>
            <sz val="11"/>
            <rFont val="Calibri"/>
          </rPr>
          <t>Ensure events that modify the system</t>
        </r>
        <r>
          <rPr>
            <sz val="11"/>
            <color rgb="FF000000"/>
            <rFont val="Calibri"/>
          </rPr>
          <t>'</t>
        </r>
        <r>
          <rPr>
            <sz val="11"/>
            <color rgb="FF000000"/>
            <rFont val="Calibri"/>
          </rPr>
          <t>s Mandatory Access Controls are collected</t>
        </r>
      </text>
    </comment>
    <comment ref="AL73" authorId="0" shapeId="0" xr:uid="{00000000-0006-0000-0400-00000A010000}">
      <text>
        <r>
          <rPr>
            <sz val="11"/>
            <rFont val="Calibri"/>
          </rPr>
          <t>Ensure successful and unsuccessful attempts to use the chcon command are collected</t>
        </r>
      </text>
    </comment>
    <comment ref="AM73" authorId="0" shapeId="0" xr:uid="{00000000-0006-0000-0400-00000B010000}">
      <text>
        <r>
          <rPr>
            <sz val="11"/>
            <rFont val="Calibri"/>
          </rPr>
          <t>Ensure successful and unsuccessful attempts to use the setfacl command are collected</t>
        </r>
      </text>
    </comment>
    <comment ref="AN73" authorId="0" shapeId="0" xr:uid="{00000000-0006-0000-0400-00000C010000}">
      <text>
        <r>
          <rPr>
            <sz val="11"/>
            <rFont val="Calibri"/>
          </rPr>
          <t>Ensure successful and unsuccessful attempts to use the chacl command are collected</t>
        </r>
      </text>
    </comment>
    <comment ref="AO73" authorId="0" shapeId="0" xr:uid="{00000000-0006-0000-0400-00000D010000}">
      <text>
        <r>
          <rPr>
            <sz val="11"/>
            <rFont val="Calibri"/>
          </rPr>
          <t>Ensure successful and unsuccessful attempts to use the usermod command are collected</t>
        </r>
      </text>
    </comment>
    <comment ref="AP73" authorId="0" shapeId="0" xr:uid="{00000000-0006-0000-0400-00000E010000}">
      <text>
        <r>
          <rPr>
            <sz val="11"/>
            <rFont val="Calibri"/>
          </rPr>
          <t>Ensure kernel module loading unloading and modification is collected</t>
        </r>
      </text>
    </comment>
    <comment ref="AQ73" authorId="0" shapeId="0" xr:uid="{00000000-0006-0000-0400-00000F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3" authorId="0" shapeId="0" xr:uid="{00000000-0006-0000-0400-000010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3" authorId="0" shapeId="0" xr:uid="{00000000-0006-0000-0400-000011010000}">
      <text>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text>
    </comment>
    <comment ref="AT73" authorId="0" shapeId="0" xr:uid="{00000000-0006-0000-0400-000012010000}">
      <text>
        <r>
          <rPr>
            <sz val="11"/>
            <rFont val="Calibri"/>
          </rPr>
          <t>Ensure the audit configuration is loaded regardless of errors</t>
        </r>
      </text>
    </comment>
    <comment ref="AU73" authorId="0" shapeId="0" xr:uid="{00000000-0006-0000-0400-000013010000}">
      <text>
        <r>
          <rPr>
            <sz val="11"/>
            <rFont val="Calibri"/>
          </rPr>
          <t>Ensure the audit configuration is immutable</t>
        </r>
      </text>
    </comment>
    <comment ref="AV73" authorId="0" shapeId="0" xr:uid="{00000000-0006-0000-0400-000014010000}">
      <text>
        <r>
          <rPr>
            <sz val="11"/>
            <rFont val="Calibri"/>
          </rPr>
          <t>Ensure the running and on disk configuration is the same</t>
        </r>
      </text>
    </comment>
    <comment ref="J74" authorId="0" shapeId="0" xr:uid="{00000000-0006-0000-0400-000015010000}">
      <text>
        <r>
          <rPr>
            <sz val="11"/>
            <rFont val="Calibri"/>
          </rPr>
          <t>Ensure the running and on disk configuration is the same</t>
        </r>
      </text>
    </comment>
    <comment ref="K74" authorId="0" shapeId="0" xr:uid="{00000000-0006-0000-0400-000016010000}">
      <text>
        <r>
          <rPr>
            <sz val="11"/>
            <rFont val="Calibri"/>
          </rPr>
          <t>Ensure audit configuration files mode is configured</t>
        </r>
      </text>
    </comment>
    <comment ref="L74" authorId="0" shapeId="0" xr:uid="{00000000-0006-0000-0400-000017010000}">
      <text>
        <r>
          <rPr>
            <sz val="11"/>
            <rFont val="Calibri"/>
          </rPr>
          <t>Ensure audit configuration files owner is configured</t>
        </r>
      </text>
    </comment>
    <comment ref="M74" authorId="0" shapeId="0" xr:uid="{00000000-0006-0000-0400-000018010000}">
      <text>
        <r>
          <rPr>
            <sz val="11"/>
            <rFont val="Calibri"/>
          </rPr>
          <t>Ensure audit configuration files group owner is configured</t>
        </r>
      </text>
    </comment>
    <comment ref="N74" authorId="0" shapeId="0" xr:uid="{00000000-0006-0000-0400-000019010000}">
      <text>
        <r>
          <rPr>
            <sz val="11"/>
            <rFont val="Calibri"/>
          </rPr>
          <t>Ensure audit tools mode is configured</t>
        </r>
      </text>
    </comment>
    <comment ref="O74" authorId="0" shapeId="0" xr:uid="{00000000-0006-0000-0400-00001A010000}">
      <text>
        <r>
          <rPr>
            <sz val="11"/>
            <rFont val="Calibri"/>
          </rPr>
          <t>Ensure audit tools owner is configured</t>
        </r>
      </text>
    </comment>
    <comment ref="P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rsyslog is configured to send logs to a remote log host</t>
        </r>
      </text>
    </comment>
    <comment ref="K77" authorId="0" shapeId="0" xr:uid="{00000000-0006-0000-0400-00001D010000}">
      <text>
        <r>
          <rPr>
            <sz val="11"/>
            <rFont val="Calibri"/>
          </rPr>
          <t>Ensure rsyslog-gnutls is installed</t>
        </r>
      </text>
    </comment>
    <comment ref="L77" authorId="0" shapeId="0" xr:uid="{00000000-0006-0000-0400-00001E010000}">
      <text>
        <r>
          <rPr>
            <sz val="11"/>
            <rFont val="Calibri"/>
          </rPr>
          <t>Ensure rsyslog forwarding uses gtls</t>
        </r>
      </text>
    </comment>
    <comment ref="M77" authorId="0" shapeId="0" xr:uid="{00000000-0006-0000-0400-00001F010000}">
      <text>
        <r>
          <rPr>
            <sz val="11"/>
            <rFont val="Calibri"/>
          </rPr>
          <t>Ensure rsyslog CA certificates are configured</t>
        </r>
      </text>
    </comment>
    <comment ref="J92" authorId="0" shapeId="0" xr:uid="{00000000-0006-0000-0400-000020010000}">
      <text>
        <r>
          <rPr>
            <sz val="11"/>
            <rFont val="Calibri"/>
          </rPr>
          <t>Ensure GDM automount is configured</t>
        </r>
      </text>
    </comment>
    <comment ref="K92" authorId="0" shapeId="0" xr:uid="{00000000-0006-0000-0400-000021010000}">
      <text>
        <r>
          <rPr>
            <sz val="11"/>
            <rFont val="Calibri"/>
          </rPr>
          <t>Ensure GDM autorun-never is configured</t>
        </r>
      </text>
    </comment>
    <comment ref="L92" authorId="0" shapeId="0" xr:uid="{00000000-0006-0000-0400-000022010000}">
      <text>
        <r>
          <rPr>
            <sz val="11"/>
            <rFont val="Calibri"/>
          </rPr>
          <t>Ensure autofs services are not in use</t>
        </r>
      </text>
    </comment>
    <comment ref="J94" authorId="0" shapeId="0" xr:uid="{00000000-0006-0000-0400-000023010000}">
      <text>
        <r>
          <rPr>
            <sz val="11"/>
            <rFont val="Calibri"/>
          </rPr>
          <t>Ensure kernel.randomize_va_space is configured</t>
        </r>
      </text>
    </comment>
    <comment ref="K94" authorId="0" shapeId="0" xr:uid="{00000000-0006-0000-0400-000024010000}">
      <text>
        <r>
          <rPr>
            <sz val="11"/>
            <rFont val="Calibri"/>
          </rPr>
          <t>Ensure kernel.yama.ptrace_scope is configured</t>
        </r>
      </text>
    </comment>
    <comment ref="J119" authorId="0" shapeId="0" xr:uid="{00000000-0006-0000-0400-000025010000}">
      <text>
        <r>
          <rPr>
            <sz val="11"/>
            <rFont val="Calibri"/>
          </rPr>
          <t>Ensure AIDE is installed</t>
        </r>
      </text>
    </comment>
    <comment ref="K119" authorId="0" shapeId="0" xr:uid="{00000000-0006-0000-0400-000026010000}">
      <text>
        <r>
          <rPr>
            <sz val="11"/>
            <rFont val="Calibri"/>
          </rPr>
          <t>Ensure filesystem integrity is regularly checked</t>
        </r>
      </text>
    </comment>
    <comment ref="L119" authorId="0" shapeId="0" xr:uid="{00000000-0006-0000-0400-000027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GSSAPIAuthentication is disabled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LogLevel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rsyslog logging is configured</t>
        </r>
      </text>
    </comment>
    <comment ref="I7" authorId="0" shapeId="0" xr:uid="{00000000-0006-0000-0500-000029000000}">
      <text>
        <r>
          <rPr>
            <sz val="11"/>
            <rFont val="Calibri"/>
          </rPr>
          <t>Ensure modification of the /etc/sudoers file is collected</t>
        </r>
      </text>
    </comment>
    <comment ref="J7" authorId="0" shapeId="0" xr:uid="{00000000-0006-0000-0500-00002A000000}">
      <text>
        <r>
          <rPr>
            <sz val="11"/>
            <rFont val="Calibri"/>
          </rPr>
          <t>Ensure actions as another user are always logged</t>
        </r>
      </text>
    </comment>
    <comment ref="K7" authorId="0" shapeId="0" xr:uid="{00000000-0006-0000-0500-00002B000000}">
      <text>
        <r>
          <rPr>
            <sz val="11"/>
            <rFont val="Calibri"/>
          </rPr>
          <t>Ensure events that modify the sudo log file are collected</t>
        </r>
      </text>
    </comment>
    <comment ref="L7" authorId="0" shapeId="0" xr:uid="{00000000-0006-0000-0500-00002C000000}">
      <text>
        <r>
          <rPr>
            <sz val="11"/>
            <rFont val="Calibri"/>
          </rPr>
          <t>Ensure events that modify date and time information are collected</t>
        </r>
      </text>
    </comment>
    <comment ref="M7" authorId="0" shapeId="0" xr:uid="{00000000-0006-0000-0500-00002D000000}">
      <text>
        <r>
          <rPr>
            <sz val="11"/>
            <rFont val="Calibri"/>
          </rPr>
          <t>Ensure events that modify sethostname and setdomainname are collected</t>
        </r>
      </text>
    </comment>
    <comment ref="N7" authorId="0" shapeId="0" xr:uid="{00000000-0006-0000-0500-00002E000000}">
      <text>
        <r>
          <rPr>
            <sz val="11"/>
            <rFont val="Calibri"/>
          </rPr>
          <t>Ensure events that modify /etc/issue and /etc/issue.net are collected</t>
        </r>
      </text>
    </comment>
    <comment ref="O7" authorId="0" shapeId="0" xr:uid="{00000000-0006-0000-0500-00002F000000}">
      <text>
        <r>
          <rPr>
            <sz val="11"/>
            <rFont val="Calibri"/>
          </rPr>
          <t>Ensure events that modify /etc/hosts and /etc/hostname are collected</t>
        </r>
      </text>
    </comment>
    <comment ref="P7" authorId="0" shapeId="0" xr:uid="{00000000-0006-0000-0500-000030000000}">
      <text>
        <r>
          <rPr>
            <sz val="11"/>
            <rFont val="Calibri"/>
          </rPr>
          <t>Ensure events that modify /etc/NetworkManager directory are collected</t>
        </r>
      </text>
    </comment>
    <comment ref="Q7" authorId="0" shapeId="0" xr:uid="{00000000-0006-0000-0500-000031000000}">
      <text>
        <r>
          <rPr>
            <sz val="11"/>
            <rFont val="Calibri"/>
          </rPr>
          <t>Ensure use of privileged commands are collected</t>
        </r>
      </text>
    </comment>
    <comment ref="R7" authorId="0" shapeId="0" xr:uid="{00000000-0006-0000-0500-000032000000}">
      <text>
        <r>
          <rPr>
            <sz val="11"/>
            <rFont val="Calibri"/>
          </rPr>
          <t>Ensure unsuccessful file access attempts are collected</t>
        </r>
      </text>
    </comment>
    <comment ref="S7" authorId="0" shapeId="0" xr:uid="{00000000-0006-0000-0500-00000D000000}">
      <text>
        <r>
          <rPr>
            <sz val="11"/>
            <rFont val="Calibri"/>
          </rPr>
          <t>Ensure events that modify /etc/group information are collected</t>
        </r>
      </text>
    </comment>
    <comment ref="T7" authorId="0" shapeId="0" xr:uid="{00000000-0006-0000-0500-00000E000000}">
      <text>
        <r>
          <rPr>
            <sz val="11"/>
            <rFont val="Calibri"/>
          </rPr>
          <t>Ensure events that modify /etc/passwd information are collected</t>
        </r>
      </text>
    </comment>
    <comment ref="U7" authorId="0" shapeId="0" xr:uid="{00000000-0006-0000-0500-00000F000000}">
      <text>
        <r>
          <rPr>
            <sz val="11"/>
            <rFont val="Calibri"/>
          </rPr>
          <t>Ensure events that modify /etc/shadow and /etc/gshadow are collected</t>
        </r>
      </text>
    </comment>
    <comment ref="V7" authorId="0" shapeId="0" xr:uid="{00000000-0006-0000-0500-000010000000}">
      <text>
        <r>
          <rPr>
            <sz val="11"/>
            <rFont val="Calibri"/>
          </rPr>
          <t>Ensure events that modify /etc/security/opasswd are collected</t>
        </r>
      </text>
    </comment>
    <comment ref="W7" authorId="0" shapeId="0" xr:uid="{00000000-0006-0000-0500-000011000000}">
      <text>
        <r>
          <rPr>
            <sz val="11"/>
            <rFont val="Calibri"/>
          </rPr>
          <t>Ensure events that modify /etc/pam.d/ information are collected</t>
        </r>
      </text>
    </comment>
    <comment ref="X7" authorId="0" shapeId="0" xr:uid="{00000000-0006-0000-0500-000012000000}">
      <text>
        <r>
          <rPr>
            <sz val="11"/>
            <rFont val="Calibri"/>
          </rPr>
          <t>Ensure discretionary access control permission modification events chmod,fchmod,fchmodat,fchmodat2 are collected</t>
        </r>
      </text>
    </comment>
    <comment ref="Y7" authorId="0" shapeId="0" xr:uid="{00000000-0006-0000-0500-000013000000}">
      <text>
        <r>
          <rPr>
            <sz val="11"/>
            <rFont val="Calibri"/>
          </rPr>
          <t>Ensure discretionary access control permission modification events chown,fchown,lchown,fchownat are collected</t>
        </r>
      </text>
    </comment>
    <comment ref="Z7" authorId="0" shapeId="0" xr:uid="{00000000-0006-0000-0500-000014000000}">
      <text>
        <r>
          <rPr>
            <sz val="11"/>
            <rFont val="Calibri"/>
          </rPr>
          <t>Ensure discretionary access control permission modification events setxattr,lsetxattr,fsetxattr,removexattr,lremovexattr,fremovexattr collected</t>
        </r>
      </text>
    </comment>
    <comment ref="AA7" authorId="0" shapeId="0" xr:uid="{00000000-0006-0000-0500-000015000000}">
      <text>
        <r>
          <rPr>
            <sz val="11"/>
            <rFont val="Calibri"/>
          </rPr>
          <t>Ensure successful file system mounts are collected</t>
        </r>
      </text>
    </comment>
    <comment ref="AB7" authorId="0" shapeId="0" xr:uid="{00000000-0006-0000-0500-000016000000}">
      <text>
        <r>
          <rPr>
            <sz val="11"/>
            <rFont val="Calibri"/>
          </rPr>
          <t>Ensure session initiation information is collected</t>
        </r>
      </text>
    </comment>
    <comment ref="AC7" authorId="0" shapeId="0" xr:uid="{00000000-0006-0000-0500-000017000000}">
      <text>
        <r>
          <rPr>
            <sz val="11"/>
            <rFont val="Calibri"/>
          </rPr>
          <t>Ensure login and logout events are collected</t>
        </r>
      </text>
    </comment>
    <comment ref="AD7" authorId="0" shapeId="0" xr:uid="{00000000-0006-0000-0500-000018000000}">
      <text>
        <r>
          <rPr>
            <sz val="11"/>
            <rFont val="Calibri"/>
          </rPr>
          <t>Ensure unlink file deletion events by users are collected</t>
        </r>
      </text>
    </comment>
    <comment ref="AE7" authorId="0" shapeId="0" xr:uid="{00000000-0006-0000-0500-000019000000}">
      <text>
        <r>
          <rPr>
            <sz val="11"/>
            <rFont val="Calibri"/>
          </rPr>
          <t>Ensure rename file deletion events by users are collected</t>
        </r>
      </text>
    </comment>
    <comment ref="AF7" authorId="0" shapeId="0" xr:uid="{00000000-0006-0000-0500-00001A000000}">
      <text>
        <r>
          <rPr>
            <sz val="11"/>
            <rFont val="Calibri"/>
          </rPr>
          <t>Ensure events that modify the system</t>
        </r>
        <r>
          <rPr>
            <sz val="11"/>
            <color rgb="FF000000"/>
            <rFont val="Calibri"/>
          </rPr>
          <t>'</t>
        </r>
        <r>
          <rPr>
            <sz val="11"/>
            <color rgb="FF000000"/>
            <rFont val="Calibri"/>
          </rPr>
          <t>s Mandatory Access Controls are collected</t>
        </r>
      </text>
    </comment>
    <comment ref="AG7" authorId="0" shapeId="0" xr:uid="{00000000-0006-0000-0500-00001B000000}">
      <text>
        <r>
          <rPr>
            <sz val="11"/>
            <rFont val="Calibri"/>
          </rPr>
          <t>Ensure successful and unsuccessful attempts to use the chcon command are collected</t>
        </r>
      </text>
    </comment>
    <comment ref="AH7" authorId="0" shapeId="0" xr:uid="{00000000-0006-0000-0500-00001C000000}">
      <text>
        <r>
          <rPr>
            <sz val="11"/>
            <rFont val="Calibri"/>
          </rPr>
          <t>Ensure successful and unsuccessful attempts to use the setfacl command are collected</t>
        </r>
      </text>
    </comment>
    <comment ref="AI7" authorId="0" shapeId="0" xr:uid="{00000000-0006-0000-0500-00001D000000}">
      <text>
        <r>
          <rPr>
            <sz val="11"/>
            <rFont val="Calibri"/>
          </rPr>
          <t>Ensure successful and unsuccessful attempts to use the chacl command are collected</t>
        </r>
      </text>
    </comment>
    <comment ref="AJ7" authorId="0" shapeId="0" xr:uid="{00000000-0006-0000-0500-00001E000000}">
      <text>
        <r>
          <rPr>
            <sz val="11"/>
            <rFont val="Calibri"/>
          </rPr>
          <t>Ensure successful and unsuccessful attempts to use the usermod command are collected</t>
        </r>
      </text>
    </comment>
    <comment ref="AK7" authorId="0" shapeId="0" xr:uid="{00000000-0006-0000-0500-00001F000000}">
      <text>
        <r>
          <rPr>
            <sz val="11"/>
            <rFont val="Calibri"/>
          </rPr>
          <t>Ensure kernel module loading unloading and modification is collected</t>
        </r>
      </text>
    </comment>
    <comment ref="AL7" authorId="0" shapeId="0" xr:uid="{00000000-0006-0000-0500-000020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M7" authorId="0" shapeId="0" xr:uid="{00000000-0006-0000-0500-000021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N7" authorId="0" shapeId="0" xr:uid="{00000000-0006-0000-0500-000022000000}">
      <text>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text>
    </comment>
    <comment ref="AO7" authorId="0" shapeId="0" xr:uid="{00000000-0006-0000-0500-000023000000}">
      <text>
        <r>
          <rPr>
            <sz val="11"/>
            <rFont val="Calibri"/>
          </rPr>
          <t>Ensure the audit configuration is loaded regardless of errors</t>
        </r>
      </text>
    </comment>
    <comment ref="AP7" authorId="0" shapeId="0" xr:uid="{00000000-0006-0000-0500-000024000000}">
      <text>
        <r>
          <rPr>
            <sz val="11"/>
            <rFont val="Calibri"/>
          </rPr>
          <t>Ensure the audit configuration is immutable</t>
        </r>
      </text>
    </comment>
    <comment ref="AQ7" authorId="0" shapeId="0" xr:uid="{00000000-0006-0000-0500-000025000000}">
      <text>
        <r>
          <rPr>
            <sz val="11"/>
            <rFont val="Calibri"/>
          </rPr>
          <t>Ensure the running and on disk configuration is the same</t>
        </r>
      </text>
    </comment>
    <comment ref="AR7" authorId="0" shapeId="0" xr:uid="{00000000-0006-0000-0500-000026000000}">
      <text>
        <r>
          <rPr>
            <sz val="11"/>
            <rFont val="Calibri"/>
          </rPr>
          <t>Ensure AIDE is installed</t>
        </r>
      </text>
    </comment>
    <comment ref="AS7" authorId="0" shapeId="0" xr:uid="{00000000-0006-0000-0500-000027000000}">
      <text>
        <r>
          <rPr>
            <sz val="11"/>
            <rFont val="Calibri"/>
          </rPr>
          <t>Ensure filesystem integrity is regularly checked</t>
        </r>
      </text>
    </comment>
    <comment ref="AT7" authorId="0" shapeId="0" xr:uid="{00000000-0006-0000-0500-000028000000}">
      <text>
        <r>
          <rPr>
            <sz val="11"/>
            <rFont val="Calibri"/>
          </rPr>
          <t>Ensure cryptographic mechanisms are used to protect the integrity of audit tools</t>
        </r>
      </text>
    </comment>
    <comment ref="H8" authorId="0" shapeId="0" xr:uid="{00000000-0006-0000-0500-000033000000}">
      <text>
        <r>
          <rPr>
            <sz val="11"/>
            <rFont val="Calibri"/>
          </rPr>
          <t>Ensure kernel.yama.ptrace_scope is configured</t>
        </r>
      </text>
    </comment>
    <comment ref="H9" authorId="0" shapeId="0" xr:uid="{00000000-0006-0000-0500-000034000000}">
      <text>
        <r>
          <rPr>
            <sz val="11"/>
            <rFont val="Calibri"/>
          </rPr>
          <t>Ensure bootloader password is set</t>
        </r>
      </text>
    </comment>
    <comment ref="I9" authorId="0" shapeId="0" xr:uid="{00000000-0006-0000-0500-000035000000}">
      <text>
        <r>
          <rPr>
            <sz val="11"/>
            <rFont val="Calibri"/>
          </rPr>
          <t>Ensure access to bootloader config is configured</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configured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overlay kernel module is not available</t>
        </r>
      </text>
    </comment>
    <comment ref="N14" authorId="0" shapeId="0" xr:uid="{00000000-0006-0000-0500-000046000000}">
      <text>
        <r>
          <rPr>
            <sz val="11"/>
            <rFont val="Calibri"/>
          </rPr>
          <t>Ensure squashfs kernel module is not available</t>
        </r>
      </text>
    </comment>
    <comment ref="O14" authorId="0" shapeId="0" xr:uid="{00000000-0006-0000-0500-000047000000}">
      <text>
        <r>
          <rPr>
            <sz val="11"/>
            <rFont val="Calibri"/>
          </rPr>
          <t>Ensure udf kernel module is not available</t>
        </r>
      </text>
    </comment>
    <comment ref="P14" authorId="0" shapeId="0" xr:uid="{00000000-0006-0000-0500-000048000000}">
      <text>
        <r>
          <rPr>
            <sz val="11"/>
            <rFont val="Calibri"/>
          </rPr>
          <t>Ensure unused filesystems kernel modules are not available</t>
        </r>
      </text>
    </comment>
    <comment ref="Q14" authorId="0" shapeId="0" xr:uid="{00000000-0006-0000-0500-000049000000}">
      <text>
        <r>
          <rPr>
            <sz val="11"/>
            <rFont val="Calibri"/>
          </rPr>
          <t>Ensure the MCS Translation Service (mcstrans) is not installed</t>
        </r>
      </text>
    </comment>
    <comment ref="R14" authorId="0" shapeId="0" xr:uid="{00000000-0006-0000-0500-00004A000000}">
      <text>
        <r>
          <rPr>
            <sz val="11"/>
            <rFont val="Calibri"/>
          </rPr>
          <t>Ensure SETroubleshoot is not installed</t>
        </r>
      </text>
    </comment>
    <comment ref="S14" authorId="0" shapeId="0" xr:uid="{00000000-0006-0000-0500-00004B000000}">
      <text>
        <r>
          <rPr>
            <sz val="11"/>
            <rFont val="Calibri"/>
          </rPr>
          <t>Ensure GDM automount is configured</t>
        </r>
      </text>
    </comment>
    <comment ref="T14" authorId="0" shapeId="0" xr:uid="{00000000-0006-0000-0500-00004C000000}">
      <text>
        <r>
          <rPr>
            <sz val="11"/>
            <rFont val="Calibri"/>
          </rPr>
          <t>Ensure GDM autorun-never is configured</t>
        </r>
      </text>
    </comment>
    <comment ref="U14" authorId="0" shapeId="0" xr:uid="{00000000-0006-0000-0500-00004D000000}">
      <text>
        <r>
          <rPr>
            <sz val="11"/>
            <rFont val="Calibri"/>
          </rPr>
          <t>Ensure autofs services are not in use</t>
        </r>
      </text>
    </comment>
    <comment ref="V14" authorId="0" shapeId="0" xr:uid="{00000000-0006-0000-0500-00004E000000}">
      <text>
        <r>
          <rPr>
            <sz val="11"/>
            <rFont val="Calibri"/>
          </rPr>
          <t>Ensure avahi daemon services are not in use</t>
        </r>
      </text>
    </comment>
    <comment ref="W14" authorId="0" shapeId="0" xr:uid="{00000000-0006-0000-0500-00004F000000}">
      <text>
        <r>
          <rPr>
            <sz val="11"/>
            <rFont val="Calibri"/>
          </rPr>
          <t>Ensure dhcp server services are not in use</t>
        </r>
      </text>
    </comment>
    <comment ref="X14" authorId="0" shapeId="0" xr:uid="{00000000-0006-0000-0500-000050000000}">
      <text>
        <r>
          <rPr>
            <sz val="11"/>
            <rFont val="Calibri"/>
          </rPr>
          <t>Ensure dns server services are not in use</t>
        </r>
      </text>
    </comment>
    <comment ref="Y14" authorId="0" shapeId="0" xr:uid="{00000000-0006-0000-0500-000051000000}">
      <text>
        <r>
          <rPr>
            <sz val="11"/>
            <rFont val="Calibri"/>
          </rPr>
          <t>Ensure dnsmasq services are not in use</t>
        </r>
      </text>
    </comment>
    <comment ref="Z14" authorId="0" shapeId="0" xr:uid="{00000000-0006-0000-0500-000052000000}">
      <text>
        <r>
          <rPr>
            <sz val="11"/>
            <rFont val="Calibri"/>
          </rPr>
          <t>Ensure samba file server services are not in use</t>
        </r>
      </text>
    </comment>
    <comment ref="AA14" authorId="0" shapeId="0" xr:uid="{00000000-0006-0000-0500-000053000000}">
      <text>
        <r>
          <rPr>
            <sz val="11"/>
            <rFont val="Calibri"/>
          </rPr>
          <t>Ensure ldap server services are not in use</t>
        </r>
      </text>
    </comment>
    <comment ref="AB14" authorId="0" shapeId="0" xr:uid="{00000000-0006-0000-0500-000054000000}">
      <text>
        <r>
          <rPr>
            <sz val="11"/>
            <rFont val="Calibri"/>
          </rPr>
          <t>Ensure ftp server services are not in use</t>
        </r>
      </text>
    </comment>
    <comment ref="AC14" authorId="0" shapeId="0" xr:uid="{00000000-0006-0000-0500-000055000000}">
      <text>
        <r>
          <rPr>
            <sz val="11"/>
            <rFont val="Calibri"/>
          </rPr>
          <t>Ensure message access server services are not in use</t>
        </r>
      </text>
    </comment>
    <comment ref="AD14" authorId="0" shapeId="0" xr:uid="{00000000-0006-0000-0500-000056000000}">
      <text>
        <r>
          <rPr>
            <sz val="11"/>
            <rFont val="Calibri"/>
          </rPr>
          <t>Ensure network file system services are not in use</t>
        </r>
      </text>
    </comment>
    <comment ref="AE14" authorId="0" shapeId="0" xr:uid="{00000000-0006-0000-0500-000057000000}">
      <text>
        <r>
          <rPr>
            <sz val="11"/>
            <rFont val="Calibri"/>
          </rPr>
          <t>Ensure print server services are not in use</t>
        </r>
      </text>
    </comment>
    <comment ref="AF14" authorId="0" shapeId="0" xr:uid="{00000000-0006-0000-0500-000058000000}">
      <text>
        <r>
          <rPr>
            <sz val="11"/>
            <rFont val="Calibri"/>
          </rPr>
          <t>Ensure rpcbind services are not in use</t>
        </r>
      </text>
    </comment>
    <comment ref="AG14" authorId="0" shapeId="0" xr:uid="{00000000-0006-0000-0500-000059000000}">
      <text>
        <r>
          <rPr>
            <sz val="11"/>
            <rFont val="Calibri"/>
          </rPr>
          <t>Ensure rsync services are not in use</t>
        </r>
      </text>
    </comment>
    <comment ref="AH14" authorId="0" shapeId="0" xr:uid="{00000000-0006-0000-0500-00005A000000}">
      <text>
        <r>
          <rPr>
            <sz val="11"/>
            <rFont val="Calibri"/>
          </rPr>
          <t>Ensure snmp services are not in use</t>
        </r>
      </text>
    </comment>
    <comment ref="AI14" authorId="0" shapeId="0" xr:uid="{00000000-0006-0000-0500-00005B000000}">
      <text>
        <r>
          <rPr>
            <sz val="11"/>
            <rFont val="Calibri"/>
          </rPr>
          <t>Ensure telnet server services are not in use</t>
        </r>
      </text>
    </comment>
    <comment ref="AJ14" authorId="0" shapeId="0" xr:uid="{00000000-0006-0000-0500-00005C000000}">
      <text>
        <r>
          <rPr>
            <sz val="11"/>
            <rFont val="Calibri"/>
          </rPr>
          <t>Ensure tftp server services are not in use</t>
        </r>
      </text>
    </comment>
    <comment ref="AK14" authorId="0" shapeId="0" xr:uid="{00000000-0006-0000-0500-00005D000000}">
      <text>
        <r>
          <rPr>
            <sz val="11"/>
            <rFont val="Calibri"/>
          </rPr>
          <t>Ensure web proxy server services are not in use</t>
        </r>
      </text>
    </comment>
    <comment ref="AL14" authorId="0" shapeId="0" xr:uid="{00000000-0006-0000-0500-00005E000000}">
      <text>
        <r>
          <rPr>
            <sz val="11"/>
            <rFont val="Calibri"/>
          </rPr>
          <t>Ensure web server services are not in use</t>
        </r>
      </text>
    </comment>
    <comment ref="AM14" authorId="0" shapeId="0" xr:uid="{00000000-0006-0000-0500-00005F000000}">
      <text>
        <r>
          <rPr>
            <sz val="11"/>
            <rFont val="Calibri"/>
          </rPr>
          <t>Ensure xinetd services are not in use</t>
        </r>
      </text>
    </comment>
    <comment ref="AN14" authorId="0" shapeId="0" xr:uid="{00000000-0006-0000-0500-000060000000}">
      <text>
        <r>
          <rPr>
            <sz val="11"/>
            <rFont val="Calibri"/>
          </rPr>
          <t>Ensure X window server services are not in use</t>
        </r>
      </text>
    </comment>
    <comment ref="AO14" authorId="0" shapeId="0" xr:uid="{00000000-0006-0000-0500-000061000000}">
      <text>
        <r>
          <rPr>
            <sz val="11"/>
            <rFont val="Calibri"/>
          </rPr>
          <t>Ensure mail transfer agents are configured for local-only mode</t>
        </r>
      </text>
    </comment>
    <comment ref="AP14" authorId="0" shapeId="0" xr:uid="{00000000-0006-0000-0500-000062000000}">
      <text>
        <r>
          <rPr>
            <sz val="11"/>
            <rFont val="Calibri"/>
          </rPr>
          <t>Ensure only approved services are listening on a network interface</t>
        </r>
      </text>
    </comment>
    <comment ref="AQ14" authorId="0" shapeId="0" xr:uid="{00000000-0006-0000-0500-000063000000}">
      <text>
        <r>
          <rPr>
            <sz val="11"/>
            <rFont val="Calibri"/>
          </rPr>
          <t>Ensure ftp client is not installed</t>
        </r>
      </text>
    </comment>
    <comment ref="AR14" authorId="0" shapeId="0" xr:uid="{00000000-0006-0000-0500-000064000000}">
      <text>
        <r>
          <rPr>
            <sz val="11"/>
            <rFont val="Calibri"/>
          </rPr>
          <t>Ensure ldap client is not installed</t>
        </r>
      </text>
    </comment>
    <comment ref="AS14" authorId="0" shapeId="0" xr:uid="{00000000-0006-0000-0500-000065000000}">
      <text>
        <r>
          <rPr>
            <sz val="11"/>
            <rFont val="Calibri"/>
          </rPr>
          <t>Ensure nis client is not installed</t>
        </r>
      </text>
    </comment>
    <comment ref="AT14" authorId="0" shapeId="0" xr:uid="{00000000-0006-0000-0500-000066000000}">
      <text>
        <r>
          <rPr>
            <sz val="11"/>
            <rFont val="Calibri"/>
          </rPr>
          <t>Ensure telnet client is not installed</t>
        </r>
      </text>
    </comment>
    <comment ref="AU14" authorId="0" shapeId="0" xr:uid="{00000000-0006-0000-0500-000040000000}">
      <text>
        <r>
          <rPr>
            <sz val="11"/>
            <rFont val="Calibri"/>
          </rPr>
          <t>Ensure tftp client is not installed</t>
        </r>
      </text>
    </comment>
    <comment ref="H16" authorId="0" shapeId="0" xr:uid="{00000000-0006-0000-0500-000067000000}">
      <text>
        <r>
          <rPr>
            <sz val="11"/>
            <rFont val="Calibri"/>
          </rPr>
          <t>Ensure crypto-policies-scripts package is installed</t>
        </r>
      </text>
    </comment>
    <comment ref="I16" authorId="0" shapeId="0" xr:uid="{00000000-0006-0000-0500-000068000000}">
      <text>
        <r>
          <rPr>
            <sz val="11"/>
            <rFont val="Calibri"/>
          </rPr>
          <t>Ensure system wide crypto policy is not legacy</t>
        </r>
      </text>
    </comment>
    <comment ref="J16" authorId="0" shapeId="0" xr:uid="{00000000-0006-0000-0500-000069000000}">
      <text>
        <r>
          <rPr>
            <sz val="11"/>
            <rFont val="Calibri"/>
          </rPr>
          <t>Ensure system wide crypto policy is not set in sshd configuration</t>
        </r>
      </text>
    </comment>
    <comment ref="K16" authorId="0" shapeId="0" xr:uid="{00000000-0006-0000-0500-00006A000000}">
      <text>
        <r>
          <rPr>
            <sz val="11"/>
            <rFont val="Calibri"/>
          </rPr>
          <t>Ensure system wide crypto policy disables sha1 hash and signature support</t>
        </r>
      </text>
    </comment>
    <comment ref="L16" authorId="0" shapeId="0" xr:uid="{00000000-0006-0000-0500-00006B000000}">
      <text>
        <r>
          <rPr>
            <sz val="11"/>
            <rFont val="Calibri"/>
          </rPr>
          <t>Ensure system wide crypto policy macs are configured</t>
        </r>
      </text>
    </comment>
    <comment ref="M16" authorId="0" shapeId="0" xr:uid="{00000000-0006-0000-0500-00006C000000}">
      <text>
        <r>
          <rPr>
            <sz val="11"/>
            <rFont val="Calibri"/>
          </rPr>
          <t>Ensure system wide crypto policy disables cbc for ssh</t>
        </r>
      </text>
    </comment>
    <comment ref="N16" authorId="0" shapeId="0" xr:uid="{00000000-0006-0000-0500-00006D000000}">
      <text>
        <r>
          <rPr>
            <sz val="11"/>
            <rFont val="Calibri"/>
          </rPr>
          <t>Ensure system wide crypto policy disables chacha20-poly1305 for ssh</t>
        </r>
      </text>
    </comment>
    <comment ref="O16" authorId="0" shapeId="0" xr:uid="{00000000-0006-0000-0500-00006E000000}">
      <text>
        <r>
          <rPr>
            <sz val="11"/>
            <rFont val="Calibri"/>
          </rPr>
          <t>Ensure sshd access is configured</t>
        </r>
      </text>
    </comment>
    <comment ref="P16" authorId="0" shapeId="0" xr:uid="{00000000-0006-0000-0500-00006F000000}">
      <text>
        <r>
          <rPr>
            <sz val="11"/>
            <rFont val="Calibri"/>
          </rPr>
          <t>Ensure sshd Banner is configured</t>
        </r>
      </text>
    </comment>
    <comment ref="Q16" authorId="0" shapeId="0" xr:uid="{00000000-0006-0000-0500-000070000000}">
      <text>
        <r>
          <rPr>
            <sz val="11"/>
            <rFont val="Calibri"/>
          </rPr>
          <t>Ensure sshd Ciphers are configured</t>
        </r>
      </text>
    </comment>
    <comment ref="R16" authorId="0" shapeId="0" xr:uid="{00000000-0006-0000-0500-000071000000}">
      <text>
        <r>
          <rPr>
            <sz val="11"/>
            <rFont val="Calibri"/>
          </rPr>
          <t>Ensure sshd KexAlgorithms is configured</t>
        </r>
      </text>
    </comment>
    <comment ref="S16" authorId="0" shapeId="0" xr:uid="{00000000-0006-0000-0500-000072000000}">
      <text>
        <r>
          <rPr>
            <sz val="11"/>
            <rFont val="Calibri"/>
          </rPr>
          <t>Ensure sshd MACs are configured</t>
        </r>
      </text>
    </comment>
    <comment ref="T16" authorId="0" shapeId="0" xr:uid="{00000000-0006-0000-0500-000073000000}">
      <text>
        <r>
          <rPr>
            <sz val="11"/>
            <rFont val="Calibri"/>
          </rPr>
          <t>Ensure sshd post-quantum cryptography key exchange algorithms are configured</t>
        </r>
      </text>
    </comment>
    <comment ref="U16" authorId="0" shapeId="0" xr:uid="{00000000-0006-0000-0500-000074000000}">
      <text>
        <r>
          <rPr>
            <sz val="11"/>
            <rFont val="Calibri"/>
          </rPr>
          <t>Ensure pam_pwhistory includes use_authtok</t>
        </r>
      </text>
    </comment>
    <comment ref="V16" authorId="0" shapeId="0" xr:uid="{00000000-0006-0000-0500-000075000000}">
      <text>
        <r>
          <rPr>
            <sz val="11"/>
            <rFont val="Calibri"/>
          </rPr>
          <t>Ensure pam_unix does not include nullok</t>
        </r>
      </text>
    </comment>
    <comment ref="W16" authorId="0" shapeId="0" xr:uid="{00000000-0006-0000-0500-000076000000}">
      <text>
        <r>
          <rPr>
            <sz val="11"/>
            <rFont val="Calibri"/>
          </rPr>
          <t>Ensure pam_unix does not include remember</t>
        </r>
      </text>
    </comment>
    <comment ref="X16" authorId="0" shapeId="0" xr:uid="{00000000-0006-0000-0500-000077000000}">
      <text>
        <r>
          <rPr>
            <sz val="11"/>
            <rFont val="Calibri"/>
          </rPr>
          <t>Ensure pam_unix includes a strong password hashing algorithm</t>
        </r>
      </text>
    </comment>
    <comment ref="Y16" authorId="0" shapeId="0" xr:uid="{00000000-0006-0000-0500-000078000000}">
      <text>
        <r>
          <rPr>
            <sz val="11"/>
            <rFont val="Calibri"/>
          </rPr>
          <t>Ensure pam_unix includes use_authtok</t>
        </r>
      </text>
    </comment>
    <comment ref="Z16" authorId="0" shapeId="0" xr:uid="{00000000-0006-0000-0500-000079000000}">
      <text>
        <r>
          <rPr>
            <sz val="11"/>
            <rFont val="Calibri"/>
          </rPr>
          <t>Ensure strong password hashing algorithm is configured</t>
        </r>
      </text>
    </comment>
    <comment ref="AA16" authorId="0" shapeId="0" xr:uid="{00000000-0006-0000-0500-00007A000000}">
      <text>
        <r>
          <rPr>
            <sz val="11"/>
            <rFont val="Calibri"/>
          </rPr>
          <t>Ensure rsyslog-gnutls is installed</t>
        </r>
      </text>
    </comment>
    <comment ref="AB16" authorId="0" shapeId="0" xr:uid="{00000000-0006-0000-0500-00007B000000}">
      <text>
        <r>
          <rPr>
            <sz val="11"/>
            <rFont val="Calibri"/>
          </rPr>
          <t>Ensure rsyslog forwarding uses gtls</t>
        </r>
      </text>
    </comment>
    <comment ref="AC16" authorId="0" shapeId="0" xr:uid="{00000000-0006-0000-0500-00007C000000}">
      <text>
        <r>
          <rPr>
            <sz val="11"/>
            <rFont val="Calibri"/>
          </rPr>
          <t>Ensure rsyslog CA certificates are configured</t>
        </r>
      </text>
    </comment>
    <comment ref="H18" authorId="0" shapeId="0" xr:uid="{00000000-0006-0000-0500-00007D000000}">
      <text>
        <r>
          <rPr>
            <sz val="11"/>
            <rFont val="Calibri"/>
          </rPr>
          <t>Ensure nosuid option set on /dev/shm partition</t>
        </r>
      </text>
    </comment>
    <comment ref="I18" authorId="0" shapeId="0" xr:uid="{00000000-0006-0000-0500-00007E000000}">
      <text>
        <r>
          <rPr>
            <sz val="11"/>
            <rFont val="Calibri"/>
          </rPr>
          <t>Ensure separate partition exists for /home</t>
        </r>
      </text>
    </comment>
    <comment ref="J18" authorId="0" shapeId="0" xr:uid="{00000000-0006-0000-0500-00007F000000}">
      <text>
        <r>
          <rPr>
            <sz val="11"/>
            <rFont val="Calibri"/>
          </rPr>
          <t>Ensure nodev option set on /home partition</t>
        </r>
      </text>
    </comment>
    <comment ref="K18" authorId="0" shapeId="0" xr:uid="{00000000-0006-0000-0500-000080000000}">
      <text>
        <r>
          <rPr>
            <sz val="11"/>
            <rFont val="Calibri"/>
          </rPr>
          <t>Ensure nodev option set on /var/log partition</t>
        </r>
      </text>
    </comment>
    <comment ref="H19" authorId="0" shapeId="0" xr:uid="{00000000-0006-0000-0500-000081000000}">
      <text>
        <r>
          <rPr>
            <sz val="11"/>
            <rFont val="Calibri"/>
          </rPr>
          <t>Ensure cramfs kernel module is not available</t>
        </r>
      </text>
    </comment>
    <comment ref="I19" authorId="0" shapeId="0" xr:uid="{00000000-0006-0000-0500-000082000000}">
      <text>
        <r>
          <rPr>
            <sz val="11"/>
            <rFont val="Calibri"/>
          </rPr>
          <t>Ensure freevxfs kernel module is not available</t>
        </r>
      </text>
    </comment>
    <comment ref="J19" authorId="0" shapeId="0" xr:uid="{00000000-0006-0000-0500-000083000000}">
      <text>
        <r>
          <rPr>
            <sz val="11"/>
            <rFont val="Calibri"/>
          </rPr>
          <t>Ensure hfs kernel module is not available</t>
        </r>
      </text>
    </comment>
    <comment ref="K19" authorId="0" shapeId="0" xr:uid="{00000000-0006-0000-0500-000084000000}">
      <text>
        <r>
          <rPr>
            <sz val="11"/>
            <rFont val="Calibri"/>
          </rPr>
          <t>Ensure jffs2 kernel module is not available</t>
        </r>
      </text>
    </comment>
    <comment ref="L19" authorId="0" shapeId="0" xr:uid="{00000000-0006-0000-0500-000085000000}">
      <text>
        <r>
          <rPr>
            <sz val="11"/>
            <rFont val="Calibri"/>
          </rPr>
          <t>Ensure overlay kernel module is not available</t>
        </r>
      </text>
    </comment>
    <comment ref="M19" authorId="0" shapeId="0" xr:uid="{00000000-0006-0000-0500-000086000000}">
      <text>
        <r>
          <rPr>
            <sz val="11"/>
            <rFont val="Calibri"/>
          </rPr>
          <t>Ensure squashfs kernel module is not available</t>
        </r>
      </text>
    </comment>
    <comment ref="N19" authorId="0" shapeId="0" xr:uid="{00000000-0006-0000-0500-000087000000}">
      <text>
        <r>
          <rPr>
            <sz val="11"/>
            <rFont val="Calibri"/>
          </rPr>
          <t>Ensure udf kernel module is not available</t>
        </r>
      </text>
    </comment>
    <comment ref="O19" authorId="0" shapeId="0" xr:uid="{00000000-0006-0000-0500-000088000000}">
      <text>
        <r>
          <rPr>
            <sz val="11"/>
            <rFont val="Calibri"/>
          </rPr>
          <t>Ensure kernel.randomize_va_space is configured</t>
        </r>
      </text>
    </comment>
    <comment ref="P19" authorId="0" shapeId="0" xr:uid="{00000000-0006-0000-0500-000089000000}">
      <text>
        <r>
          <rPr>
            <sz val="11"/>
            <rFont val="Calibri"/>
          </rPr>
          <t>Ensure XDMCP is not enabled</t>
        </r>
      </text>
    </comment>
    <comment ref="Q19" authorId="0" shapeId="0" xr:uid="{00000000-0006-0000-0500-00008A000000}">
      <text>
        <r>
          <rPr>
            <sz val="11"/>
            <rFont val="Calibri"/>
          </rPr>
          <t>Ensure Xwayland is configured</t>
        </r>
      </text>
    </comment>
    <comment ref="H20" authorId="0" shapeId="0" xr:uid="{00000000-0006-0000-0500-00008B000000}">
      <text>
        <r>
          <rPr>
            <sz val="11"/>
            <rFont val="Calibri"/>
          </rPr>
          <t>Ensure net.ipv4.icmp_echo_ignore_broadcasts is configured</t>
        </r>
      </text>
    </comment>
    <comment ref="I20" authorId="0" shapeId="0" xr:uid="{00000000-0006-0000-0500-00008C000000}">
      <text>
        <r>
          <rPr>
            <sz val="11"/>
            <rFont val="Calibri"/>
          </rPr>
          <t>Ensure net.ipv4.tcp_syncookies is configured</t>
        </r>
      </text>
    </comment>
    <comment ref="J20" authorId="0" shapeId="0" xr:uid="{00000000-0006-0000-0500-00008D000000}">
      <text>
        <r>
          <rPr>
            <sz val="11"/>
            <rFont val="Calibri"/>
          </rPr>
          <t>Ensure firewalld is installed</t>
        </r>
      </text>
    </comment>
    <comment ref="K20" authorId="0" shapeId="0" xr:uid="{00000000-0006-0000-0500-00008E000000}">
      <text>
        <r>
          <rPr>
            <sz val="11"/>
            <rFont val="Calibri"/>
          </rPr>
          <t>Ensure firewalld backend is configured</t>
        </r>
      </text>
    </comment>
    <comment ref="L20" authorId="0" shapeId="0" xr:uid="{00000000-0006-0000-0500-00008F000000}">
      <text>
        <r>
          <rPr>
            <sz val="11"/>
            <rFont val="Calibri"/>
          </rPr>
          <t>Ensure firewalld active zone target is configured</t>
        </r>
      </text>
    </comment>
    <comment ref="M20" authorId="0" shapeId="0" xr:uid="{00000000-0006-0000-0500-000090000000}">
      <text>
        <r>
          <rPr>
            <sz val="11"/>
            <rFont val="Calibri"/>
          </rPr>
          <t>Ensure firewalld loopback traffic is configured</t>
        </r>
      </text>
    </comment>
    <comment ref="N20" authorId="0" shapeId="0" xr:uid="{00000000-0006-0000-0500-000091000000}">
      <text>
        <r>
          <rPr>
            <sz val="11"/>
            <rFont val="Calibri"/>
          </rPr>
          <t>Ensure firewalld loopback source address traffic is configured</t>
        </r>
      </text>
    </comment>
    <comment ref="O20" authorId="0" shapeId="0" xr:uid="{00000000-0006-0000-0500-000092000000}">
      <text>
        <r>
          <rPr>
            <sz val="11"/>
            <rFont val="Calibri"/>
          </rPr>
          <t>Configure firewall to drop all traffic</t>
        </r>
      </text>
    </comment>
    <comment ref="P20" authorId="0" shapeId="0" xr:uid="{00000000-0006-0000-0500-000093000000}">
      <text>
        <r>
          <rPr>
            <sz val="11"/>
            <rFont val="Calibri"/>
          </rPr>
          <t>Ensure sshd ListenAddress is configured</t>
        </r>
      </text>
    </comment>
    <comment ref="H21" authorId="0" shapeId="0" xr:uid="{00000000-0006-0000-0500-000094000000}">
      <text>
        <r>
          <rPr>
            <sz val="11"/>
            <rFont val="Calibri"/>
          </rPr>
          <t>Ensure sshd warning Banner is configured</t>
        </r>
      </text>
    </comment>
    <comment ref="I21" authorId="0" shapeId="0" xr:uid="{00000000-0006-0000-0500-000095000000}">
      <text>
        <r>
          <rPr>
            <sz val="11"/>
            <rFont val="Calibri"/>
          </rPr>
          <t>Ensure sshd Banner is configured</t>
        </r>
      </text>
    </comment>
    <comment ref="J21" authorId="0" shapeId="0" xr:uid="{00000000-0006-0000-0500-000096000000}">
      <text>
        <r>
          <rPr>
            <sz val="11"/>
            <rFont val="Calibri"/>
          </rPr>
          <t>Ensure sshd UsePAM is enabled</t>
        </r>
      </text>
    </comment>
    <comment ref="H22" authorId="0" shapeId="0" xr:uid="{00000000-0006-0000-0500-000097000000}">
      <text>
        <r>
          <rPr>
            <sz val="11"/>
            <rFont val="Calibri"/>
          </rPr>
          <t>Ensure firewire-core kernel module is not available</t>
        </r>
      </text>
    </comment>
    <comment ref="I22" authorId="0" shapeId="0" xr:uid="{00000000-0006-0000-0500-000098000000}">
      <text>
        <r>
          <rPr>
            <sz val="11"/>
            <rFont val="Calibri"/>
          </rPr>
          <t>Ensure GDM automount is configured</t>
        </r>
      </text>
    </comment>
    <comment ref="J22" authorId="0" shapeId="0" xr:uid="{00000000-0006-0000-0500-000099000000}">
      <text>
        <r>
          <rPr>
            <sz val="11"/>
            <rFont val="Calibri"/>
          </rPr>
          <t>Ensure successful file system mounts are collected</t>
        </r>
      </text>
    </comment>
    <comment ref="H25" authorId="0" shapeId="0" xr:uid="{00000000-0006-0000-0500-00009A000000}">
      <text>
        <r>
          <rPr>
            <sz val="11"/>
            <rFont val="Calibri"/>
          </rPr>
          <t>Ensure net.ipv4.icmp_ignore_bogus_error_responses is configured</t>
        </r>
      </text>
    </comment>
    <comment ref="I25" authorId="0" shapeId="0" xr:uid="{00000000-0006-0000-0500-00009B000000}">
      <text>
        <r>
          <rPr>
            <sz val="11"/>
            <rFont val="Calibri"/>
          </rPr>
          <t>Ensure net.ipv4.icmp_echo_ignore_broadcasts is configured</t>
        </r>
      </text>
    </comment>
    <comment ref="J25" authorId="0" shapeId="0" xr:uid="{00000000-0006-0000-0500-00009C000000}">
      <text>
        <r>
          <rPr>
            <sz val="11"/>
            <rFont val="Calibri"/>
          </rPr>
          <t>Ensure net.ipv4.conf.all.accept_redirects is configured</t>
        </r>
      </text>
    </comment>
    <comment ref="K25" authorId="0" shapeId="0" xr:uid="{00000000-0006-0000-0500-00009D000000}">
      <text>
        <r>
          <rPr>
            <sz val="11"/>
            <rFont val="Calibri"/>
          </rPr>
          <t>Ensure net.ipv4.conf.default.accept_redirects is configured</t>
        </r>
      </text>
    </comment>
    <comment ref="L25" authorId="0" shapeId="0" xr:uid="{00000000-0006-0000-0500-00009E000000}">
      <text>
        <r>
          <rPr>
            <sz val="11"/>
            <rFont val="Calibri"/>
          </rPr>
          <t>Ensure net.ipv4.conf.all.secure_redirects is configured</t>
        </r>
      </text>
    </comment>
    <comment ref="M25" authorId="0" shapeId="0" xr:uid="{00000000-0006-0000-0500-00009F000000}">
      <text>
        <r>
          <rPr>
            <sz val="11"/>
            <rFont val="Calibri"/>
          </rPr>
          <t>Ensure net.ipv4.conf.default.secure_redirects is configured</t>
        </r>
      </text>
    </comment>
    <comment ref="N25" authorId="0" shapeId="0" xr:uid="{00000000-0006-0000-0500-0000A0000000}">
      <text>
        <r>
          <rPr>
            <sz val="11"/>
            <rFont val="Calibri"/>
          </rPr>
          <t>Ensure net.ipv4.conf.all.rp_filter is configured</t>
        </r>
      </text>
    </comment>
    <comment ref="O25" authorId="0" shapeId="0" xr:uid="{00000000-0006-0000-0500-0000A1000000}">
      <text>
        <r>
          <rPr>
            <sz val="11"/>
            <rFont val="Calibri"/>
          </rPr>
          <t>Ensure net.ipv4.conf.default.rp_filter is configured</t>
        </r>
      </text>
    </comment>
    <comment ref="P25" authorId="0" shapeId="0" xr:uid="{00000000-0006-0000-0500-0000A2000000}">
      <text>
        <r>
          <rPr>
            <sz val="11"/>
            <rFont val="Calibri"/>
          </rPr>
          <t>Ensure net.ipv4.conf.all.accept_source_route is configured</t>
        </r>
      </text>
    </comment>
    <comment ref="Q25" authorId="0" shapeId="0" xr:uid="{00000000-0006-0000-0500-0000A3000000}">
      <text>
        <r>
          <rPr>
            <sz val="11"/>
            <rFont val="Calibri"/>
          </rPr>
          <t>Ensure net.ipv4.conf.default.accept_source_route is configured</t>
        </r>
      </text>
    </comment>
    <comment ref="R25" authorId="0" shapeId="0" xr:uid="{00000000-0006-0000-0500-0000A4000000}">
      <text>
        <r>
          <rPr>
            <sz val="11"/>
            <rFont val="Calibri"/>
          </rPr>
          <t>Ensure net.ipv4.conf.all.log_martians is configured</t>
        </r>
      </text>
    </comment>
    <comment ref="S25" authorId="0" shapeId="0" xr:uid="{00000000-0006-0000-0500-0000A5000000}">
      <text>
        <r>
          <rPr>
            <sz val="11"/>
            <rFont val="Calibri"/>
          </rPr>
          <t>Ensure net.ipv4.conf.default.log_martians is configured</t>
        </r>
      </text>
    </comment>
    <comment ref="T25" authorId="0" shapeId="0" xr:uid="{00000000-0006-0000-0500-0000A6000000}">
      <text>
        <r>
          <rPr>
            <sz val="11"/>
            <rFont val="Calibri"/>
          </rPr>
          <t>Ensure net.ipv4.tcp_syncookies is configured</t>
        </r>
      </text>
    </comment>
    <comment ref="U25" authorId="0" shapeId="0" xr:uid="{00000000-0006-0000-0500-0000A7000000}">
      <text>
        <r>
          <rPr>
            <sz val="11"/>
            <rFont val="Calibri"/>
          </rPr>
          <t>Ensure net.ipv4.conf.lo.route_localnet is configured</t>
        </r>
      </text>
    </comment>
    <comment ref="V25" authorId="0" shapeId="0" xr:uid="{00000000-0006-0000-0500-0000A8000000}">
      <text>
        <r>
          <rPr>
            <sz val="11"/>
            <rFont val="Calibri"/>
          </rPr>
          <t>Ensure net.ipv6.conf.all.accept_redirects is configured</t>
        </r>
      </text>
    </comment>
    <comment ref="W25" authorId="0" shapeId="0" xr:uid="{00000000-0006-0000-0500-0000A9000000}">
      <text>
        <r>
          <rPr>
            <sz val="11"/>
            <rFont val="Calibri"/>
          </rPr>
          <t>Ensure net.ipv6.conf.default.accept_redirects is configured</t>
        </r>
      </text>
    </comment>
    <comment ref="X25" authorId="0" shapeId="0" xr:uid="{00000000-0006-0000-0500-0000AA000000}">
      <text>
        <r>
          <rPr>
            <sz val="11"/>
            <rFont val="Calibri"/>
          </rPr>
          <t>Ensure net.ipv6.conf.all.accept_source_route is configured</t>
        </r>
      </text>
    </comment>
    <comment ref="Y25" authorId="0" shapeId="0" xr:uid="{00000000-0006-0000-0500-0000AB000000}">
      <text>
        <r>
          <rPr>
            <sz val="11"/>
            <rFont val="Calibri"/>
          </rPr>
          <t>Ensure net.ipv6.conf.default.accept_source_route is configured</t>
        </r>
      </text>
    </comment>
    <comment ref="Z25" authorId="0" shapeId="0" xr:uid="{00000000-0006-0000-0500-0000AC000000}">
      <text>
        <r>
          <rPr>
            <sz val="11"/>
            <rFont val="Calibri"/>
          </rPr>
          <t>Ensure net.ipv6.conf.all.accept_ra is configured</t>
        </r>
      </text>
    </comment>
    <comment ref="AA25" authorId="0" shapeId="0" xr:uid="{00000000-0006-0000-0500-0000AD000000}">
      <text>
        <r>
          <rPr>
            <sz val="11"/>
            <rFont val="Calibri"/>
          </rPr>
          <t>Ensure net.ipv6.conf.default.accept_ra is configured</t>
        </r>
      </text>
    </comment>
    <comment ref="AB25" authorId="0" shapeId="0" xr:uid="{00000000-0006-0000-0500-0000AE000000}">
      <text>
        <r>
          <rPr>
            <sz val="11"/>
            <rFont val="Calibri"/>
          </rPr>
          <t>Ensure firewalld is installed</t>
        </r>
      </text>
    </comment>
    <comment ref="AC25" authorId="0" shapeId="0" xr:uid="{00000000-0006-0000-0500-0000AF000000}">
      <text>
        <r>
          <rPr>
            <sz val="11"/>
            <rFont val="Calibri"/>
          </rPr>
          <t>Ensure firewalld backend is configured</t>
        </r>
      </text>
    </comment>
    <comment ref="H26" authorId="0" shapeId="0" xr:uid="{00000000-0006-0000-0500-0000B0000000}">
      <text>
        <r>
          <rPr>
            <sz val="11"/>
            <rFont val="Calibri"/>
          </rPr>
          <t>Ensure net.ipv4.ip_forward is configured</t>
        </r>
      </text>
    </comment>
    <comment ref="I26" authorId="0" shapeId="0" xr:uid="{00000000-0006-0000-0500-0000B1000000}">
      <text>
        <r>
          <rPr>
            <sz val="11"/>
            <rFont val="Calibri"/>
          </rPr>
          <t>Ensure net.ipv4.conf.all.forwarding is configured</t>
        </r>
      </text>
    </comment>
    <comment ref="J26" authorId="0" shapeId="0" xr:uid="{00000000-0006-0000-0500-0000B2000000}">
      <text>
        <r>
          <rPr>
            <sz val="11"/>
            <rFont val="Calibri"/>
          </rPr>
          <t>Ensure net.ipv4.conf.default.forwarding is configured</t>
        </r>
      </text>
    </comment>
    <comment ref="K26" authorId="0" shapeId="0" xr:uid="{00000000-0006-0000-0500-0000B3000000}">
      <text>
        <r>
          <rPr>
            <sz val="11"/>
            <rFont val="Calibri"/>
          </rPr>
          <t>Ensure net.ipv4.conf.all.send_redirects is configured</t>
        </r>
      </text>
    </comment>
    <comment ref="L26" authorId="0" shapeId="0" xr:uid="{00000000-0006-0000-0500-0000B4000000}">
      <text>
        <r>
          <rPr>
            <sz val="11"/>
            <rFont val="Calibri"/>
          </rPr>
          <t>Ensure net.ipv4.conf.default.send_redirects is configured</t>
        </r>
      </text>
    </comment>
    <comment ref="M26" authorId="0" shapeId="0" xr:uid="{00000000-0006-0000-0500-0000B5000000}">
      <text>
        <r>
          <rPr>
            <sz val="11"/>
            <rFont val="Calibri"/>
          </rPr>
          <t>Ensure  net.ipv6.conf.all.forwarding is configured</t>
        </r>
      </text>
    </comment>
    <comment ref="N26" authorId="0" shapeId="0" xr:uid="{00000000-0006-0000-0500-0000B6000000}">
      <text>
        <r>
          <rPr>
            <sz val="11"/>
            <rFont val="Calibri"/>
          </rPr>
          <t>Ensure  net.ipv6.conf.default.forwarding is configured</t>
        </r>
      </text>
    </comment>
    <comment ref="O26" authorId="0" shapeId="0" xr:uid="{00000000-0006-0000-0500-0000B7000000}">
      <text>
        <r>
          <rPr>
            <sz val="11"/>
            <rFont val="Calibri"/>
          </rPr>
          <t>Ensure sshd ListenAddress is configured</t>
        </r>
      </text>
    </comment>
    <comment ref="H27" authorId="0" shapeId="0" xr:uid="{00000000-0006-0000-0500-0000B8000000}">
      <text>
        <r>
          <rPr>
            <sz val="11"/>
            <rFont val="Calibri"/>
          </rPr>
          <t>Ensure nodev option set on /tmp partition</t>
        </r>
      </text>
    </comment>
    <comment ref="I27" authorId="0" shapeId="0" xr:uid="{00000000-0006-0000-0500-0000B9000000}">
      <text>
        <r>
          <rPr>
            <sz val="11"/>
            <rFont val="Calibri"/>
          </rPr>
          <t>Ensure nosuid option set on /tmp partition</t>
        </r>
      </text>
    </comment>
    <comment ref="J27" authorId="0" shapeId="0" xr:uid="{00000000-0006-0000-0500-0000BA000000}">
      <text>
        <r>
          <rPr>
            <sz val="11"/>
            <rFont val="Calibri"/>
          </rPr>
          <t>Ensure nodev option set on /dev/shm partition</t>
        </r>
      </text>
    </comment>
    <comment ref="K27" authorId="0" shapeId="0" xr:uid="{00000000-0006-0000-0500-0000BB000000}">
      <text>
        <r>
          <rPr>
            <sz val="11"/>
            <rFont val="Calibri"/>
          </rPr>
          <t>Ensure nosuid option set on /dev/shm partition</t>
        </r>
      </text>
    </comment>
    <comment ref="L27" authorId="0" shapeId="0" xr:uid="{00000000-0006-0000-0500-0000BC000000}">
      <text>
        <r>
          <rPr>
            <sz val="11"/>
            <rFont val="Calibri"/>
          </rPr>
          <t>Ensure nodev option set on /home partition</t>
        </r>
      </text>
    </comment>
    <comment ref="M27" authorId="0" shapeId="0" xr:uid="{00000000-0006-0000-0500-0000BD000000}">
      <text>
        <r>
          <rPr>
            <sz val="11"/>
            <rFont val="Calibri"/>
          </rPr>
          <t>Ensure nosuid option set on /home partition</t>
        </r>
      </text>
    </comment>
    <comment ref="N27" authorId="0" shapeId="0" xr:uid="{00000000-0006-0000-0500-0000BE000000}">
      <text>
        <r>
          <rPr>
            <sz val="11"/>
            <rFont val="Calibri"/>
          </rPr>
          <t>Ensure nodev option set on /var partition</t>
        </r>
      </text>
    </comment>
    <comment ref="O27" authorId="0" shapeId="0" xr:uid="{00000000-0006-0000-0500-0000BF000000}">
      <text>
        <r>
          <rPr>
            <sz val="11"/>
            <rFont val="Calibri"/>
          </rPr>
          <t>Ensure nosuid option set on /var partition</t>
        </r>
      </text>
    </comment>
    <comment ref="P27" authorId="0" shapeId="0" xr:uid="{00000000-0006-0000-0500-0000C0000000}">
      <text>
        <r>
          <rPr>
            <sz val="11"/>
            <rFont val="Calibri"/>
          </rPr>
          <t>Ensure nodev option set on /var/tmp partition</t>
        </r>
      </text>
    </comment>
    <comment ref="Q27" authorId="0" shapeId="0" xr:uid="{00000000-0006-0000-0500-0000C1000000}">
      <text>
        <r>
          <rPr>
            <sz val="11"/>
            <rFont val="Calibri"/>
          </rPr>
          <t>Ensure nosuid option set on /var/tmp partition</t>
        </r>
      </text>
    </comment>
    <comment ref="R27" authorId="0" shapeId="0" xr:uid="{00000000-0006-0000-0500-0000C2000000}">
      <text>
        <r>
          <rPr>
            <sz val="11"/>
            <rFont val="Calibri"/>
          </rPr>
          <t>Ensure nodev option set on /var/log partition</t>
        </r>
      </text>
    </comment>
    <comment ref="S27" authorId="0" shapeId="0" xr:uid="{00000000-0006-0000-0500-0000C3000000}">
      <text>
        <r>
          <rPr>
            <sz val="11"/>
            <rFont val="Calibri"/>
          </rPr>
          <t>Ensure nosuid option set on /var/log partition</t>
        </r>
      </text>
    </comment>
    <comment ref="T27" authorId="0" shapeId="0" xr:uid="{00000000-0006-0000-0500-0000C4000000}">
      <text>
        <r>
          <rPr>
            <sz val="11"/>
            <rFont val="Calibri"/>
          </rPr>
          <t>Ensure nodev option set on /var/log/audit partition</t>
        </r>
      </text>
    </comment>
    <comment ref="U27" authorId="0" shapeId="0" xr:uid="{00000000-0006-0000-0500-0000C5000000}">
      <text>
        <r>
          <rPr>
            <sz val="11"/>
            <rFont val="Calibri"/>
          </rPr>
          <t>Ensure nosuid option set on /var/log/audit partition</t>
        </r>
      </text>
    </comment>
    <comment ref="V27" authorId="0" shapeId="0" xr:uid="{00000000-0006-0000-0500-0000C6000000}">
      <text>
        <r>
          <rPr>
            <sz val="11"/>
            <rFont val="Calibri"/>
          </rPr>
          <t>Ensure the SELinux mode is enforcing</t>
        </r>
      </text>
    </comment>
    <comment ref="W27" authorId="0" shapeId="0" xr:uid="{00000000-0006-0000-0500-0000C7000000}">
      <text>
        <r>
          <rPr>
            <sz val="11"/>
            <rFont val="Calibri"/>
          </rPr>
          <t>Ensure fs.protected_hardlinks is configured</t>
        </r>
      </text>
    </comment>
    <comment ref="X27" authorId="0" shapeId="0" xr:uid="{00000000-0006-0000-0500-0000C8000000}">
      <text>
        <r>
          <rPr>
            <sz val="11"/>
            <rFont val="Calibri"/>
          </rPr>
          <t>Ensure fs.protected_symlinks is configured</t>
        </r>
      </text>
    </comment>
    <comment ref="Y27" authorId="0" shapeId="0" xr:uid="{00000000-0006-0000-0500-0000C9000000}">
      <text>
        <r>
          <rPr>
            <sz val="11"/>
            <rFont val="Calibri"/>
          </rPr>
          <t>Ensure kernel.dmesg_restrict is configured</t>
        </r>
      </text>
    </comment>
    <comment ref="Z27" authorId="0" shapeId="0" xr:uid="{00000000-0006-0000-0500-0000CA000000}">
      <text>
        <r>
          <rPr>
            <sz val="11"/>
            <rFont val="Calibri"/>
          </rPr>
          <t>Ensure kernel.kptr_restrict is configured</t>
        </r>
      </text>
    </comment>
    <comment ref="AA27" authorId="0" shapeId="0" xr:uid="{00000000-0006-0000-0500-0000CB000000}">
      <text>
        <r>
          <rPr>
            <sz val="11"/>
            <rFont val="Calibri"/>
          </rPr>
          <t>Ensure GDM disable-user-list is configured</t>
        </r>
      </text>
    </comment>
    <comment ref="AB27" authorId="0" shapeId="0" xr:uid="{00000000-0006-0000-0500-0000CC000000}">
      <text>
        <r>
          <rPr>
            <sz val="11"/>
            <rFont val="Calibri"/>
          </rPr>
          <t>Ensure wireless interfaces are not available</t>
        </r>
      </text>
    </comment>
    <comment ref="AC27" authorId="0" shapeId="0" xr:uid="{00000000-0006-0000-0500-0000CD000000}">
      <text>
        <r>
          <rPr>
            <sz val="11"/>
            <rFont val="Calibri"/>
          </rPr>
          <t>Ensure sshd PermitUserEnvironment is disabled</t>
        </r>
      </text>
    </comment>
    <comment ref="AD27" authorId="0" shapeId="0" xr:uid="{00000000-0006-0000-0500-0000CE000000}">
      <text>
        <r>
          <rPr>
            <sz val="11"/>
            <rFont val="Calibri"/>
          </rPr>
          <t>Ensure access to all logfiles has been configured</t>
        </r>
      </text>
    </comment>
    <comment ref="AE27" authorId="0" shapeId="0" xr:uid="{00000000-0006-0000-0500-0000CF000000}">
      <text>
        <r>
          <rPr>
            <sz val="11"/>
            <rFont val="Calibri"/>
          </rPr>
          <t>Ensure SUID and SGID files are reviewed</t>
        </r>
      </text>
    </comment>
    <comment ref="H29" authorId="0" shapeId="0" xr:uid="{00000000-0006-0000-0500-0000D0000000}">
      <text>
        <r>
          <rPr>
            <sz val="11"/>
            <rFont val="Calibri"/>
          </rPr>
          <t>Ensure sshd IgnoreRhosts is enabled</t>
        </r>
      </text>
    </comment>
    <comment ref="I29" authorId="0" shapeId="0" xr:uid="{00000000-0006-0000-0500-0000D1000000}">
      <text>
        <r>
          <rPr>
            <sz val="11"/>
            <rFont val="Calibri"/>
          </rPr>
          <t>Ensure sshd PermitEmptyPasswords is disabled</t>
        </r>
      </text>
    </comment>
    <comment ref="J29" authorId="0" shapeId="0" xr:uid="{00000000-0006-0000-0500-0000D2000000}">
      <text>
        <r>
          <rPr>
            <sz val="11"/>
            <rFont val="Calibri"/>
          </rPr>
          <t>Ensure password failed attempts lockout is configured</t>
        </r>
      </text>
    </comment>
    <comment ref="K29" authorId="0" shapeId="0" xr:uid="{00000000-0006-0000-0500-0000D3000000}">
      <text>
        <r>
          <rPr>
            <sz val="11"/>
            <rFont val="Calibri"/>
          </rPr>
          <t>Ensure password unlock time is configured</t>
        </r>
      </text>
    </comment>
    <comment ref="L29" authorId="0" shapeId="0" xr:uid="{00000000-0006-0000-0500-0000D4000000}">
      <text>
        <r>
          <rPr>
            <sz val="11"/>
            <rFont val="Calibri"/>
          </rPr>
          <t>Ensure password failed attempts lockout includes root account</t>
        </r>
      </text>
    </comment>
    <comment ref="M29" authorId="0" shapeId="0" xr:uid="{00000000-0006-0000-0500-0000D5000000}">
      <text>
        <r>
          <rPr>
            <sz val="11"/>
            <rFont val="Calibri"/>
          </rPr>
          <t>Ensure password dictionary check is enabled</t>
        </r>
      </text>
    </comment>
    <comment ref="N29" authorId="0" shapeId="0" xr:uid="{00000000-0006-0000-0500-0000D6000000}">
      <text>
        <r>
          <rPr>
            <sz val="11"/>
            <rFont val="Calibri"/>
          </rPr>
          <t>Ensure password number of changed characters is configured</t>
        </r>
      </text>
    </comment>
    <comment ref="O29" authorId="0" shapeId="0" xr:uid="{00000000-0006-0000-0500-0000D7000000}">
      <text>
        <r>
          <rPr>
            <sz val="11"/>
            <rFont val="Calibri"/>
          </rPr>
          <t>Ensure password length is configured</t>
        </r>
      </text>
    </comment>
    <comment ref="P29" authorId="0" shapeId="0" xr:uid="{00000000-0006-0000-0500-0000D8000000}">
      <text>
        <r>
          <rPr>
            <sz val="11"/>
            <rFont val="Calibri"/>
          </rPr>
          <t>Ensure password complexity is configured</t>
        </r>
      </text>
    </comment>
    <comment ref="Q29" authorId="0" shapeId="0" xr:uid="{00000000-0006-0000-0500-0000D9000000}">
      <text>
        <r>
          <rPr>
            <sz val="11"/>
            <rFont val="Calibri"/>
          </rPr>
          <t>Ensure password same consecutive characters is configured</t>
        </r>
      </text>
    </comment>
    <comment ref="R29" authorId="0" shapeId="0" xr:uid="{00000000-0006-0000-0500-0000DA000000}">
      <text>
        <r>
          <rPr>
            <sz val="11"/>
            <rFont val="Calibri"/>
          </rPr>
          <t>Ensure password maximum sequential characters is configured</t>
        </r>
      </text>
    </comment>
    <comment ref="S29" authorId="0" shapeId="0" xr:uid="{00000000-0006-0000-0500-0000DB000000}">
      <text>
        <r>
          <rPr>
            <sz val="11"/>
            <rFont val="Calibri"/>
          </rPr>
          <t>Ensure password quality is enforced for the root user</t>
        </r>
      </text>
    </comment>
    <comment ref="T29" authorId="0" shapeId="0" xr:uid="{00000000-0006-0000-0500-0000DC000000}">
      <text>
        <r>
          <rPr>
            <sz val="11"/>
            <rFont val="Calibri"/>
          </rPr>
          <t>Ensure password history remember is configured</t>
        </r>
      </text>
    </comment>
    <comment ref="U29" authorId="0" shapeId="0" xr:uid="{00000000-0006-0000-0500-0000DD000000}">
      <text>
        <r>
          <rPr>
            <sz val="11"/>
            <rFont val="Calibri"/>
          </rPr>
          <t>Ensure password history is enforced for the root user</t>
        </r>
      </text>
    </comment>
    <comment ref="V29" authorId="0" shapeId="0" xr:uid="{00000000-0006-0000-0500-0000DE000000}">
      <text>
        <r>
          <rPr>
            <sz val="11"/>
            <rFont val="Calibri"/>
          </rPr>
          <t>Ensure pam_unix does not include nullok</t>
        </r>
      </text>
    </comment>
    <comment ref="W29" authorId="0" shapeId="0" xr:uid="{00000000-0006-0000-0500-0000DF000000}">
      <text>
        <r>
          <rPr>
            <sz val="11"/>
            <rFont val="Calibri"/>
          </rPr>
          <t>Ensure password expiration is configured</t>
        </r>
      </text>
    </comment>
    <comment ref="X29" authorId="0" shapeId="0" xr:uid="{00000000-0006-0000-0500-0000E0000000}">
      <text>
        <r>
          <rPr>
            <sz val="11"/>
            <rFont val="Calibri"/>
          </rPr>
          <t>Ensure minimum password days is configured</t>
        </r>
      </text>
    </comment>
    <comment ref="Y29" authorId="0" shapeId="0" xr:uid="{00000000-0006-0000-0500-0000E1000000}">
      <text>
        <r>
          <rPr>
            <sz val="11"/>
            <rFont val="Calibri"/>
          </rPr>
          <t>Ensure password expiration warning days is configured</t>
        </r>
      </text>
    </comment>
    <comment ref="Z29" authorId="0" shapeId="0" xr:uid="{00000000-0006-0000-0500-0000E2000000}">
      <text>
        <r>
          <rPr>
            <sz val="11"/>
            <rFont val="Calibri"/>
          </rPr>
          <t>Ensure inactive password lock is configured</t>
        </r>
      </text>
    </comment>
    <comment ref="AA29" authorId="0" shapeId="0" xr:uid="{00000000-0006-0000-0500-0000E3000000}">
      <text>
        <r>
          <rPr>
            <sz val="11"/>
            <rFont val="Calibri"/>
          </rPr>
          <t>Ensure accounts in /etc/passwd use shadowed passwords</t>
        </r>
      </text>
    </comment>
    <comment ref="AB29" authorId="0" shapeId="0" xr:uid="{00000000-0006-0000-0500-0000E4000000}">
      <text>
        <r>
          <rPr>
            <sz val="11"/>
            <rFont val="Calibri"/>
          </rPr>
          <t>Ensure /etc/shadow password fields are not empty</t>
        </r>
      </text>
    </comment>
    <comment ref="AC29" authorId="0" shapeId="0" xr:uid="{00000000-0006-0000-0500-0000E5000000}">
      <text>
        <r>
          <rPr>
            <sz val="11"/>
            <rFont val="Calibri"/>
          </rPr>
          <t>Ensure all groups in /etc/passwd exist in /etc/group</t>
        </r>
      </text>
    </comment>
    <comment ref="AD29" authorId="0" shapeId="0" xr:uid="{00000000-0006-0000-0500-0000E6000000}">
      <text>
        <r>
          <rPr>
            <sz val="11"/>
            <rFont val="Calibri"/>
          </rPr>
          <t>Ensure no duplicate UIDs exist</t>
        </r>
      </text>
    </comment>
    <comment ref="AE29" authorId="0" shapeId="0" xr:uid="{00000000-0006-0000-0500-0000E7000000}">
      <text>
        <r>
          <rPr>
            <sz val="11"/>
            <rFont val="Calibri"/>
          </rPr>
          <t>Ensure no duplicate GIDs exist</t>
        </r>
      </text>
    </comment>
    <comment ref="AF29" authorId="0" shapeId="0" xr:uid="{00000000-0006-0000-0500-0000E8000000}">
      <text>
        <r>
          <rPr>
            <sz val="11"/>
            <rFont val="Calibri"/>
          </rPr>
          <t>Ensure no duplicate user names exist</t>
        </r>
      </text>
    </comment>
    <comment ref="AG29" authorId="0" shapeId="0" xr:uid="{00000000-0006-0000-0500-0000E9000000}">
      <text>
        <r>
          <rPr>
            <sz val="11"/>
            <rFont val="Calibri"/>
          </rPr>
          <t>Ensure no duplicate group names exist</t>
        </r>
      </text>
    </comment>
    <comment ref="AH29" authorId="0" shapeId="0" xr:uid="{00000000-0006-0000-0500-0000EA000000}">
      <text>
        <r>
          <rPr>
            <sz val="11"/>
            <rFont val="Calibri"/>
          </rPr>
          <t>Ensure no passwords are stored in /etc/group</t>
        </r>
      </text>
    </comment>
    <comment ref="H31" authorId="0" shapeId="0" xr:uid="{00000000-0006-0000-0500-0000EB000000}">
      <text>
        <r>
          <rPr>
            <sz val="11"/>
            <rFont val="Calibri"/>
          </rPr>
          <t>Ensure SELinux is installed</t>
        </r>
      </text>
    </comment>
    <comment ref="I31" authorId="0" shapeId="0" xr:uid="{00000000-0006-0000-0500-0000EC000000}">
      <text>
        <r>
          <rPr>
            <sz val="11"/>
            <rFont val="Calibri"/>
          </rPr>
          <t>Ensure SELinux is not disabled in bootloader configuration</t>
        </r>
      </text>
    </comment>
    <comment ref="J31" authorId="0" shapeId="0" xr:uid="{00000000-0006-0000-0500-0000ED000000}">
      <text>
        <r>
          <rPr>
            <sz val="11"/>
            <rFont val="Calibri"/>
          </rPr>
          <t>Ensure the SELinux mode is not disabled</t>
        </r>
      </text>
    </comment>
    <comment ref="K31" authorId="0" shapeId="0" xr:uid="{00000000-0006-0000-0500-0000EE000000}">
      <text>
        <r>
          <rPr>
            <sz val="11"/>
            <rFont val="Calibri"/>
          </rPr>
          <t>Ensure systemd user timers disable-linger is configured</t>
        </r>
      </text>
    </comment>
    <comment ref="L31" authorId="0" shapeId="0" xr:uid="{00000000-0006-0000-0500-0000EF000000}">
      <text>
        <r>
          <rPr>
            <sz val="11"/>
            <rFont val="Calibri"/>
          </rPr>
          <t>Ensure sshd ClientAliveInterval and ClientAliveCountMax are configured</t>
        </r>
      </text>
    </comment>
    <comment ref="M31" authorId="0" shapeId="0" xr:uid="{00000000-0006-0000-0500-0000F0000000}">
      <text>
        <r>
          <rPr>
            <sz val="11"/>
            <rFont val="Calibri"/>
          </rPr>
          <t>Ensure sshd PermitRootLogin is disabled</t>
        </r>
      </text>
    </comment>
    <comment ref="N31" authorId="0" shapeId="0" xr:uid="{00000000-0006-0000-0500-0000F1000000}">
      <text>
        <r>
          <rPr>
            <sz val="11"/>
            <rFont val="Calibri"/>
          </rPr>
          <t>Ensure sudo commands use pty</t>
        </r>
      </text>
    </comment>
    <comment ref="O31" authorId="0" shapeId="0" xr:uid="{00000000-0006-0000-0500-0000F2000000}">
      <text>
        <r>
          <rPr>
            <sz val="11"/>
            <rFont val="Calibri"/>
          </rPr>
          <t>Ensure sudo log file exists</t>
        </r>
      </text>
    </comment>
    <comment ref="P31" authorId="0" shapeId="0" xr:uid="{00000000-0006-0000-0500-0000F3000000}">
      <text>
        <r>
          <rPr>
            <sz val="11"/>
            <rFont val="Calibri"/>
          </rPr>
          <t>Ensure users must provide password for escalation</t>
        </r>
      </text>
    </comment>
    <comment ref="Q31" authorId="0" shapeId="0" xr:uid="{00000000-0006-0000-0500-0000F4000000}">
      <text>
        <r>
          <rPr>
            <sz val="11"/>
            <rFont val="Calibri"/>
          </rPr>
          <t>Ensure re-authentication for privilege escalation is not disabled globally</t>
        </r>
      </text>
    </comment>
    <comment ref="R31" authorId="0" shapeId="0" xr:uid="{00000000-0006-0000-0500-0000F5000000}">
      <text>
        <r>
          <rPr>
            <sz val="11"/>
            <rFont val="Calibri"/>
          </rPr>
          <t>Ensure sudo timestamp_timeout is configured</t>
        </r>
      </text>
    </comment>
    <comment ref="S31" authorId="0" shapeId="0" xr:uid="{00000000-0006-0000-0500-0000F6000000}">
      <text>
        <r>
          <rPr>
            <sz val="11"/>
            <rFont val="Calibri"/>
          </rPr>
          <t>Ensure access to the su command is restricted</t>
        </r>
      </text>
    </comment>
    <comment ref="T31" authorId="0" shapeId="0" xr:uid="{00000000-0006-0000-0500-0000F7000000}">
      <text>
        <r>
          <rPr>
            <sz val="11"/>
            <rFont val="Calibri"/>
          </rPr>
          <t>Ensure root is the only UID 0 account</t>
        </r>
      </text>
    </comment>
    <comment ref="U31" authorId="0" shapeId="0" xr:uid="{00000000-0006-0000-0500-0000F8000000}">
      <text>
        <r>
          <rPr>
            <sz val="11"/>
            <rFont val="Calibri"/>
          </rPr>
          <t>Ensure root is the only GID 0 account</t>
        </r>
      </text>
    </comment>
    <comment ref="V31" authorId="0" shapeId="0" xr:uid="{00000000-0006-0000-0500-0000F9000000}">
      <text>
        <r>
          <rPr>
            <sz val="11"/>
            <rFont val="Calibri"/>
          </rPr>
          <t>Ensure group root is the only GID 0 group</t>
        </r>
      </text>
    </comment>
    <comment ref="W31" authorId="0" shapeId="0" xr:uid="{00000000-0006-0000-0500-0000FA000000}">
      <text>
        <r>
          <rPr>
            <sz val="11"/>
            <rFont val="Calibri"/>
          </rPr>
          <t>Ensure root account access is controlled</t>
        </r>
      </text>
    </comment>
    <comment ref="X31" authorId="0" shapeId="0" xr:uid="{00000000-0006-0000-0500-0000FB000000}">
      <text>
        <r>
          <rPr>
            <sz val="11"/>
            <rFont val="Calibri"/>
          </rPr>
          <t>Ensure system accounts do not have a valid login shell</t>
        </r>
      </text>
    </comment>
    <comment ref="Y31" authorId="0" shapeId="0" xr:uid="{00000000-0006-0000-0500-0000FC000000}">
      <text>
        <r>
          <rPr>
            <sz val="11"/>
            <rFont val="Calibri"/>
          </rPr>
          <t>Ensure accounts without a valid login shell are locked</t>
        </r>
      </text>
    </comment>
    <comment ref="Z31" authorId="0" shapeId="0" xr:uid="{00000000-0006-0000-0500-0000FD000000}">
      <text>
        <r>
          <rPr>
            <sz val="11"/>
            <rFont val="Calibri"/>
          </rPr>
          <t>Ensure default user shell timeout is configured</t>
        </r>
      </text>
    </comment>
    <comment ref="AA31" authorId="0" shapeId="0" xr:uid="{00000000-0006-0000-0500-0000FE000000}">
      <text>
        <r>
          <rPr>
            <sz val="11"/>
            <rFont val="Calibri"/>
          </rPr>
          <t>Ensure use of privileged commands are collected</t>
        </r>
      </text>
    </comment>
    <comment ref="AB31" authorId="0" shapeId="0" xr:uid="{00000000-0006-0000-0500-0000FF000000}">
      <text>
        <r>
          <rPr>
            <sz val="11"/>
            <rFont val="Calibri"/>
          </rPr>
          <t>Ensure no duplicate UIDs exist</t>
        </r>
      </text>
    </comment>
    <comment ref="AC31" authorId="0" shapeId="0" xr:uid="{00000000-0006-0000-0500-000000010000}">
      <text>
        <r>
          <rPr>
            <sz val="11"/>
            <rFont val="Calibri"/>
          </rPr>
          <t>Ensure no passwords are stored in /etc/group</t>
        </r>
      </text>
    </comment>
    <comment ref="H32" authorId="0" shapeId="0" xr:uid="{00000000-0006-0000-0500-000001010000}">
      <text>
        <r>
          <rPr>
            <sz val="11"/>
            <rFont val="Calibri"/>
          </rPr>
          <t>Ensure SELinux is installed</t>
        </r>
      </text>
    </comment>
    <comment ref="I32" authorId="0" shapeId="0" xr:uid="{00000000-0006-0000-0500-000002010000}">
      <text>
        <r>
          <rPr>
            <sz val="11"/>
            <rFont val="Calibri"/>
          </rPr>
          <t>Ensure SELinux policy is configured</t>
        </r>
      </text>
    </comment>
    <comment ref="J32" authorId="0" shapeId="0" xr:uid="{00000000-0006-0000-0500-000003010000}">
      <text>
        <r>
          <rPr>
            <sz val="11"/>
            <rFont val="Calibri"/>
          </rPr>
          <t>Ensure the SELinux mode is enforcing</t>
        </r>
      </text>
    </comment>
    <comment ref="K32" authorId="0" shapeId="0" xr:uid="{00000000-0006-0000-0500-000004010000}">
      <text>
        <r>
          <rPr>
            <sz val="11"/>
            <rFont val="Calibri"/>
          </rPr>
          <t>Ensure no unconfined services exist</t>
        </r>
      </text>
    </comment>
    <comment ref="L32" authorId="0" shapeId="0" xr:uid="{00000000-0006-0000-0500-000005010000}">
      <text>
        <r>
          <rPr>
            <sz val="11"/>
            <rFont val="Calibri"/>
          </rPr>
          <t>Ensure kernel.yama.ptrace_scope is configured</t>
        </r>
      </text>
    </comment>
    <comment ref="H33" authorId="0" shapeId="0" xr:uid="{00000000-0006-0000-0500-000006010000}">
      <text>
        <r>
          <rPr>
            <sz val="11"/>
            <rFont val="Calibri"/>
          </rPr>
          <t>Ensure journald service is active</t>
        </r>
      </text>
    </comment>
    <comment ref="I33" authorId="0" shapeId="0" xr:uid="{00000000-0006-0000-0500-000007010000}">
      <text>
        <r>
          <rPr>
            <sz val="11"/>
            <rFont val="Calibri"/>
          </rPr>
          <t>Ensure systemd-journal-remote service is not in use</t>
        </r>
      </text>
    </comment>
    <comment ref="J33" authorId="0" shapeId="0" xr:uid="{00000000-0006-0000-0500-000008010000}">
      <text>
        <r>
          <rPr>
            <sz val="11"/>
            <rFont val="Calibri"/>
          </rPr>
          <t>Ensure journald is configured to send logs to rsyslog</t>
        </r>
      </text>
    </comment>
    <comment ref="K33" authorId="0" shapeId="0" xr:uid="{00000000-0006-0000-0500-000009010000}">
      <text>
        <r>
          <rPr>
            <sz val="11"/>
            <rFont val="Calibri"/>
          </rPr>
          <t>Ensure rsyslog is installed</t>
        </r>
      </text>
    </comment>
    <comment ref="L33" authorId="0" shapeId="0" xr:uid="{00000000-0006-0000-0500-00000A010000}">
      <text>
        <r>
          <rPr>
            <sz val="11"/>
            <rFont val="Calibri"/>
          </rPr>
          <t>Ensure rsyslog service is enabled and active</t>
        </r>
      </text>
    </comment>
    <comment ref="M33" authorId="0" shapeId="0" xr:uid="{00000000-0006-0000-0500-00000B010000}">
      <text>
        <r>
          <rPr>
            <sz val="11"/>
            <rFont val="Calibri"/>
          </rPr>
          <t>Ensure journald is configured to send logs to rsyslog</t>
        </r>
      </text>
    </comment>
    <comment ref="N33" authorId="0" shapeId="0" xr:uid="{00000000-0006-0000-0500-00000C010000}">
      <text>
        <r>
          <rPr>
            <sz val="11"/>
            <rFont val="Calibri"/>
          </rPr>
          <t>Ensure rsyslog is configured to send logs to a remote log host</t>
        </r>
      </text>
    </comment>
    <comment ref="O33" authorId="0" shapeId="0" xr:uid="{00000000-0006-0000-0500-00000D010000}">
      <text>
        <r>
          <rPr>
            <sz val="11"/>
            <rFont val="Calibri"/>
          </rPr>
          <t>Ensure rsyslog is not configured to receive logs from a remote client</t>
        </r>
      </text>
    </comment>
    <comment ref="H34" authorId="0" shapeId="0" xr:uid="{00000000-0006-0000-0500-00000E010000}">
      <text>
        <r>
          <rPr>
            <sz val="11"/>
            <rFont val="Calibri"/>
          </rPr>
          <t>Ensure /tmp is tmpfs or a separate partition</t>
        </r>
      </text>
    </comment>
    <comment ref="I34" authorId="0" shapeId="0" xr:uid="{00000000-0006-0000-0500-00000F010000}">
      <text>
        <r>
          <rPr>
            <sz val="11"/>
            <rFont val="Calibri"/>
          </rPr>
          <t>Ensure nodev option set on /tmp partition</t>
        </r>
      </text>
    </comment>
    <comment ref="J34" authorId="0" shapeId="0" xr:uid="{00000000-0006-0000-0500-000010010000}">
      <text>
        <r>
          <rPr>
            <sz val="11"/>
            <rFont val="Calibri"/>
          </rPr>
          <t>Ensure nosuid option set on /tmp partition</t>
        </r>
      </text>
    </comment>
    <comment ref="K34" authorId="0" shapeId="0" xr:uid="{00000000-0006-0000-0500-000011010000}">
      <text>
        <r>
          <rPr>
            <sz val="11"/>
            <rFont val="Calibri"/>
          </rPr>
          <t>Ensure noexec option set on /tmp partition</t>
        </r>
      </text>
    </comment>
    <comment ref="L34" authorId="0" shapeId="0" xr:uid="{00000000-0006-0000-0500-000012010000}">
      <text>
        <r>
          <rPr>
            <sz val="11"/>
            <rFont val="Calibri"/>
          </rPr>
          <t>Ensure /dev/shm is tmpfs or a separate partition</t>
        </r>
      </text>
    </comment>
    <comment ref="M34" authorId="0" shapeId="0" xr:uid="{00000000-0006-0000-0500-000013010000}">
      <text>
        <r>
          <rPr>
            <sz val="11"/>
            <rFont val="Calibri"/>
          </rPr>
          <t>Ensure nodev option set on /dev/shm partition</t>
        </r>
      </text>
    </comment>
    <comment ref="N34" authorId="0" shapeId="0" xr:uid="{00000000-0006-0000-0500-000014010000}">
      <text>
        <r>
          <rPr>
            <sz val="11"/>
            <rFont val="Calibri"/>
          </rPr>
          <t>Ensure noexec option set on /dev/shm partition</t>
        </r>
      </text>
    </comment>
    <comment ref="O34" authorId="0" shapeId="0" xr:uid="{00000000-0006-0000-0500-000015010000}">
      <text>
        <r>
          <rPr>
            <sz val="11"/>
            <rFont val="Calibri"/>
          </rPr>
          <t>Ensure nosuid option set on /home partition</t>
        </r>
      </text>
    </comment>
    <comment ref="P34" authorId="0" shapeId="0" xr:uid="{00000000-0006-0000-0500-000016010000}">
      <text>
        <r>
          <rPr>
            <sz val="11"/>
            <rFont val="Calibri"/>
          </rPr>
          <t>Ensure separate partition exists for /var</t>
        </r>
      </text>
    </comment>
    <comment ref="Q34" authorId="0" shapeId="0" xr:uid="{00000000-0006-0000-0500-000017010000}">
      <text>
        <r>
          <rPr>
            <sz val="11"/>
            <rFont val="Calibri"/>
          </rPr>
          <t>Ensure nodev option set on /var partition</t>
        </r>
      </text>
    </comment>
    <comment ref="R34" authorId="0" shapeId="0" xr:uid="{00000000-0006-0000-0500-000018010000}">
      <text>
        <r>
          <rPr>
            <sz val="11"/>
            <rFont val="Calibri"/>
          </rPr>
          <t>Ensure nosuid option set on /var partition</t>
        </r>
      </text>
    </comment>
    <comment ref="S34" authorId="0" shapeId="0" xr:uid="{00000000-0006-0000-0500-000019010000}">
      <text>
        <r>
          <rPr>
            <sz val="11"/>
            <rFont val="Calibri"/>
          </rPr>
          <t>Ensure separate partition exists for /var/tmp</t>
        </r>
      </text>
    </comment>
    <comment ref="T34" authorId="0" shapeId="0" xr:uid="{00000000-0006-0000-0500-00001A010000}">
      <text>
        <r>
          <rPr>
            <sz val="11"/>
            <rFont val="Calibri"/>
          </rPr>
          <t>Ensure nodev option set on /var/tmp partition</t>
        </r>
      </text>
    </comment>
    <comment ref="U34" authorId="0" shapeId="0" xr:uid="{00000000-0006-0000-0500-00001B010000}">
      <text>
        <r>
          <rPr>
            <sz val="11"/>
            <rFont val="Calibri"/>
          </rPr>
          <t>Ensure nosuid option set on /var/tmp partition</t>
        </r>
      </text>
    </comment>
    <comment ref="V34" authorId="0" shapeId="0" xr:uid="{00000000-0006-0000-0500-00001C010000}">
      <text>
        <r>
          <rPr>
            <sz val="11"/>
            <rFont val="Calibri"/>
          </rPr>
          <t>Ensure noexec option set on /var/tmp partition</t>
        </r>
      </text>
    </comment>
    <comment ref="W34" authorId="0" shapeId="0" xr:uid="{00000000-0006-0000-0500-00001D010000}">
      <text>
        <r>
          <rPr>
            <sz val="11"/>
            <rFont val="Calibri"/>
          </rPr>
          <t>Ensure separate partition exists for /var/log</t>
        </r>
      </text>
    </comment>
    <comment ref="X34" authorId="0" shapeId="0" xr:uid="{00000000-0006-0000-0500-00001E010000}">
      <text>
        <r>
          <rPr>
            <sz val="11"/>
            <rFont val="Calibri"/>
          </rPr>
          <t>Ensure nosuid option set on /var/log partition</t>
        </r>
      </text>
    </comment>
    <comment ref="Y34" authorId="0" shapeId="0" xr:uid="{00000000-0006-0000-0500-00001F010000}">
      <text>
        <r>
          <rPr>
            <sz val="11"/>
            <rFont val="Calibri"/>
          </rPr>
          <t>Ensure noexec option set on /var/log partition</t>
        </r>
      </text>
    </comment>
    <comment ref="Z34" authorId="0" shapeId="0" xr:uid="{00000000-0006-0000-0500-000020010000}">
      <text>
        <r>
          <rPr>
            <sz val="11"/>
            <rFont val="Calibri"/>
          </rPr>
          <t>Ensure separate partition exists for /var/log/audit</t>
        </r>
      </text>
    </comment>
    <comment ref="AA34" authorId="0" shapeId="0" xr:uid="{00000000-0006-0000-0500-000021010000}">
      <text>
        <r>
          <rPr>
            <sz val="11"/>
            <rFont val="Calibri"/>
          </rPr>
          <t>Ensure nodev option set on /var/log/audit partition</t>
        </r>
      </text>
    </comment>
    <comment ref="AB34" authorId="0" shapeId="0" xr:uid="{00000000-0006-0000-0500-000022010000}">
      <text>
        <r>
          <rPr>
            <sz val="11"/>
            <rFont val="Calibri"/>
          </rPr>
          <t>Ensure nosuid option set on /var/log/audit partition</t>
        </r>
      </text>
    </comment>
    <comment ref="AC34" authorId="0" shapeId="0" xr:uid="{00000000-0006-0000-0500-000023010000}">
      <text>
        <r>
          <rPr>
            <sz val="11"/>
            <rFont val="Calibri"/>
          </rPr>
          <t>Ensure noexec option set on /var/log/audit partition</t>
        </r>
      </text>
    </comment>
    <comment ref="AD34" authorId="0" shapeId="0" xr:uid="{00000000-0006-0000-0500-000024010000}">
      <text>
        <r>
          <rPr>
            <sz val="11"/>
            <rFont val="Calibri"/>
          </rPr>
          <t>Ensure no unconfined services exist</t>
        </r>
      </text>
    </comment>
    <comment ref="AE34" authorId="0" shapeId="0" xr:uid="{00000000-0006-0000-0500-000025010000}">
      <text>
        <r>
          <rPr>
            <sz val="11"/>
            <rFont val="Calibri"/>
          </rPr>
          <t>Ensure access to bootloader config is configured</t>
        </r>
      </text>
    </comment>
    <comment ref="AF34" authorId="0" shapeId="0" xr:uid="{00000000-0006-0000-0500-000026010000}">
      <text>
        <r>
          <rPr>
            <sz val="11"/>
            <rFont val="Calibri"/>
          </rPr>
          <t>Ensure access to /etc/motd is configured</t>
        </r>
      </text>
    </comment>
    <comment ref="AG34" authorId="0" shapeId="0" xr:uid="{00000000-0006-0000-0500-000027010000}">
      <text>
        <r>
          <rPr>
            <sz val="11"/>
            <rFont val="Calibri"/>
          </rPr>
          <t>Ensure access to /etc/issue is configured</t>
        </r>
      </text>
    </comment>
    <comment ref="AH34" authorId="0" shapeId="0" xr:uid="{00000000-0006-0000-0500-000028010000}">
      <text>
        <r>
          <rPr>
            <sz val="11"/>
            <rFont val="Calibri"/>
          </rPr>
          <t>Ensure access to /etc/issue.net is configured</t>
        </r>
      </text>
    </comment>
    <comment ref="AI34" authorId="0" shapeId="0" xr:uid="{00000000-0006-0000-0500-000029010000}">
      <text>
        <r>
          <rPr>
            <sz val="11"/>
            <rFont val="Calibri"/>
          </rPr>
          <t>Ensure access to sshd warning banner is configured</t>
        </r>
      </text>
    </comment>
    <comment ref="AJ34" authorId="0" shapeId="0" xr:uid="{00000000-0006-0000-0500-00002A010000}">
      <text>
        <r>
          <rPr>
            <sz val="11"/>
            <rFont val="Calibri"/>
          </rPr>
          <t>Ensure chrony is enabled and running</t>
        </r>
      </text>
    </comment>
    <comment ref="AK34" authorId="0" shapeId="0" xr:uid="{00000000-0006-0000-0500-00002B010000}">
      <text>
        <r>
          <rPr>
            <sz val="11"/>
            <rFont val="Calibri"/>
          </rPr>
          <t>Ensure access to /etc/crontab is configured</t>
        </r>
      </text>
    </comment>
    <comment ref="AL34" authorId="0" shapeId="0" xr:uid="{00000000-0006-0000-0500-00002C010000}">
      <text>
        <r>
          <rPr>
            <sz val="11"/>
            <rFont val="Calibri"/>
          </rPr>
          <t>Ensure access to /etc/cron.hourly is configured</t>
        </r>
      </text>
    </comment>
    <comment ref="AM34" authorId="0" shapeId="0" xr:uid="{00000000-0006-0000-0500-00002D010000}">
      <text>
        <r>
          <rPr>
            <sz val="11"/>
            <rFont val="Calibri"/>
          </rPr>
          <t>Ensure access to /etc/cron.daily is configured</t>
        </r>
      </text>
    </comment>
    <comment ref="AN34" authorId="0" shapeId="0" xr:uid="{00000000-0006-0000-0500-00002E010000}">
      <text>
        <r>
          <rPr>
            <sz val="11"/>
            <rFont val="Calibri"/>
          </rPr>
          <t>Ensure access to /etc/cron.weekly is configured</t>
        </r>
      </text>
    </comment>
    <comment ref="AO34" authorId="0" shapeId="0" xr:uid="{00000000-0006-0000-0500-00002F010000}">
      <text>
        <r>
          <rPr>
            <sz val="11"/>
            <rFont val="Calibri"/>
          </rPr>
          <t>Ensure access to /etc/cron.monthly is configured</t>
        </r>
      </text>
    </comment>
    <comment ref="AP34" authorId="0" shapeId="0" xr:uid="{00000000-0006-0000-0500-000030010000}">
      <text>
        <r>
          <rPr>
            <sz val="11"/>
            <rFont val="Calibri"/>
          </rPr>
          <t>Ensure access to /etc/cron.yearly is configured</t>
        </r>
      </text>
    </comment>
    <comment ref="AQ34" authorId="0" shapeId="0" xr:uid="{00000000-0006-0000-0500-000031010000}">
      <text>
        <r>
          <rPr>
            <sz val="11"/>
            <rFont val="Calibri"/>
          </rPr>
          <t>Ensure access to /etc/cron.d is configured</t>
        </r>
      </text>
    </comment>
    <comment ref="AR34" authorId="0" shapeId="0" xr:uid="{00000000-0006-0000-0500-000032010000}">
      <text>
        <r>
          <rPr>
            <sz val="11"/>
            <rFont val="Calibri"/>
          </rPr>
          <t>Ensure access to systemd timer unit files is configured</t>
        </r>
      </text>
    </comment>
    <comment ref="AS34" authorId="0" shapeId="0" xr:uid="{00000000-0006-0000-0500-000033010000}">
      <text>
        <r>
          <rPr>
            <sz val="11"/>
            <rFont val="Calibri"/>
          </rPr>
          <t>Ensure access to systemd service unit files is configured</t>
        </r>
      </text>
    </comment>
    <comment ref="AT34" authorId="0" shapeId="0" xr:uid="{00000000-0006-0000-0500-000034010000}">
      <text>
        <r>
          <rPr>
            <sz val="11"/>
            <rFont val="Calibri"/>
          </rPr>
          <t>Ensure access to systemd timer drop in directories is configured</t>
        </r>
      </text>
    </comment>
    <comment ref="AU34" authorId="0" shapeId="0" xr:uid="{00000000-0006-0000-0500-000035010000}">
      <text>
        <r>
          <rPr>
            <sz val="11"/>
            <rFont val="Calibri"/>
          </rPr>
          <t>Ensure access to sshd_config files is configured</t>
        </r>
      </text>
    </comment>
    <comment ref="H41" authorId="0" shapeId="0" xr:uid="{00000000-0006-0000-0500-000036010000}">
      <text>
        <r>
          <rPr>
            <sz val="11"/>
            <rFont val="Calibri"/>
          </rPr>
          <t>Ensure GPG keys are configured</t>
        </r>
      </text>
    </comment>
    <comment ref="I41" authorId="0" shapeId="0" xr:uid="{00000000-0006-0000-0500-000037010000}">
      <text>
        <r>
          <rPr>
            <sz val="11"/>
            <rFont val="Calibri"/>
          </rPr>
          <t>Ensure package manager repositories are configured</t>
        </r>
      </text>
    </comment>
    <comment ref="J41" authorId="0" shapeId="0" xr:uid="{00000000-0006-0000-0500-000038010000}">
      <text>
        <r>
          <rPr>
            <sz val="11"/>
            <rFont val="Calibri"/>
          </rPr>
          <t>Ensure updates, patches, and additional security software are installed</t>
        </r>
      </text>
    </comment>
    <comment ref="K41" authorId="0" shapeId="0" xr:uid="{00000000-0006-0000-0500-000039010000}">
      <text>
        <r>
          <rPr>
            <sz val="11"/>
            <rFont val="Calibri"/>
          </rPr>
          <t>Ensure latest version of pam is installed</t>
        </r>
      </text>
    </comment>
    <comment ref="H43" authorId="0" shapeId="0" xr:uid="{00000000-0006-0000-0500-00003A010000}">
      <text>
        <r>
          <rPr>
            <sz val="11"/>
            <rFont val="Calibri"/>
          </rPr>
          <t>Ensure cron daemon is enabled and active</t>
        </r>
      </text>
    </comment>
    <comment ref="I43" authorId="0" shapeId="0" xr:uid="{00000000-0006-0000-0500-00003B010000}">
      <text>
        <r>
          <rPr>
            <sz val="11"/>
            <rFont val="Calibri"/>
          </rPr>
          <t>Ensure access to /etc/crontab is configured</t>
        </r>
      </text>
    </comment>
    <comment ref="J43" authorId="0" shapeId="0" xr:uid="{00000000-0006-0000-0500-00003C010000}">
      <text>
        <r>
          <rPr>
            <sz val="11"/>
            <rFont val="Calibri"/>
          </rPr>
          <t>Ensure access to /etc/cron.hourly is configured</t>
        </r>
      </text>
    </comment>
    <comment ref="K43" authorId="0" shapeId="0" xr:uid="{00000000-0006-0000-0500-00003D010000}">
      <text>
        <r>
          <rPr>
            <sz val="11"/>
            <rFont val="Calibri"/>
          </rPr>
          <t>Ensure access to /etc/cron.daily is configured</t>
        </r>
      </text>
    </comment>
    <comment ref="L43" authorId="0" shapeId="0" xr:uid="{00000000-0006-0000-0500-00003E010000}">
      <text>
        <r>
          <rPr>
            <sz val="11"/>
            <rFont val="Calibri"/>
          </rPr>
          <t>Ensure access to /etc/cron.weekly is configured</t>
        </r>
      </text>
    </comment>
    <comment ref="M43" authorId="0" shapeId="0" xr:uid="{00000000-0006-0000-0500-00003F010000}">
      <text>
        <r>
          <rPr>
            <sz val="11"/>
            <rFont val="Calibri"/>
          </rPr>
          <t>Ensure access to /etc/cron.monthly is configured</t>
        </r>
      </text>
    </comment>
    <comment ref="N43" authorId="0" shapeId="0" xr:uid="{00000000-0006-0000-0500-000040010000}">
      <text>
        <r>
          <rPr>
            <sz val="11"/>
            <rFont val="Calibri"/>
          </rPr>
          <t>Ensure access to /etc/cron.d is configured</t>
        </r>
      </text>
    </comment>
    <comment ref="O43" authorId="0" shapeId="0" xr:uid="{00000000-0006-0000-0500-000041010000}">
      <text>
        <r>
          <rPr>
            <sz val="11"/>
            <rFont val="Calibri"/>
          </rPr>
          <t>Ensure access to crontab is configured</t>
        </r>
      </text>
    </comment>
    <comment ref="P43" authorId="0" shapeId="0" xr:uid="{00000000-0006-0000-0500-000042010000}">
      <text>
        <r>
          <rPr>
            <sz val="11"/>
            <rFont val="Calibri"/>
          </rPr>
          <t>Ensure access to at is configured</t>
        </r>
      </text>
    </comment>
    <comment ref="Q43" authorId="0" shapeId="0" xr:uid="{00000000-0006-0000-0500-000043010000}">
      <text>
        <r>
          <rPr>
            <sz val="11"/>
            <rFont val="Calibri"/>
          </rPr>
          <t>Ensure sshd access is configured</t>
        </r>
      </text>
    </comment>
    <comment ref="R43" authorId="0" shapeId="0" xr:uid="{00000000-0006-0000-0500-000044010000}">
      <text>
        <r>
          <rPr>
            <sz val="11"/>
            <rFont val="Calibri"/>
          </rPr>
          <t>Ensure sshd ClientAliveInterval and ClientAliveCountMax are configured</t>
        </r>
      </text>
    </comment>
    <comment ref="S43" authorId="0" shapeId="0" xr:uid="{00000000-0006-0000-0500-000045010000}">
      <text>
        <r>
          <rPr>
            <sz val="11"/>
            <rFont val="Calibri"/>
          </rPr>
          <t>Ensure inactive password lock is configured</t>
        </r>
      </text>
    </comment>
    <comment ref="T43" authorId="0" shapeId="0" xr:uid="{00000000-0006-0000-0500-000046010000}">
      <text>
        <r>
          <rPr>
            <sz val="11"/>
            <rFont val="Calibri"/>
          </rPr>
          <t>Ensure all groups in /etc/passwd exist in /etc/group</t>
        </r>
      </text>
    </comment>
    <comment ref="U43" authorId="0" shapeId="0" xr:uid="{00000000-0006-0000-0500-000047010000}">
      <text>
        <r>
          <rPr>
            <sz val="11"/>
            <rFont val="Calibri"/>
          </rPr>
          <t>Ensure no duplicate GIDs exist</t>
        </r>
      </text>
    </comment>
    <comment ref="V43" authorId="0" shapeId="0" xr:uid="{00000000-0006-0000-0500-000048010000}">
      <text>
        <r>
          <rPr>
            <sz val="11"/>
            <rFont val="Calibri"/>
          </rPr>
          <t>Ensure no duplicate user names exist</t>
        </r>
      </text>
    </comment>
    <comment ref="W43" authorId="0" shapeId="0" xr:uid="{00000000-0006-0000-0500-000049010000}">
      <text>
        <r>
          <rPr>
            <sz val="11"/>
            <rFont val="Calibri"/>
          </rPr>
          <t>Ensure no duplicate group names exist</t>
        </r>
      </text>
    </comment>
    <comment ref="X43" authorId="0" shapeId="0" xr:uid="{00000000-0006-0000-0500-00004A010000}">
      <text>
        <r>
          <rPr>
            <sz val="11"/>
            <rFont val="Calibri"/>
          </rPr>
          <t>Ensure local interactive user home directories are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ClientAliveInterval and ClientAliveCountMax are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GIDs exist</t>
        </r>
      </text>
    </comment>
    <comment ref="P3" authorId="0" shapeId="0" xr:uid="{00000000-0006-0000-0600-000006000000}">
      <text>
        <r>
          <rPr>
            <sz val="11"/>
            <rFont val="Calibri"/>
          </rPr>
          <t>Ensure no duplicate user names exist</t>
        </r>
      </text>
    </comment>
    <comment ref="Q3" authorId="0" shapeId="0" xr:uid="{00000000-0006-0000-0600-000007000000}">
      <text>
        <r>
          <rPr>
            <sz val="11"/>
            <rFont val="Calibri"/>
          </rPr>
          <t>Ensure no duplicate group names exist</t>
        </r>
      </text>
    </comment>
    <comment ref="R3" authorId="0" shapeId="0" xr:uid="{00000000-0006-0000-0600-000008000000}">
      <text>
        <r>
          <rPr>
            <sz val="11"/>
            <rFont val="Calibri"/>
          </rPr>
          <t>Ensure local interactive user home directories are configured</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no unconfined services exist</t>
        </r>
      </text>
    </comment>
    <comment ref="P4" authorId="0" shapeId="0" xr:uid="{00000000-0006-0000-0600-000010000000}">
      <text>
        <r>
          <rPr>
            <sz val="11"/>
            <rFont val="Calibri"/>
          </rPr>
          <t>Ensure sshd ClientAliveInterval and ClientAliveCountMax are configured</t>
        </r>
      </text>
    </comment>
    <comment ref="J7" authorId="0" shapeId="0" xr:uid="{00000000-0006-0000-0600-000011000000}">
      <text>
        <r>
          <rPr>
            <sz val="11"/>
            <rFont val="Calibri"/>
          </rPr>
          <t>Ensure access to crontab is configured</t>
        </r>
      </text>
    </comment>
    <comment ref="K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A000000}">
      <text>
        <r>
          <rPr>
            <sz val="11"/>
            <rFont val="Calibri"/>
          </rPr>
          <t>Ensure systemd user timers disable-linger is configured</t>
        </r>
      </text>
    </comment>
    <comment ref="L8" authorId="0" shapeId="0" xr:uid="{00000000-0006-0000-0600-00001B000000}">
      <text>
        <r>
          <rPr>
            <sz val="11"/>
            <rFont val="Calibri"/>
          </rPr>
          <t>Ensure sshd PermitRootLogin is disabled</t>
        </r>
      </text>
    </comment>
    <comment ref="M8" authorId="0" shapeId="0" xr:uid="{00000000-0006-0000-0600-00001C000000}">
      <text>
        <r>
          <rPr>
            <sz val="11"/>
            <rFont val="Calibri"/>
          </rPr>
          <t>Ensure sudo is installed</t>
        </r>
      </text>
    </comment>
    <comment ref="N8" authorId="0" shapeId="0" xr:uid="{00000000-0006-0000-0600-00001D000000}">
      <text>
        <r>
          <rPr>
            <sz val="11"/>
            <rFont val="Calibri"/>
          </rPr>
          <t>Ensure sudo commands use pty</t>
        </r>
      </text>
    </comment>
    <comment ref="O8" authorId="0" shapeId="0" xr:uid="{00000000-0006-0000-0600-00001E000000}">
      <text>
        <r>
          <rPr>
            <sz val="11"/>
            <rFont val="Calibri"/>
          </rPr>
          <t>Ensure users must provide password for escalation</t>
        </r>
      </text>
    </comment>
    <comment ref="P8" authorId="0" shapeId="0" xr:uid="{00000000-0006-0000-0600-00001F000000}">
      <text>
        <r>
          <rPr>
            <sz val="11"/>
            <rFont val="Calibri"/>
          </rPr>
          <t>Ensure re-authentication for privilege escalation is not disabled globally</t>
        </r>
      </text>
    </comment>
    <comment ref="Q8" authorId="0" shapeId="0" xr:uid="{00000000-0006-0000-0600-000020000000}">
      <text>
        <r>
          <rPr>
            <sz val="11"/>
            <rFont val="Calibri"/>
          </rPr>
          <t>Ensure access to the su command is restricted</t>
        </r>
      </text>
    </comment>
    <comment ref="R8" authorId="0" shapeId="0" xr:uid="{00000000-0006-0000-0600-000021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X8" authorId="0" shapeId="0" xr:uid="{00000000-0006-0000-0600-000019000000}">
      <text>
        <r>
          <rPr>
            <sz val="11"/>
            <rFont val="Calibri"/>
          </rPr>
          <t>Ensure no duplicate UIDs exist</t>
        </r>
      </text>
    </comment>
    <comment ref="J9" authorId="0" shapeId="0" xr:uid="{00000000-0006-0000-0600-000022000000}">
      <text>
        <r>
          <rPr>
            <sz val="11"/>
            <rFont val="Calibri"/>
          </rPr>
          <t>Ensure sudo is installed</t>
        </r>
      </text>
    </comment>
    <comment ref="K9" authorId="0" shapeId="0" xr:uid="{00000000-0006-0000-0600-000023000000}">
      <text>
        <r>
          <rPr>
            <sz val="11"/>
            <rFont val="Calibri"/>
          </rPr>
          <t>Ensure users must provide password for escalation</t>
        </r>
      </text>
    </comment>
    <comment ref="L9" authorId="0" shapeId="0" xr:uid="{00000000-0006-0000-0600-000024000000}">
      <text>
        <r>
          <rPr>
            <sz val="11"/>
            <rFont val="Calibri"/>
          </rPr>
          <t>Ensure re-authentication for privilege escalation is not disabled globally</t>
        </r>
      </text>
    </comment>
    <comment ref="M9" authorId="0" shapeId="0" xr:uid="{00000000-0006-0000-0600-000025000000}">
      <text>
        <r>
          <rPr>
            <sz val="11"/>
            <rFont val="Calibri"/>
          </rPr>
          <t>Ensure access to the su command is restricted</t>
        </r>
      </text>
    </comment>
    <comment ref="N9" authorId="0" shapeId="0" xr:uid="{00000000-0006-0000-0600-000026000000}">
      <text>
        <r>
          <rPr>
            <sz val="11"/>
            <rFont val="Calibri"/>
          </rPr>
          <t>Ensure unsuccessful file access attempts are collected</t>
        </r>
      </text>
    </comment>
    <comment ref="J10" authorId="0" shapeId="0" xr:uid="{00000000-0006-0000-0600-000027000000}">
      <text>
        <r>
          <rPr>
            <sz val="11"/>
            <rFont val="Calibri"/>
          </rPr>
          <t>Ensure sshd MaxAuthTries is configured</t>
        </r>
      </text>
    </comment>
    <comment ref="K10" authorId="0" shapeId="0" xr:uid="{00000000-0006-0000-0600-000028000000}">
      <text>
        <r>
          <rPr>
            <sz val="11"/>
            <rFont val="Calibri"/>
          </rPr>
          <t>Ensure password failed attempts lockout is configured</t>
        </r>
      </text>
    </comment>
    <comment ref="L10" authorId="0" shapeId="0" xr:uid="{00000000-0006-0000-0600-000029000000}">
      <text>
        <r>
          <rPr>
            <sz val="11"/>
            <rFont val="Calibri"/>
          </rPr>
          <t>Ensure password unlock time is configured</t>
        </r>
      </text>
    </comment>
    <comment ref="M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pam_motd is configured</t>
        </r>
      </text>
    </comment>
    <comment ref="N11" authorId="0" shapeId="0" xr:uid="{00000000-0006-0000-0600-00002F000000}">
      <text>
        <r>
          <rPr>
            <sz val="11"/>
            <rFont val="Calibri"/>
          </rPr>
          <t>Ensure sshd warning Banner is configured</t>
        </r>
      </text>
    </comment>
    <comment ref="O11" authorId="0" shapeId="0" xr:uid="{00000000-0006-0000-0600-000030000000}">
      <text>
        <r>
          <rPr>
            <sz val="11"/>
            <rFont val="Calibri"/>
          </rPr>
          <t>Ensure access to /etc/motd is configured</t>
        </r>
      </text>
    </comment>
    <comment ref="P11" authorId="0" shapeId="0" xr:uid="{00000000-0006-0000-0600-000031000000}">
      <text>
        <r>
          <rPr>
            <sz val="11"/>
            <rFont val="Calibri"/>
          </rPr>
          <t>Ensure access to /etc/issue is configured</t>
        </r>
      </text>
    </comment>
    <comment ref="Q11" authorId="0" shapeId="0" xr:uid="{00000000-0006-0000-0600-000032000000}">
      <text>
        <r>
          <rPr>
            <sz val="11"/>
            <rFont val="Calibri"/>
          </rPr>
          <t>Ensure access to /etc/issue.net is configured</t>
        </r>
      </text>
    </comment>
    <comment ref="R11" authorId="0" shapeId="0" xr:uid="{00000000-0006-0000-0600-000033000000}">
      <text>
        <r>
          <rPr>
            <sz val="11"/>
            <rFont val="Calibri"/>
          </rPr>
          <t>Ensure access to sshd warning banner is configured</t>
        </r>
      </text>
    </comment>
    <comment ref="S11" authorId="0" shapeId="0" xr:uid="{00000000-0006-0000-0600-000034000000}">
      <text>
        <r>
          <rPr>
            <sz val="11"/>
            <rFont val="Calibri"/>
          </rPr>
          <t>Ensure GDM login banner is configured</t>
        </r>
      </text>
    </comment>
    <comment ref="T11" authorId="0" shapeId="0" xr:uid="{00000000-0006-0000-0600-000035000000}">
      <text>
        <r>
          <rPr>
            <sz val="11"/>
            <rFont val="Calibri"/>
          </rPr>
          <t>Ensure sshd DisableForwarding is enabled</t>
        </r>
      </text>
    </comment>
    <comment ref="J12" authorId="0" shapeId="0" xr:uid="{00000000-0006-0000-0600-000036000000}">
      <text>
        <r>
          <rPr>
            <sz val="11"/>
            <rFont val="Calibri"/>
          </rPr>
          <t>Ensure GDM screen lock is configured</t>
        </r>
      </text>
    </comment>
    <comment ref="K12" authorId="0" shapeId="0" xr:uid="{00000000-0006-0000-0600-000037000000}">
      <text>
        <r>
          <rPr>
            <sz val="11"/>
            <rFont val="Calibri"/>
          </rPr>
          <t>Ensure sshd GSSAPIAuthentication is disabled</t>
        </r>
      </text>
    </comment>
    <comment ref="L12" authorId="0" shapeId="0" xr:uid="{00000000-0006-0000-0600-000038000000}">
      <text>
        <r>
          <rPr>
            <sz val="11"/>
            <rFont val="Calibri"/>
          </rPr>
          <t>Ensure sudo timestamp_timeout is configured</t>
        </r>
      </text>
    </comment>
    <comment ref="M12" authorId="0" shapeId="0" xr:uid="{00000000-0006-0000-0600-000039000000}">
      <text>
        <r>
          <rPr>
            <sz val="11"/>
            <rFont val="Calibri"/>
          </rPr>
          <t>Ensure default user shell timeout is configured</t>
        </r>
      </text>
    </comment>
    <comment ref="J13" authorId="0" shapeId="0" xr:uid="{00000000-0006-0000-0600-00003A000000}">
      <text>
        <r>
          <rPr>
            <sz val="11"/>
            <rFont val="Calibri"/>
          </rPr>
          <t>Ensure sshd GSSAPIAuthentication is disabled</t>
        </r>
      </text>
    </comment>
    <comment ref="K13" authorId="0" shapeId="0" xr:uid="{00000000-0006-0000-0600-00003B000000}">
      <text>
        <r>
          <rPr>
            <sz val="11"/>
            <rFont val="Calibri"/>
          </rPr>
          <t>Ensure sudo timestamp_timeout is configured</t>
        </r>
      </text>
    </comment>
    <comment ref="L13" authorId="0" shapeId="0" xr:uid="{00000000-0006-0000-0600-00003C000000}">
      <text>
        <r>
          <rPr>
            <sz val="11"/>
            <rFont val="Calibri"/>
          </rPr>
          <t>Ensure default user shell timeout is configured</t>
        </r>
      </text>
    </comment>
    <comment ref="J14" authorId="0" shapeId="0" xr:uid="{00000000-0006-0000-0600-00003D000000}">
      <text>
        <r>
          <rPr>
            <sz val="11"/>
            <rFont val="Calibri"/>
          </rPr>
          <t>Ensure wireless interfaces are not available</t>
        </r>
      </text>
    </comment>
    <comment ref="J23" authorId="0" shapeId="0" xr:uid="{00000000-0006-0000-0600-00003E000000}">
      <text>
        <r>
          <rPr>
            <sz val="11"/>
            <rFont val="Calibri"/>
          </rPr>
          <t>Ensure net.ipv4.conf.all.log_martians is configured</t>
        </r>
      </text>
    </comment>
    <comment ref="K23" authorId="0" shapeId="0" xr:uid="{00000000-0006-0000-0600-000058000000}">
      <text>
        <r>
          <rPr>
            <sz val="11"/>
            <rFont val="Calibri"/>
          </rPr>
          <t>Ensure net.ipv4.conf.default.log_martians is configured</t>
        </r>
      </text>
    </comment>
    <comment ref="L23" authorId="0" shapeId="0" xr:uid="{00000000-0006-0000-0600-000059000000}">
      <text>
        <r>
          <rPr>
            <sz val="11"/>
            <rFont val="Calibri"/>
          </rPr>
          <t>Ensure sshd MACs are configured</t>
        </r>
      </text>
    </comment>
    <comment ref="M23" authorId="0" shapeId="0" xr:uid="{00000000-0006-0000-0600-00005A000000}">
      <text>
        <r>
          <rPr>
            <sz val="11"/>
            <rFont val="Calibri"/>
          </rPr>
          <t>Ensure sudo log file exists</t>
        </r>
      </text>
    </comment>
    <comment ref="N23" authorId="0" shapeId="0" xr:uid="{00000000-0006-0000-0600-00005B000000}">
      <text>
        <r>
          <rPr>
            <sz val="11"/>
            <rFont val="Calibri"/>
          </rPr>
          <t>Ensure journald service is active</t>
        </r>
      </text>
    </comment>
    <comment ref="O23" authorId="0" shapeId="0" xr:uid="{00000000-0006-0000-0600-00005C000000}">
      <text>
        <r>
          <rPr>
            <sz val="11"/>
            <rFont val="Calibri"/>
          </rPr>
          <t>Ensure journald Compress is configured</t>
        </r>
      </text>
    </comment>
    <comment ref="P23" authorId="0" shapeId="0" xr:uid="{00000000-0006-0000-0600-00005D000000}">
      <text>
        <r>
          <rPr>
            <sz val="11"/>
            <rFont val="Calibri"/>
          </rPr>
          <t>Ensure journald Storage is configured</t>
        </r>
      </text>
    </comment>
    <comment ref="Q23" authorId="0" shapeId="0" xr:uid="{00000000-0006-0000-0600-00005E000000}">
      <text>
        <r>
          <rPr>
            <sz val="11"/>
            <rFont val="Calibri"/>
          </rPr>
          <t>Ensure journald is configured to send logs to rsyslog</t>
        </r>
      </text>
    </comment>
    <comment ref="R23" authorId="0" shapeId="0" xr:uid="{00000000-0006-0000-0600-00005F000000}">
      <text>
        <r>
          <rPr>
            <sz val="11"/>
            <rFont val="Calibri"/>
          </rPr>
          <t>Ensure journald log file rotation is configured</t>
        </r>
      </text>
    </comment>
    <comment ref="S23" authorId="0" shapeId="0" xr:uid="{00000000-0006-0000-0600-000060000000}">
      <text>
        <r>
          <rPr>
            <sz val="11"/>
            <rFont val="Calibri"/>
          </rPr>
          <t>Ensure rsyslog is installed</t>
        </r>
      </text>
    </comment>
    <comment ref="T23" authorId="0" shapeId="0" xr:uid="{00000000-0006-0000-0600-000061000000}">
      <text>
        <r>
          <rPr>
            <sz val="11"/>
            <rFont val="Calibri"/>
          </rPr>
          <t>Ensure rsyslog service is enabled and active</t>
        </r>
      </text>
    </comment>
    <comment ref="U23" authorId="0" shapeId="0" xr:uid="{00000000-0006-0000-0600-000062000000}">
      <text>
        <r>
          <rPr>
            <sz val="11"/>
            <rFont val="Calibri"/>
          </rPr>
          <t>Ensure journald is configured to send logs to rsyslog</t>
        </r>
      </text>
    </comment>
    <comment ref="V23" authorId="0" shapeId="0" xr:uid="{00000000-0006-0000-0600-000063000000}">
      <text>
        <r>
          <rPr>
            <sz val="11"/>
            <rFont val="Calibri"/>
          </rPr>
          <t>Ensure rsyslog logging is configured</t>
        </r>
      </text>
    </comment>
    <comment ref="W23" authorId="0" shapeId="0" xr:uid="{00000000-0006-0000-0600-000064000000}">
      <text>
        <r>
          <rPr>
            <sz val="11"/>
            <rFont val="Calibri"/>
          </rPr>
          <t>Ensure rsyslog is configured to send logs to a remote log host</t>
        </r>
      </text>
    </comment>
    <comment ref="X23" authorId="0" shapeId="0" xr:uid="{00000000-0006-0000-0600-000065000000}">
      <text>
        <r>
          <rPr>
            <sz val="11"/>
            <rFont val="Calibri"/>
          </rPr>
          <t>Ensure logrotate is configured</t>
        </r>
      </text>
    </comment>
    <comment ref="Y23" authorId="0" shapeId="0" xr:uid="{00000000-0006-0000-0600-00003F000000}">
      <text>
        <r>
          <rPr>
            <sz val="11"/>
            <rFont val="Calibri"/>
          </rPr>
          <t>Ensure auditd packages are installed</t>
        </r>
      </text>
    </comment>
    <comment ref="Z23" authorId="0" shapeId="0" xr:uid="{00000000-0006-0000-0600-000040000000}">
      <text>
        <r>
          <rPr>
            <sz val="11"/>
            <rFont val="Calibri"/>
          </rPr>
          <t>Ensure auditd service is enabled and active</t>
        </r>
      </text>
    </comment>
    <comment ref="AA23" authorId="0" shapeId="0" xr:uid="{00000000-0006-0000-0600-000041000000}">
      <text>
        <r>
          <rPr>
            <sz val="11"/>
            <rFont val="Calibri"/>
          </rPr>
          <t>Ensure auditing for processes that start prior to auditd is enabled</t>
        </r>
      </text>
    </comment>
    <comment ref="AB23" authorId="0" shapeId="0" xr:uid="{00000000-0006-0000-0600-000042000000}">
      <text>
        <r>
          <rPr>
            <sz val="11"/>
            <rFont val="Calibri"/>
          </rPr>
          <t>Ensure audit_backlog_limit is configured</t>
        </r>
      </text>
    </comment>
    <comment ref="AC23" authorId="0" shapeId="0" xr:uid="{00000000-0006-0000-0600-000043000000}">
      <text>
        <r>
          <rPr>
            <sz val="11"/>
            <rFont val="Calibri"/>
          </rPr>
          <t>Ensure audit log storage size is configured</t>
        </r>
      </text>
    </comment>
    <comment ref="AD23" authorId="0" shapeId="0" xr:uid="{00000000-0006-0000-0600-000044000000}">
      <text>
        <r>
          <rPr>
            <sz val="11"/>
            <rFont val="Calibri"/>
          </rPr>
          <t>Ensure audit logs are not automatically deleted</t>
        </r>
      </text>
    </comment>
    <comment ref="AE23" authorId="0" shapeId="0" xr:uid="{00000000-0006-0000-0600-000045000000}">
      <text>
        <r>
          <rPr>
            <sz val="11"/>
            <rFont val="Calibri"/>
          </rPr>
          <t>Ensure modification of the /etc/sudoers file is collected</t>
        </r>
      </text>
    </comment>
    <comment ref="AF23" authorId="0" shapeId="0" xr:uid="{00000000-0006-0000-0600-000046000000}">
      <text>
        <r>
          <rPr>
            <sz val="11"/>
            <rFont val="Calibri"/>
          </rPr>
          <t>Ensure actions as another user are always logged</t>
        </r>
      </text>
    </comment>
    <comment ref="AG23" authorId="0" shapeId="0" xr:uid="{00000000-0006-0000-0600-000047000000}">
      <text>
        <r>
          <rPr>
            <sz val="11"/>
            <rFont val="Calibri"/>
          </rPr>
          <t>Ensure events that modify the sudo log file are collected</t>
        </r>
      </text>
    </comment>
    <comment ref="AH23" authorId="0" shapeId="0" xr:uid="{00000000-0006-0000-0600-000048000000}">
      <text>
        <r>
          <rPr>
            <sz val="11"/>
            <rFont val="Calibri"/>
          </rPr>
          <t>Ensure events that modify date and time information are collected</t>
        </r>
      </text>
    </comment>
    <comment ref="AI23" authorId="0" shapeId="0" xr:uid="{00000000-0006-0000-0600-000049000000}">
      <text>
        <r>
          <rPr>
            <sz val="11"/>
            <rFont val="Calibri"/>
          </rPr>
          <t>Ensure events that modify sethostname and setdomainname are collected</t>
        </r>
      </text>
    </comment>
    <comment ref="AJ23" authorId="0" shapeId="0" xr:uid="{00000000-0006-0000-0600-00004A000000}">
      <text>
        <r>
          <rPr>
            <sz val="11"/>
            <rFont val="Calibri"/>
          </rPr>
          <t>Ensure events that modify /etc/issue and /etc/issue.net are collected</t>
        </r>
      </text>
    </comment>
    <comment ref="AK23" authorId="0" shapeId="0" xr:uid="{00000000-0006-0000-0600-00004B000000}">
      <text>
        <r>
          <rPr>
            <sz val="11"/>
            <rFont val="Calibri"/>
          </rPr>
          <t>Ensure events that modify /etc/hosts and /etc/hostname are collected</t>
        </r>
      </text>
    </comment>
    <comment ref="AL23" authorId="0" shapeId="0" xr:uid="{00000000-0006-0000-0600-00004C000000}">
      <text>
        <r>
          <rPr>
            <sz val="11"/>
            <rFont val="Calibri"/>
          </rPr>
          <t>Ensure events that modify /etc/NetworkManager directory are collected</t>
        </r>
      </text>
    </comment>
    <comment ref="AM23" authorId="0" shapeId="0" xr:uid="{00000000-0006-0000-0600-00004D000000}">
      <text>
        <r>
          <rPr>
            <sz val="11"/>
            <rFont val="Calibri"/>
          </rPr>
          <t>Ensure use of privileged commands are collected</t>
        </r>
      </text>
    </comment>
    <comment ref="AN23" authorId="0" shapeId="0" xr:uid="{00000000-0006-0000-0600-00004E000000}">
      <text>
        <r>
          <rPr>
            <sz val="11"/>
            <rFont val="Calibri"/>
          </rPr>
          <t>Ensure unsuccessful file access attempts are collected</t>
        </r>
      </text>
    </comment>
    <comment ref="AO23" authorId="0" shapeId="0" xr:uid="{00000000-0006-0000-0600-00004F000000}">
      <text>
        <r>
          <rPr>
            <sz val="11"/>
            <rFont val="Calibri"/>
          </rPr>
          <t>Ensure events that modify /etc/group information are collected</t>
        </r>
      </text>
    </comment>
    <comment ref="AP23" authorId="0" shapeId="0" xr:uid="{00000000-0006-0000-0600-000050000000}">
      <text>
        <r>
          <rPr>
            <sz val="11"/>
            <rFont val="Calibri"/>
          </rPr>
          <t>Ensure events that modify /etc/passwd information are collected</t>
        </r>
      </text>
    </comment>
    <comment ref="AQ23" authorId="0" shapeId="0" xr:uid="{00000000-0006-0000-0600-000051000000}">
      <text>
        <r>
          <rPr>
            <sz val="11"/>
            <rFont val="Calibri"/>
          </rPr>
          <t>Ensure events that modify /etc/shadow and /etc/gshadow are collected</t>
        </r>
      </text>
    </comment>
    <comment ref="AR23" authorId="0" shapeId="0" xr:uid="{00000000-0006-0000-0600-000052000000}">
      <text>
        <r>
          <rPr>
            <sz val="11"/>
            <rFont val="Calibri"/>
          </rPr>
          <t>Ensure events that modify /etc/security/opasswd are collected</t>
        </r>
      </text>
    </comment>
    <comment ref="AS23" authorId="0" shapeId="0" xr:uid="{00000000-0006-0000-0600-000053000000}">
      <text>
        <r>
          <rPr>
            <sz val="11"/>
            <rFont val="Calibri"/>
          </rPr>
          <t>Ensure events that modify /etc/pam.d/ information are collected</t>
        </r>
      </text>
    </comment>
    <comment ref="AT23" authorId="0" shapeId="0" xr:uid="{00000000-0006-0000-0600-000054000000}">
      <text>
        <r>
          <rPr>
            <sz val="11"/>
            <rFont val="Calibri"/>
          </rPr>
          <t>Ensure discretionary access control permission modification events chmod,fchmod,fchmodat,fchmodat2 are collected</t>
        </r>
      </text>
    </comment>
    <comment ref="AU23" authorId="0" shapeId="0" xr:uid="{00000000-0006-0000-0600-000055000000}">
      <text>
        <r>
          <rPr>
            <sz val="11"/>
            <rFont val="Calibri"/>
          </rPr>
          <t>Ensure discretionary access control permission modification events chown,fchown,lchown,fchownat are collected</t>
        </r>
      </text>
    </comment>
    <comment ref="AV23" authorId="0" shapeId="0" xr:uid="{00000000-0006-0000-0600-000056000000}">
      <text>
        <r>
          <rPr>
            <sz val="11"/>
            <rFont val="Calibri"/>
          </rPr>
          <t>Ensure discretionary access control permission modification events setxattr,lsetxattr,fsetxattr,removexattr,lremovexattr,fremovexattr collected</t>
        </r>
      </text>
    </comment>
    <comment ref="AW23" authorId="0" shapeId="0" xr:uid="{00000000-0006-0000-0600-000057000000}">
      <text>
        <r>
          <rPr>
            <sz val="11"/>
            <rFont val="Calibri"/>
          </rPr>
          <t>Ensure successful file system mounts are collected</t>
        </r>
      </text>
    </comment>
    <comment ref="J24" authorId="0" shapeId="0" xr:uid="{00000000-0006-0000-0600-000066000000}">
      <text>
        <r>
          <rPr>
            <sz val="11"/>
            <rFont val="Calibri"/>
          </rPr>
          <t>Ensure sshd MACs are configured</t>
        </r>
      </text>
    </comment>
    <comment ref="K24" authorId="0" shapeId="0" xr:uid="{00000000-0006-0000-0600-000067000000}">
      <text>
        <r>
          <rPr>
            <sz val="11"/>
            <rFont val="Calibri"/>
          </rPr>
          <t>Ensure sudo log file exists</t>
        </r>
      </text>
    </comment>
    <comment ref="L24" authorId="0" shapeId="0" xr:uid="{00000000-0006-0000-0600-000068000000}">
      <text>
        <r>
          <rPr>
            <sz val="11"/>
            <rFont val="Calibri"/>
          </rPr>
          <t>Ensure rsyslog logging is configured</t>
        </r>
      </text>
    </comment>
    <comment ref="M24" authorId="0" shapeId="0" xr:uid="{00000000-0006-0000-0600-000069000000}">
      <text>
        <r>
          <rPr>
            <sz val="11"/>
            <rFont val="Calibri"/>
          </rPr>
          <t>Ensure modification of the /etc/sudoers file is collected</t>
        </r>
      </text>
    </comment>
    <comment ref="N24" authorId="0" shapeId="0" xr:uid="{00000000-0006-0000-0600-00006A000000}">
      <text>
        <r>
          <rPr>
            <sz val="11"/>
            <rFont val="Calibri"/>
          </rPr>
          <t>Ensure actions as another user are always logged</t>
        </r>
      </text>
    </comment>
    <comment ref="O24" authorId="0" shapeId="0" xr:uid="{00000000-0006-0000-0600-00006B000000}">
      <text>
        <r>
          <rPr>
            <sz val="11"/>
            <rFont val="Calibri"/>
          </rPr>
          <t>Ensure events that modify date and time information are collected</t>
        </r>
      </text>
    </comment>
    <comment ref="P24" authorId="0" shapeId="0" xr:uid="{00000000-0006-0000-0600-00006C000000}">
      <text>
        <r>
          <rPr>
            <sz val="11"/>
            <rFont val="Calibri"/>
          </rPr>
          <t>Ensure events that modify sethostname and setdomainname are collected</t>
        </r>
      </text>
    </comment>
    <comment ref="Q24" authorId="0" shapeId="0" xr:uid="{00000000-0006-0000-0600-00006D000000}">
      <text>
        <r>
          <rPr>
            <sz val="11"/>
            <rFont val="Calibri"/>
          </rPr>
          <t>Ensure events that modify /etc/issue and /etc/issue.net are collected</t>
        </r>
      </text>
    </comment>
    <comment ref="R24" authorId="0" shapeId="0" xr:uid="{00000000-0006-0000-0600-00006E000000}">
      <text>
        <r>
          <rPr>
            <sz val="11"/>
            <rFont val="Calibri"/>
          </rPr>
          <t>Ensure events that modify /etc/hosts and /etc/hostname are collected</t>
        </r>
      </text>
    </comment>
    <comment ref="S24" authorId="0" shapeId="0" xr:uid="{00000000-0006-0000-0600-00006F000000}">
      <text>
        <r>
          <rPr>
            <sz val="11"/>
            <rFont val="Calibri"/>
          </rPr>
          <t>Ensure events that modify /etc/NetworkManager directory are collected</t>
        </r>
      </text>
    </comment>
    <comment ref="T24" authorId="0" shapeId="0" xr:uid="{00000000-0006-0000-0600-000070000000}">
      <text>
        <r>
          <rPr>
            <sz val="11"/>
            <rFont val="Calibri"/>
          </rPr>
          <t>Ensure use of privileged commands are collected</t>
        </r>
      </text>
    </comment>
    <comment ref="U24" authorId="0" shapeId="0" xr:uid="{00000000-0006-0000-0600-000071000000}">
      <text>
        <r>
          <rPr>
            <sz val="11"/>
            <rFont val="Calibri"/>
          </rPr>
          <t>Ensure unsuccessful file access attempts are collected</t>
        </r>
      </text>
    </comment>
    <comment ref="V24" authorId="0" shapeId="0" xr:uid="{00000000-0006-0000-0600-000072000000}">
      <text>
        <r>
          <rPr>
            <sz val="11"/>
            <rFont val="Calibri"/>
          </rPr>
          <t>Ensure events that modify /etc/group information are collected</t>
        </r>
      </text>
    </comment>
    <comment ref="W24" authorId="0" shapeId="0" xr:uid="{00000000-0006-0000-0600-000073000000}">
      <text>
        <r>
          <rPr>
            <sz val="11"/>
            <rFont val="Calibri"/>
          </rPr>
          <t>Ensure events that modify /etc/passwd information are collected</t>
        </r>
      </text>
    </comment>
    <comment ref="X24" authorId="0" shapeId="0" xr:uid="{00000000-0006-0000-0600-000074000000}">
      <text>
        <r>
          <rPr>
            <sz val="11"/>
            <rFont val="Calibri"/>
          </rPr>
          <t>Ensure events that modify /etc/shadow and /etc/gshadow are collected</t>
        </r>
      </text>
    </comment>
    <comment ref="Y24" authorId="0" shapeId="0" xr:uid="{00000000-0006-0000-0600-000075000000}">
      <text>
        <r>
          <rPr>
            <sz val="11"/>
            <rFont val="Calibri"/>
          </rPr>
          <t>Ensure events that modify /etc/security/opasswd are collected</t>
        </r>
      </text>
    </comment>
    <comment ref="Z24" authorId="0" shapeId="0" xr:uid="{00000000-0006-0000-0600-000076000000}">
      <text>
        <r>
          <rPr>
            <sz val="11"/>
            <rFont val="Calibri"/>
          </rPr>
          <t>Ensure events that modify /etc/pam.d/ information are collected</t>
        </r>
      </text>
    </comment>
    <comment ref="AA24" authorId="0" shapeId="0" xr:uid="{00000000-0006-0000-0600-000077000000}">
      <text>
        <r>
          <rPr>
            <sz val="11"/>
            <rFont val="Calibri"/>
          </rPr>
          <t>Ensure discretionary access control permission modification events chmod,fchmod,fchmodat,fchmodat2 are collected</t>
        </r>
      </text>
    </comment>
    <comment ref="AB24" authorId="0" shapeId="0" xr:uid="{00000000-0006-0000-0600-000078000000}">
      <text>
        <r>
          <rPr>
            <sz val="11"/>
            <rFont val="Calibri"/>
          </rPr>
          <t>Ensure discretionary access control permission modification events chown,fchown,lchown,fchownat are collected</t>
        </r>
      </text>
    </comment>
    <comment ref="AC24" authorId="0" shapeId="0" xr:uid="{00000000-0006-0000-0600-000079000000}">
      <text>
        <r>
          <rPr>
            <sz val="11"/>
            <rFont val="Calibri"/>
          </rPr>
          <t>Ensure discretionary access control permission modification events setxattr,lsetxattr,fsetxattr,removexattr,lremovexattr,fremovexattr collected</t>
        </r>
      </text>
    </comment>
    <comment ref="AD24" authorId="0" shapeId="0" xr:uid="{00000000-0006-0000-0600-00007A000000}">
      <text>
        <r>
          <rPr>
            <sz val="11"/>
            <rFont val="Calibri"/>
          </rPr>
          <t>Ensure successful file system mounts are collected</t>
        </r>
      </text>
    </comment>
    <comment ref="AE24" authorId="0" shapeId="0" xr:uid="{00000000-0006-0000-0600-00007B000000}">
      <text>
        <r>
          <rPr>
            <sz val="11"/>
            <rFont val="Calibri"/>
          </rPr>
          <t>Ensure session initiation information is collected</t>
        </r>
      </text>
    </comment>
    <comment ref="AF24" authorId="0" shapeId="0" xr:uid="{00000000-0006-0000-0600-00007C000000}">
      <text>
        <r>
          <rPr>
            <sz val="11"/>
            <rFont val="Calibri"/>
          </rPr>
          <t>Ensure login and logout events are collected</t>
        </r>
      </text>
    </comment>
    <comment ref="AG24" authorId="0" shapeId="0" xr:uid="{00000000-0006-0000-0600-00007D000000}">
      <text>
        <r>
          <rPr>
            <sz val="11"/>
            <rFont val="Calibri"/>
          </rPr>
          <t>Ensure unlink file deletion events by users are collected</t>
        </r>
      </text>
    </comment>
    <comment ref="AH24" authorId="0" shapeId="0" xr:uid="{00000000-0006-0000-0600-00007E000000}">
      <text>
        <r>
          <rPr>
            <sz val="11"/>
            <rFont val="Calibri"/>
          </rPr>
          <t>Ensure rename file deletion events by users are collected</t>
        </r>
      </text>
    </comment>
    <comment ref="AI24" authorId="0" shapeId="0" xr:uid="{00000000-0006-0000-0600-00007F000000}">
      <text>
        <r>
          <rPr>
            <sz val="11"/>
            <rFont val="Calibri"/>
          </rPr>
          <t>Ensure events that modify the system</t>
        </r>
        <r>
          <rPr>
            <sz val="11"/>
            <color rgb="FF000000"/>
            <rFont val="Calibri"/>
          </rPr>
          <t>'</t>
        </r>
        <r>
          <rPr>
            <sz val="11"/>
            <color rgb="FF000000"/>
            <rFont val="Calibri"/>
          </rPr>
          <t>s Mandatory Access Controls are collected</t>
        </r>
      </text>
    </comment>
    <comment ref="AJ24" authorId="0" shapeId="0" xr:uid="{00000000-0006-0000-0600-000080000000}">
      <text>
        <r>
          <rPr>
            <sz val="11"/>
            <rFont val="Calibri"/>
          </rPr>
          <t>Ensure successful and unsuccessful attempts to use the chcon command are collected</t>
        </r>
      </text>
    </comment>
    <comment ref="AK24" authorId="0" shapeId="0" xr:uid="{00000000-0006-0000-0600-000081000000}">
      <text>
        <r>
          <rPr>
            <sz val="11"/>
            <rFont val="Calibri"/>
          </rPr>
          <t>Ensure successful and unsuccessful attempts to use the setfacl command are collected</t>
        </r>
      </text>
    </comment>
    <comment ref="AL24" authorId="0" shapeId="0" xr:uid="{00000000-0006-0000-0600-000082000000}">
      <text>
        <r>
          <rPr>
            <sz val="11"/>
            <rFont val="Calibri"/>
          </rPr>
          <t>Ensure successful and unsuccessful attempts to use the chacl command are collected</t>
        </r>
      </text>
    </comment>
    <comment ref="AM24" authorId="0" shapeId="0" xr:uid="{00000000-0006-0000-0600-000083000000}">
      <text>
        <r>
          <rPr>
            <sz val="11"/>
            <rFont val="Calibri"/>
          </rPr>
          <t>Ensure successful and unsuccessful attempts to use the usermod command are collected</t>
        </r>
      </text>
    </comment>
    <comment ref="AN24" authorId="0" shapeId="0" xr:uid="{00000000-0006-0000-0600-000084000000}">
      <text>
        <r>
          <rPr>
            <sz val="11"/>
            <rFont val="Calibri"/>
          </rPr>
          <t>Ensure kernel module loading unloading and modification is collected</t>
        </r>
      </text>
    </comment>
    <comment ref="AO24" authorId="0" shapeId="0" xr:uid="{00000000-0006-0000-0600-00008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P24" authorId="0" shapeId="0" xr:uid="{00000000-0006-0000-0600-00008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Q24" authorId="0" shapeId="0" xr:uid="{00000000-0006-0000-0600-000087000000}">
      <text>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text>
    </comment>
    <comment ref="AR24" authorId="0" shapeId="0" xr:uid="{00000000-0006-0000-0600-000088000000}">
      <text>
        <r>
          <rPr>
            <sz val="11"/>
            <rFont val="Calibri"/>
          </rPr>
          <t>Ensure the audit configuration is loaded regardless of errors</t>
        </r>
      </text>
    </comment>
    <comment ref="AS24" authorId="0" shapeId="0" xr:uid="{00000000-0006-0000-0600-000089000000}">
      <text>
        <r>
          <rPr>
            <sz val="11"/>
            <rFont val="Calibri"/>
          </rPr>
          <t>Ensure the audit configuration is immutable</t>
        </r>
      </text>
    </comment>
    <comment ref="J25" authorId="0" shapeId="0" xr:uid="{00000000-0006-0000-0600-00008A000000}">
      <text>
        <r>
          <rPr>
            <sz val="11"/>
            <rFont val="Calibri"/>
          </rPr>
          <t>Ensure auditing for processes that start prior to auditd is enabled</t>
        </r>
      </text>
    </comment>
    <comment ref="J26" authorId="0" shapeId="0" xr:uid="{00000000-0006-0000-0600-00008B000000}">
      <text>
        <r>
          <rPr>
            <sz val="11"/>
            <rFont val="Calibri"/>
          </rPr>
          <t>Ensure system is disabled when audit logs are full</t>
        </r>
      </text>
    </comment>
    <comment ref="K26" authorId="0" shapeId="0" xr:uid="{00000000-0006-0000-0600-00008C000000}">
      <text>
        <r>
          <rPr>
            <sz val="11"/>
            <rFont val="Calibri"/>
          </rPr>
          <t>Ensure system warns when audit logs are low on space</t>
        </r>
      </text>
    </comment>
    <comment ref="J29" authorId="0" shapeId="0" xr:uid="{00000000-0006-0000-0600-00008D000000}">
      <text>
        <r>
          <rPr>
            <sz val="11"/>
            <rFont val="Calibri"/>
          </rPr>
          <t>Ensure chrony is configured</t>
        </r>
      </text>
    </comment>
    <comment ref="K29" authorId="0" shapeId="0" xr:uid="{00000000-0006-0000-0600-00008E000000}">
      <text>
        <r>
          <rPr>
            <sz val="11"/>
            <rFont val="Calibri"/>
          </rPr>
          <t>Ensure chrony is enabled and running</t>
        </r>
      </text>
    </comment>
    <comment ref="J30" authorId="0" shapeId="0" xr:uid="{00000000-0006-0000-0600-00008F000000}">
      <text>
        <r>
          <rPr>
            <sz val="11"/>
            <rFont val="Calibri"/>
          </rPr>
          <t>Ensure separate partition exists for /var/log</t>
        </r>
      </text>
    </comment>
    <comment ref="K30" authorId="0" shapeId="0" xr:uid="{00000000-0006-0000-0600-000090000000}">
      <text>
        <r>
          <rPr>
            <sz val="11"/>
            <rFont val="Calibri"/>
          </rPr>
          <t>Ensure separate partition exists for /var/log/audit</t>
        </r>
      </text>
    </comment>
    <comment ref="L30" authorId="0" shapeId="0" xr:uid="{00000000-0006-0000-0600-000091000000}">
      <text>
        <r>
          <rPr>
            <sz val="11"/>
            <rFont val="Calibri"/>
          </rPr>
          <t>Ensure journald log file access is configured</t>
        </r>
      </text>
    </comment>
    <comment ref="M30" authorId="0" shapeId="0" xr:uid="{00000000-0006-0000-0600-000092000000}">
      <text>
        <r>
          <rPr>
            <sz val="11"/>
            <rFont val="Calibri"/>
          </rPr>
          <t>Ensure rsyslog log file creation mode is configured</t>
        </r>
      </text>
    </comment>
    <comment ref="N30" authorId="0" shapeId="0" xr:uid="{00000000-0006-0000-0600-000093000000}">
      <text>
        <r>
          <rPr>
            <sz val="11"/>
            <rFont val="Calibri"/>
          </rPr>
          <t>Ensure rsyslog forwarding uses gtls</t>
        </r>
      </text>
    </comment>
    <comment ref="O30" authorId="0" shapeId="0" xr:uid="{00000000-0006-0000-0600-000094000000}">
      <text>
        <r>
          <rPr>
            <sz val="11"/>
            <rFont val="Calibri"/>
          </rPr>
          <t>Ensure access to all logfiles has been configured</t>
        </r>
      </text>
    </comment>
    <comment ref="P30" authorId="0" shapeId="0" xr:uid="{00000000-0006-0000-0600-000095000000}">
      <text>
        <r>
          <rPr>
            <sz val="11"/>
            <rFont val="Calibri"/>
          </rPr>
          <t>Ensure events that modify the sudo log file are collected</t>
        </r>
      </text>
    </comment>
    <comment ref="Q30" authorId="0" shapeId="0" xr:uid="{00000000-0006-0000-0600-000096000000}">
      <text>
        <r>
          <rPr>
            <sz val="11"/>
            <rFont val="Calibri"/>
          </rPr>
          <t>Ensure the running and on disk configuration is the same</t>
        </r>
      </text>
    </comment>
    <comment ref="R30" authorId="0" shapeId="0" xr:uid="{00000000-0006-0000-0600-000097000000}">
      <text>
        <r>
          <rPr>
            <sz val="11"/>
            <rFont val="Calibri"/>
          </rPr>
          <t>Ensure the audit log file directory mode is configured</t>
        </r>
      </text>
    </comment>
    <comment ref="S30" authorId="0" shapeId="0" xr:uid="{00000000-0006-0000-0600-000098000000}">
      <text>
        <r>
          <rPr>
            <sz val="11"/>
            <rFont val="Calibri"/>
          </rPr>
          <t>Ensure audit log files mode is configured</t>
        </r>
      </text>
    </comment>
    <comment ref="T30" authorId="0" shapeId="0" xr:uid="{00000000-0006-0000-0600-000099000000}">
      <text>
        <r>
          <rPr>
            <sz val="11"/>
            <rFont val="Calibri"/>
          </rPr>
          <t>Ensure audit log files owner is configured</t>
        </r>
      </text>
    </comment>
    <comment ref="U30" authorId="0" shapeId="0" xr:uid="{00000000-0006-0000-0600-00009A000000}">
      <text>
        <r>
          <rPr>
            <sz val="11"/>
            <rFont val="Calibri"/>
          </rPr>
          <t>Ensure audit log files group owner is configured</t>
        </r>
      </text>
    </comment>
    <comment ref="V30" authorId="0" shapeId="0" xr:uid="{00000000-0006-0000-0600-00009B000000}">
      <text>
        <r>
          <rPr>
            <sz val="11"/>
            <rFont val="Calibri"/>
          </rPr>
          <t>Ensure audit configuration files mode is configured</t>
        </r>
      </text>
    </comment>
    <comment ref="W30" authorId="0" shapeId="0" xr:uid="{00000000-0006-0000-0600-00009C000000}">
      <text>
        <r>
          <rPr>
            <sz val="11"/>
            <rFont val="Calibri"/>
          </rPr>
          <t>Ensure audit configuration files owner is configured</t>
        </r>
      </text>
    </comment>
    <comment ref="X30" authorId="0" shapeId="0" xr:uid="{00000000-0006-0000-0600-00009D000000}">
      <text>
        <r>
          <rPr>
            <sz val="11"/>
            <rFont val="Calibri"/>
          </rPr>
          <t>Ensure audit configuration files group owner is configured</t>
        </r>
      </text>
    </comment>
    <comment ref="Y30" authorId="0" shapeId="0" xr:uid="{00000000-0006-0000-0600-00009E000000}">
      <text>
        <r>
          <rPr>
            <sz val="11"/>
            <rFont val="Calibri"/>
          </rPr>
          <t>Ensure audit tools mode is configured</t>
        </r>
      </text>
    </comment>
    <comment ref="Z30" authorId="0" shapeId="0" xr:uid="{00000000-0006-0000-0600-00009F000000}">
      <text>
        <r>
          <rPr>
            <sz val="11"/>
            <rFont val="Calibri"/>
          </rPr>
          <t>Ensure audit tools owner is configured</t>
        </r>
      </text>
    </comment>
    <comment ref="AA30" authorId="0" shapeId="0" xr:uid="{00000000-0006-0000-0600-0000A0000000}">
      <text>
        <r>
          <rPr>
            <sz val="11"/>
            <rFont val="Calibri"/>
          </rPr>
          <t>Ensure audit tools group owner is configured</t>
        </r>
      </text>
    </comment>
    <comment ref="AB30" authorId="0" shapeId="0" xr:uid="{00000000-0006-0000-0600-0000A1000000}">
      <text>
        <r>
          <rPr>
            <sz val="11"/>
            <rFont val="Calibri"/>
          </rPr>
          <t>Ensure cryptographic mechanisms are used to protect the integrity of audit tools</t>
        </r>
      </text>
    </comment>
    <comment ref="J32" authorId="0" shapeId="0" xr:uid="{00000000-0006-0000-0600-0000A2000000}">
      <text>
        <r>
          <rPr>
            <sz val="11"/>
            <rFont val="Calibri"/>
          </rPr>
          <t>Ensure GPG keys are configured</t>
        </r>
      </text>
    </comment>
    <comment ref="K32" authorId="0" shapeId="0" xr:uid="{00000000-0006-0000-0600-0000A3000000}">
      <text>
        <r>
          <rPr>
            <sz val="11"/>
            <rFont val="Calibri"/>
          </rPr>
          <t>Ensure gpgcheck is configured</t>
        </r>
      </text>
    </comment>
    <comment ref="L32" authorId="0" shapeId="0" xr:uid="{00000000-0006-0000-0600-0000A4000000}">
      <text>
        <r>
          <rPr>
            <sz val="11"/>
            <rFont val="Calibri"/>
          </rPr>
          <t>Ensure repo_gpgcheck is configured</t>
        </r>
      </text>
    </comment>
    <comment ref="M32" authorId="0" shapeId="0" xr:uid="{00000000-0006-0000-0600-0000A5000000}">
      <text>
        <r>
          <rPr>
            <sz val="11"/>
            <rFont val="Calibri"/>
          </rPr>
          <t>Ensure package manager repositories are configured</t>
        </r>
      </text>
    </comment>
    <comment ref="N32" authorId="0" shapeId="0" xr:uid="{00000000-0006-0000-0600-0000A6000000}">
      <text>
        <r>
          <rPr>
            <sz val="11"/>
            <rFont val="Calibri"/>
          </rPr>
          <t>Ensure bootloader password is set</t>
        </r>
      </text>
    </comment>
    <comment ref="O32" authorId="0" shapeId="0" xr:uid="{00000000-0006-0000-0600-0000A7000000}">
      <text>
        <r>
          <rPr>
            <sz val="11"/>
            <rFont val="Calibri"/>
          </rPr>
          <t>Ensure access to bootloader config is configured</t>
        </r>
      </text>
    </comment>
    <comment ref="P32" authorId="0" shapeId="0" xr:uid="{00000000-0006-0000-0600-0000A8000000}">
      <text>
        <r>
          <rPr>
            <sz val="11"/>
            <rFont val="Calibri"/>
          </rPr>
          <t>Ensure cron daemon is enabled and active</t>
        </r>
      </text>
    </comment>
    <comment ref="Q32" authorId="0" shapeId="0" xr:uid="{00000000-0006-0000-0600-0000A9000000}">
      <text>
        <r>
          <rPr>
            <sz val="11"/>
            <rFont val="Calibri"/>
          </rPr>
          <t>Ensure IPv6 status is identified</t>
        </r>
      </text>
    </comment>
    <comment ref="J33" authorId="0" shapeId="0" xr:uid="{00000000-0006-0000-0600-0000AA000000}">
      <text>
        <r>
          <rPr>
            <sz val="11"/>
            <rFont val="Calibri"/>
          </rPr>
          <t>Ensure GDM disable-user-list is configured</t>
        </r>
      </text>
    </comment>
    <comment ref="K33" authorId="0" shapeId="0" xr:uid="{00000000-0006-0000-0600-0000AB000000}">
      <text>
        <r>
          <rPr>
            <sz val="11"/>
            <rFont val="Calibri"/>
          </rPr>
          <t>Ensure access to /etc/crontab is configured</t>
        </r>
      </text>
    </comment>
    <comment ref="L33" authorId="0" shapeId="0" xr:uid="{00000000-0006-0000-0600-0000AC000000}">
      <text>
        <r>
          <rPr>
            <sz val="11"/>
            <rFont val="Calibri"/>
          </rPr>
          <t>Ensure access to /etc/cron.hourly is configured</t>
        </r>
      </text>
    </comment>
    <comment ref="M33" authorId="0" shapeId="0" xr:uid="{00000000-0006-0000-0600-0000AD000000}">
      <text>
        <r>
          <rPr>
            <sz val="11"/>
            <rFont val="Calibri"/>
          </rPr>
          <t>Ensure access to /etc/cron.daily is configured</t>
        </r>
      </text>
    </comment>
    <comment ref="N33" authorId="0" shapeId="0" xr:uid="{00000000-0006-0000-0600-0000AE000000}">
      <text>
        <r>
          <rPr>
            <sz val="11"/>
            <rFont val="Calibri"/>
          </rPr>
          <t>Ensure access to /etc/cron.weekly is configured</t>
        </r>
      </text>
    </comment>
    <comment ref="O33" authorId="0" shapeId="0" xr:uid="{00000000-0006-0000-0600-0000AF000000}">
      <text>
        <r>
          <rPr>
            <sz val="11"/>
            <rFont val="Calibri"/>
          </rPr>
          <t>Ensure access to /etc/cron.monthly is configured</t>
        </r>
      </text>
    </comment>
    <comment ref="P33" authorId="0" shapeId="0" xr:uid="{00000000-0006-0000-0600-0000B0000000}">
      <text>
        <r>
          <rPr>
            <sz val="11"/>
            <rFont val="Calibri"/>
          </rPr>
          <t>Ensure access to /etc/cron.yearly is configured</t>
        </r>
      </text>
    </comment>
    <comment ref="Q33" authorId="0" shapeId="0" xr:uid="{00000000-0006-0000-0600-0000B1000000}">
      <text>
        <r>
          <rPr>
            <sz val="11"/>
            <rFont val="Calibri"/>
          </rPr>
          <t>Ensure access to /etc/cron.d is configured</t>
        </r>
      </text>
    </comment>
    <comment ref="R33" authorId="0" shapeId="0" xr:uid="{00000000-0006-0000-0600-0000B2000000}">
      <text>
        <r>
          <rPr>
            <sz val="11"/>
            <rFont val="Calibri"/>
          </rPr>
          <t>Ensure access to systemd timer unit files is configured</t>
        </r>
      </text>
    </comment>
    <comment ref="S33" authorId="0" shapeId="0" xr:uid="{00000000-0006-0000-0600-0000B3000000}">
      <text>
        <r>
          <rPr>
            <sz val="11"/>
            <rFont val="Calibri"/>
          </rPr>
          <t>Ensure access to systemd service unit files is configured</t>
        </r>
      </text>
    </comment>
    <comment ref="T33" authorId="0" shapeId="0" xr:uid="{00000000-0006-0000-0600-0000B4000000}">
      <text>
        <r>
          <rPr>
            <sz val="11"/>
            <rFont val="Calibri"/>
          </rPr>
          <t>Ensure access to systemd timer drop in directories is configured</t>
        </r>
      </text>
    </comment>
    <comment ref="U33" authorId="0" shapeId="0" xr:uid="{00000000-0006-0000-0600-0000B5000000}">
      <text>
        <r>
          <rPr>
            <sz val="11"/>
            <rFont val="Calibri"/>
          </rPr>
          <t>Ensure firewalld backend is configured</t>
        </r>
      </text>
    </comment>
    <comment ref="V33" authorId="0" shapeId="0" xr:uid="{00000000-0006-0000-0600-0000B6000000}">
      <text>
        <r>
          <rPr>
            <sz val="11"/>
            <rFont val="Calibri"/>
          </rPr>
          <t>Ensure access to sshd_config files is configured</t>
        </r>
      </text>
    </comment>
    <comment ref="W33" authorId="0" shapeId="0" xr:uid="{00000000-0006-0000-0600-0000B7000000}">
      <text>
        <r>
          <rPr>
            <sz val="11"/>
            <rFont val="Calibri"/>
          </rPr>
          <t>Ensure access to SSH private host key files is configured</t>
        </r>
      </text>
    </comment>
    <comment ref="X33" authorId="0" shapeId="0" xr:uid="{00000000-0006-0000-0600-0000B8000000}">
      <text>
        <r>
          <rPr>
            <sz val="11"/>
            <rFont val="Calibri"/>
          </rPr>
          <t>Ensure access to SSH public host key files is configured</t>
        </r>
      </text>
    </comment>
    <comment ref="Y33" authorId="0" shapeId="0" xr:uid="{00000000-0006-0000-0600-0000B9000000}">
      <text>
        <r>
          <rPr>
            <sz val="11"/>
            <rFont val="Calibri"/>
          </rPr>
          <t>Ensure root path integrity</t>
        </r>
      </text>
    </comment>
    <comment ref="Z33" authorId="0" shapeId="0" xr:uid="{00000000-0006-0000-0600-0000BA000000}">
      <text>
        <r>
          <rPr>
            <sz val="11"/>
            <rFont val="Calibri"/>
          </rPr>
          <t>Ensure root user umask is configured</t>
        </r>
      </text>
    </comment>
    <comment ref="AA33" authorId="0" shapeId="0" xr:uid="{00000000-0006-0000-0600-0000BB000000}">
      <text>
        <r>
          <rPr>
            <sz val="11"/>
            <rFont val="Calibri"/>
          </rPr>
          <t>Ensure nologin is not listed in /etc/shells</t>
        </r>
      </text>
    </comment>
    <comment ref="AB33" authorId="0" shapeId="0" xr:uid="{00000000-0006-0000-0600-0000BC000000}">
      <text>
        <r>
          <rPr>
            <sz val="11"/>
            <rFont val="Calibri"/>
          </rPr>
          <t>Ensure default user umask in /etc/login.defs is configured</t>
        </r>
      </text>
    </comment>
    <comment ref="AC33" authorId="0" shapeId="0" xr:uid="{00000000-0006-0000-0600-0000BD000000}">
      <text>
        <r>
          <rPr>
            <sz val="11"/>
            <rFont val="Calibri"/>
          </rPr>
          <t>Ensure default user umask in /etc/profile.d is configured</t>
        </r>
      </text>
    </comment>
    <comment ref="AD33" authorId="0" shapeId="0" xr:uid="{00000000-0006-0000-0600-0000BE000000}">
      <text>
        <r>
          <rPr>
            <sz val="11"/>
            <rFont val="Calibri"/>
          </rPr>
          <t>Ensure access to /etc/passwd is configured</t>
        </r>
      </text>
    </comment>
    <comment ref="AE33" authorId="0" shapeId="0" xr:uid="{00000000-0006-0000-0600-0000BF000000}">
      <text>
        <r>
          <rPr>
            <sz val="11"/>
            <rFont val="Calibri"/>
          </rPr>
          <t>Ensure access to /etc/passwd- is configured</t>
        </r>
      </text>
    </comment>
    <comment ref="AF33" authorId="0" shapeId="0" xr:uid="{00000000-0006-0000-0600-0000C0000000}">
      <text>
        <r>
          <rPr>
            <sz val="11"/>
            <rFont val="Calibri"/>
          </rPr>
          <t>Ensure access to /etc/group is configured</t>
        </r>
      </text>
    </comment>
    <comment ref="AG33" authorId="0" shapeId="0" xr:uid="{00000000-0006-0000-0600-0000C1000000}">
      <text>
        <r>
          <rPr>
            <sz val="11"/>
            <rFont val="Calibri"/>
          </rPr>
          <t>Ensure access to /etc/group- is configured</t>
        </r>
      </text>
    </comment>
    <comment ref="AH33" authorId="0" shapeId="0" xr:uid="{00000000-0006-0000-0600-0000C2000000}">
      <text>
        <r>
          <rPr>
            <sz val="11"/>
            <rFont val="Calibri"/>
          </rPr>
          <t>Ensure access to /etc/shadow is configured</t>
        </r>
      </text>
    </comment>
    <comment ref="AI33" authorId="0" shapeId="0" xr:uid="{00000000-0006-0000-0600-0000C3000000}">
      <text>
        <r>
          <rPr>
            <sz val="11"/>
            <rFont val="Calibri"/>
          </rPr>
          <t>Ensure access to /etc/shadow- is configured</t>
        </r>
      </text>
    </comment>
    <comment ref="AJ33" authorId="0" shapeId="0" xr:uid="{00000000-0006-0000-0600-0000C4000000}">
      <text>
        <r>
          <rPr>
            <sz val="11"/>
            <rFont val="Calibri"/>
          </rPr>
          <t>Ensure access to /etc/gshadow is configured</t>
        </r>
      </text>
    </comment>
    <comment ref="AK33" authorId="0" shapeId="0" xr:uid="{00000000-0006-0000-0600-0000C5000000}">
      <text>
        <r>
          <rPr>
            <sz val="11"/>
            <rFont val="Calibri"/>
          </rPr>
          <t>Ensure access to /etc/gshadow- is configured</t>
        </r>
      </text>
    </comment>
    <comment ref="AL33" authorId="0" shapeId="0" xr:uid="{00000000-0006-0000-0600-0000C6000000}">
      <text>
        <r>
          <rPr>
            <sz val="11"/>
            <rFont val="Calibri"/>
          </rPr>
          <t>Ensure access to /etc/shells is configured</t>
        </r>
      </text>
    </comment>
    <comment ref="AM33" authorId="0" shapeId="0" xr:uid="{00000000-0006-0000-0600-0000C7000000}">
      <text>
        <r>
          <rPr>
            <sz val="11"/>
            <rFont val="Calibri"/>
          </rPr>
          <t>Ensure access to /etc/security/opasswd is configured</t>
        </r>
      </text>
    </comment>
    <comment ref="AN33" authorId="0" shapeId="0" xr:uid="{00000000-0006-0000-0600-0000C8000000}">
      <text>
        <r>
          <rPr>
            <sz val="11"/>
            <rFont val="Calibri"/>
          </rPr>
          <t>Ensure world writable files and directories are secured</t>
        </r>
      </text>
    </comment>
    <comment ref="AO33" authorId="0" shapeId="0" xr:uid="{00000000-0006-0000-0600-0000C9000000}">
      <text>
        <r>
          <rPr>
            <sz val="11"/>
            <rFont val="Calibri"/>
          </rPr>
          <t>Ensure no files or directories without an owner and a group exist</t>
        </r>
      </text>
    </comment>
    <comment ref="AP33" authorId="0" shapeId="0" xr:uid="{00000000-0006-0000-0600-0000CA000000}">
      <text>
        <r>
          <rPr>
            <sz val="11"/>
            <rFont val="Calibri"/>
          </rPr>
          <t>Ensure SUID and SGID files are reviewed</t>
        </r>
      </text>
    </comment>
    <comment ref="AQ33" authorId="0" shapeId="0" xr:uid="{00000000-0006-0000-0600-0000CB000000}">
      <text>
        <r>
          <rPr>
            <sz val="11"/>
            <rFont val="Calibri"/>
          </rPr>
          <t>Ensure local interactive user dot files access is configured</t>
        </r>
      </text>
    </comment>
    <comment ref="AR33" authorId="0" shapeId="0" xr:uid="{00000000-0006-0000-0600-0000CC000000}">
      <text>
        <r>
          <rPr>
            <sz val="11"/>
            <rFont val="Calibri"/>
          </rPr>
          <t>Ensure no passwords are stored in /etc/group</t>
        </r>
      </text>
    </comment>
    <comment ref="J34" authorId="0" shapeId="0" xr:uid="{00000000-0006-0000-0600-0000CD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K34" authorId="0" shapeId="0" xr:uid="{00000000-0006-0000-0600-0000CE000000}">
      <text>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text>
    </comment>
    <comment ref="L34" authorId="0" shapeId="0" xr:uid="{00000000-0006-0000-0600-0000CF000000}">
      <text>
        <r>
          <rPr>
            <sz val="11"/>
            <rFont val="Calibri"/>
          </rPr>
          <t>Ensure the audit configuration is loaded regardless of errors</t>
        </r>
      </text>
    </comment>
    <comment ref="M34" authorId="0" shapeId="0" xr:uid="{00000000-0006-0000-0600-0000D0000000}">
      <text>
        <r>
          <rPr>
            <sz val="11"/>
            <rFont val="Calibri"/>
          </rPr>
          <t>Ensure the audit configuration is immutable</t>
        </r>
      </text>
    </comment>
    <comment ref="J37" authorId="0" shapeId="0" xr:uid="{00000000-0006-0000-0600-0000D1000000}">
      <text>
        <r>
          <rPr>
            <sz val="11"/>
            <rFont val="Calibri"/>
          </rPr>
          <t>Ensure cramfs kernel module is not available</t>
        </r>
      </text>
    </comment>
    <comment ref="K37" authorId="0" shapeId="0" xr:uid="{00000000-0006-0000-0600-0000D2000000}">
      <text>
        <r>
          <rPr>
            <sz val="11"/>
            <rFont val="Calibri"/>
          </rPr>
          <t>Ensure firewire-core kernel module is not available</t>
        </r>
      </text>
    </comment>
    <comment ref="L37" authorId="0" shapeId="0" xr:uid="{00000000-0006-0000-0600-0000D3000000}">
      <text>
        <r>
          <rPr>
            <sz val="11"/>
            <rFont val="Calibri"/>
          </rPr>
          <t>Ensure freevxfs kernel module is not available</t>
        </r>
      </text>
    </comment>
    <comment ref="M37" authorId="0" shapeId="0" xr:uid="{00000000-0006-0000-0600-0000D4000000}">
      <text>
        <r>
          <rPr>
            <sz val="11"/>
            <rFont val="Calibri"/>
          </rPr>
          <t>Ensure hfs kernel module is not available</t>
        </r>
      </text>
    </comment>
    <comment ref="N37" authorId="0" shapeId="0" xr:uid="{00000000-0006-0000-0600-0000D5000000}">
      <text>
        <r>
          <rPr>
            <sz val="11"/>
            <rFont val="Calibri"/>
          </rPr>
          <t>Ensure hfsplus kernel module is not available</t>
        </r>
      </text>
    </comment>
    <comment ref="O37" authorId="0" shapeId="0" xr:uid="{00000000-0006-0000-0600-0000D6000000}">
      <text>
        <r>
          <rPr>
            <sz val="11"/>
            <rFont val="Calibri"/>
          </rPr>
          <t>Ensure jffs2 kernel module is not available</t>
        </r>
      </text>
    </comment>
    <comment ref="P37" authorId="0" shapeId="0" xr:uid="{00000000-0006-0000-0600-0000D7000000}">
      <text>
        <r>
          <rPr>
            <sz val="11"/>
            <rFont val="Calibri"/>
          </rPr>
          <t>Ensure overlay kernel module is not available</t>
        </r>
      </text>
    </comment>
    <comment ref="Q37" authorId="0" shapeId="0" xr:uid="{00000000-0006-0000-0600-0000D8000000}">
      <text>
        <r>
          <rPr>
            <sz val="11"/>
            <rFont val="Calibri"/>
          </rPr>
          <t>Ensure squashfs kernel module is not available</t>
        </r>
      </text>
    </comment>
    <comment ref="R37" authorId="0" shapeId="0" xr:uid="{00000000-0006-0000-0600-0000D9000000}">
      <text>
        <r>
          <rPr>
            <sz val="11"/>
            <rFont val="Calibri"/>
          </rPr>
          <t>Ensure udf kernel module is not available</t>
        </r>
      </text>
    </comment>
    <comment ref="S37" authorId="0" shapeId="0" xr:uid="{00000000-0006-0000-0600-0000DA000000}">
      <text>
        <r>
          <rPr>
            <sz val="11"/>
            <rFont val="Calibri"/>
          </rPr>
          <t>Ensure unused filesystems kernel modules are not available</t>
        </r>
      </text>
    </comment>
    <comment ref="T37" authorId="0" shapeId="0" xr:uid="{00000000-0006-0000-0600-0000DB000000}">
      <text>
        <r>
          <rPr>
            <sz val="11"/>
            <rFont val="Calibri"/>
          </rPr>
          <t>Ensure /tmp is tmpfs or a separate partition</t>
        </r>
      </text>
    </comment>
    <comment ref="U37" authorId="0" shapeId="0" xr:uid="{00000000-0006-0000-0600-0000DC000000}">
      <text>
        <r>
          <rPr>
            <sz val="11"/>
            <rFont val="Calibri"/>
          </rPr>
          <t>Ensure nodev option set on /tmp partition</t>
        </r>
      </text>
    </comment>
    <comment ref="V37" authorId="0" shapeId="0" xr:uid="{00000000-0006-0000-0600-0000DD000000}">
      <text>
        <r>
          <rPr>
            <sz val="11"/>
            <rFont val="Calibri"/>
          </rPr>
          <t>Ensure nosuid option set on /tmp partition</t>
        </r>
      </text>
    </comment>
    <comment ref="W37" authorId="0" shapeId="0" xr:uid="{00000000-0006-0000-0600-0000DE000000}">
      <text>
        <r>
          <rPr>
            <sz val="11"/>
            <rFont val="Calibri"/>
          </rPr>
          <t>Ensure noexec option set on /tmp partition</t>
        </r>
      </text>
    </comment>
    <comment ref="X37" authorId="0" shapeId="0" xr:uid="{00000000-0006-0000-0600-0000DF000000}">
      <text>
        <r>
          <rPr>
            <sz val="11"/>
            <rFont val="Calibri"/>
          </rPr>
          <t>Ensure /dev/shm is tmpfs or a separate partition</t>
        </r>
      </text>
    </comment>
    <comment ref="Y37" authorId="0" shapeId="0" xr:uid="{00000000-0006-0000-0600-0000E0000000}">
      <text>
        <r>
          <rPr>
            <sz val="11"/>
            <rFont val="Calibri"/>
          </rPr>
          <t>Ensure nodev option set on /dev/shm partition</t>
        </r>
      </text>
    </comment>
    <comment ref="Z37" authorId="0" shapeId="0" xr:uid="{00000000-0006-0000-0600-0000E1000000}">
      <text>
        <r>
          <rPr>
            <sz val="11"/>
            <rFont val="Calibri"/>
          </rPr>
          <t>Ensure nosuid option set on /dev/shm partition</t>
        </r>
      </text>
    </comment>
    <comment ref="AA37" authorId="0" shapeId="0" xr:uid="{00000000-0006-0000-0600-0000E2000000}">
      <text>
        <r>
          <rPr>
            <sz val="11"/>
            <rFont val="Calibri"/>
          </rPr>
          <t>Ensure noexec option set on /dev/shm partition</t>
        </r>
      </text>
    </comment>
    <comment ref="AB37" authorId="0" shapeId="0" xr:uid="{00000000-0006-0000-0600-0000E3000000}">
      <text>
        <r>
          <rPr>
            <sz val="11"/>
            <rFont val="Calibri"/>
          </rPr>
          <t>Ensure separate partition exists for /home</t>
        </r>
      </text>
    </comment>
    <comment ref="AC37" authorId="0" shapeId="0" xr:uid="{00000000-0006-0000-0600-0000E4000000}">
      <text>
        <r>
          <rPr>
            <sz val="11"/>
            <rFont val="Calibri"/>
          </rPr>
          <t>Ensure nodev option set on /home partition</t>
        </r>
      </text>
    </comment>
    <comment ref="AD37" authorId="0" shapeId="0" xr:uid="{00000000-0006-0000-0600-0000E5000000}">
      <text>
        <r>
          <rPr>
            <sz val="11"/>
            <rFont val="Calibri"/>
          </rPr>
          <t>Ensure nosuid option set on /home partition</t>
        </r>
      </text>
    </comment>
    <comment ref="AE37" authorId="0" shapeId="0" xr:uid="{00000000-0006-0000-0600-0000E6000000}">
      <text>
        <r>
          <rPr>
            <sz val="11"/>
            <rFont val="Calibri"/>
          </rPr>
          <t>Ensure separate partition exists for /var</t>
        </r>
      </text>
    </comment>
    <comment ref="AF37" authorId="0" shapeId="0" xr:uid="{00000000-0006-0000-0600-0000E7000000}">
      <text>
        <r>
          <rPr>
            <sz val="11"/>
            <rFont val="Calibri"/>
          </rPr>
          <t>Ensure nodev option set on /var partition</t>
        </r>
      </text>
    </comment>
    <comment ref="AG37" authorId="0" shapeId="0" xr:uid="{00000000-0006-0000-0600-0000E8000000}">
      <text>
        <r>
          <rPr>
            <sz val="11"/>
            <rFont val="Calibri"/>
          </rPr>
          <t>Ensure nosuid option set on /var partition</t>
        </r>
      </text>
    </comment>
    <comment ref="AH37" authorId="0" shapeId="0" xr:uid="{00000000-0006-0000-0600-0000E9000000}">
      <text>
        <r>
          <rPr>
            <sz val="11"/>
            <rFont val="Calibri"/>
          </rPr>
          <t>Ensure separate partition exists for /var/tmp</t>
        </r>
      </text>
    </comment>
    <comment ref="AI37" authorId="0" shapeId="0" xr:uid="{00000000-0006-0000-0600-0000EA000000}">
      <text>
        <r>
          <rPr>
            <sz val="11"/>
            <rFont val="Calibri"/>
          </rPr>
          <t>Ensure nodev option set on /var/tmp partition</t>
        </r>
      </text>
    </comment>
    <comment ref="AJ37" authorId="0" shapeId="0" xr:uid="{00000000-0006-0000-0600-0000EB000000}">
      <text>
        <r>
          <rPr>
            <sz val="11"/>
            <rFont val="Calibri"/>
          </rPr>
          <t>Ensure nosuid option set on /var/tmp partition</t>
        </r>
      </text>
    </comment>
    <comment ref="AK37" authorId="0" shapeId="0" xr:uid="{00000000-0006-0000-0600-0000EC000000}">
      <text>
        <r>
          <rPr>
            <sz val="11"/>
            <rFont val="Calibri"/>
          </rPr>
          <t>Ensure noexec option set on /var/tmp partition</t>
        </r>
      </text>
    </comment>
    <comment ref="AL37" authorId="0" shapeId="0" xr:uid="{00000000-0006-0000-0600-0000ED000000}">
      <text>
        <r>
          <rPr>
            <sz val="11"/>
            <rFont val="Calibri"/>
          </rPr>
          <t>Ensure separate partition exists for /var/log</t>
        </r>
      </text>
    </comment>
    <comment ref="AM37" authorId="0" shapeId="0" xr:uid="{00000000-0006-0000-0600-0000EE000000}">
      <text>
        <r>
          <rPr>
            <sz val="11"/>
            <rFont val="Calibri"/>
          </rPr>
          <t>Ensure nodev option set on /var/log partition</t>
        </r>
      </text>
    </comment>
    <comment ref="AN37" authorId="0" shapeId="0" xr:uid="{00000000-0006-0000-0600-0000EF000000}">
      <text>
        <r>
          <rPr>
            <sz val="11"/>
            <rFont val="Calibri"/>
          </rPr>
          <t>Ensure nosuid option set on /var/log partition</t>
        </r>
      </text>
    </comment>
    <comment ref="AO37" authorId="0" shapeId="0" xr:uid="{00000000-0006-0000-0600-0000F0000000}">
      <text>
        <r>
          <rPr>
            <sz val="11"/>
            <rFont val="Calibri"/>
          </rPr>
          <t>Ensure noexec option set on /var/log partition</t>
        </r>
      </text>
    </comment>
    <comment ref="AP37" authorId="0" shapeId="0" xr:uid="{00000000-0006-0000-0600-0000F1000000}">
      <text>
        <r>
          <rPr>
            <sz val="11"/>
            <rFont val="Calibri"/>
          </rPr>
          <t>Ensure separate partition exists for /var/log/audit</t>
        </r>
      </text>
    </comment>
    <comment ref="AQ37" authorId="0" shapeId="0" xr:uid="{00000000-0006-0000-0600-0000F2000000}">
      <text>
        <r>
          <rPr>
            <sz val="11"/>
            <rFont val="Calibri"/>
          </rPr>
          <t>Ensure nodev option set on /var/log/audit partition</t>
        </r>
      </text>
    </comment>
    <comment ref="AR37" authorId="0" shapeId="0" xr:uid="{00000000-0006-0000-0600-0000F3000000}">
      <text>
        <r>
          <rPr>
            <sz val="11"/>
            <rFont val="Calibri"/>
          </rPr>
          <t>Ensure nosuid option set on /var/log/audit partition</t>
        </r>
      </text>
    </comment>
    <comment ref="AS37" authorId="0" shapeId="0" xr:uid="{00000000-0006-0000-0600-0000F4000000}">
      <text>
        <r>
          <rPr>
            <sz val="11"/>
            <rFont val="Calibri"/>
          </rPr>
          <t>Ensure noexec option set on /var/log/audit partition</t>
        </r>
      </text>
    </comment>
    <comment ref="AT37" authorId="0" shapeId="0" xr:uid="{00000000-0006-0000-0600-0000F5000000}">
      <text>
        <r>
          <rPr>
            <sz val="11"/>
            <rFont val="Calibri"/>
          </rPr>
          <t>Ensure weak dependencies are configured</t>
        </r>
      </text>
    </comment>
    <comment ref="AU37" authorId="0" shapeId="0" xr:uid="{00000000-0006-0000-0600-0000F6000000}">
      <text>
        <r>
          <rPr>
            <sz val="11"/>
            <rFont val="Calibri"/>
          </rPr>
          <t>Ensure SELinux is installed</t>
        </r>
      </text>
    </comment>
    <comment ref="AV37" authorId="0" shapeId="0" xr:uid="{00000000-0006-0000-0600-0000F7000000}">
      <text>
        <r>
          <rPr>
            <sz val="11"/>
            <rFont val="Calibri"/>
          </rPr>
          <t>Ensure SELinux is not disabled in bootloader configuration</t>
        </r>
      </text>
    </comment>
    <comment ref="AW37" authorId="0" shapeId="0" xr:uid="{00000000-0006-0000-0600-0000F8000000}">
      <text>
        <r>
          <rPr>
            <sz val="11"/>
            <rFont val="Calibri"/>
          </rPr>
          <t>Ensure SELinux policy is configured</t>
        </r>
      </text>
    </comment>
    <comment ref="J43" authorId="0" shapeId="0" xr:uid="{00000000-0006-0000-0600-0000F9000000}">
      <text>
        <r>
          <rPr>
            <sz val="11"/>
            <rFont val="Calibri"/>
          </rPr>
          <t>Ensure sshd KexAlgorithms is configured</t>
        </r>
      </text>
    </comment>
    <comment ref="K43" authorId="0" shapeId="0" xr:uid="{00000000-0006-0000-0600-0000FA000000}">
      <text>
        <r>
          <rPr>
            <sz val="11"/>
            <rFont val="Calibri"/>
          </rPr>
          <t>Ensure sshd LoginGraceTime is configured</t>
        </r>
      </text>
    </comment>
    <comment ref="L43" authorId="0" shapeId="0" xr:uid="{00000000-0006-0000-0600-0000FB000000}">
      <text>
        <r>
          <rPr>
            <sz val="11"/>
            <rFont val="Calibri"/>
          </rPr>
          <t>Ensure sshd PermitEmptyPasswords is disabled</t>
        </r>
      </text>
    </comment>
    <comment ref="M43" authorId="0" shapeId="0" xr:uid="{00000000-0006-0000-0600-0000FC000000}">
      <text>
        <r>
          <rPr>
            <sz val="11"/>
            <rFont val="Calibri"/>
          </rPr>
          <t>Ensure sshd PermitRootLogin is disabled</t>
        </r>
      </text>
    </comment>
    <comment ref="N43" authorId="0" shapeId="0" xr:uid="{00000000-0006-0000-0600-0000FD000000}">
      <text>
        <r>
          <rPr>
            <sz val="11"/>
            <rFont val="Calibri"/>
          </rPr>
          <t>Ensure sshd UsePAM is enabled</t>
        </r>
      </text>
    </comment>
    <comment ref="O43" authorId="0" shapeId="0" xr:uid="{00000000-0006-0000-0600-0000FE000000}">
      <text>
        <r>
          <rPr>
            <sz val="11"/>
            <rFont val="Calibri"/>
          </rPr>
          <t>Ensure pam_unix does not include nullok</t>
        </r>
      </text>
    </comment>
    <comment ref="P43" authorId="0" shapeId="0" xr:uid="{00000000-0006-0000-0600-0000FF000000}">
      <text>
        <r>
          <rPr>
            <sz val="11"/>
            <rFont val="Calibri"/>
          </rPr>
          <t>Ensure pam_unix includes use_authtok</t>
        </r>
      </text>
    </comment>
    <comment ref="Q43" authorId="0" shapeId="0" xr:uid="{00000000-0006-0000-0600-000000010000}">
      <text>
        <r>
          <rPr>
            <sz val="11"/>
            <rFont val="Calibri"/>
          </rPr>
          <t>Ensure accounts in /etc/passwd use shadowed passwords</t>
        </r>
      </text>
    </comment>
    <comment ref="R43" authorId="0" shapeId="0" xr:uid="{00000000-0006-0000-0600-000001010000}">
      <text>
        <r>
          <rPr>
            <sz val="11"/>
            <rFont val="Calibri"/>
          </rPr>
          <t>Ensure /etc/shadow password fields are not empty</t>
        </r>
      </text>
    </comment>
    <comment ref="S43" authorId="0" shapeId="0" xr:uid="{00000000-0006-0000-0600-000002010000}">
      <text>
        <r>
          <rPr>
            <sz val="11"/>
            <rFont val="Calibri"/>
          </rPr>
          <t>Ensure no duplicate GIDs exist</t>
        </r>
      </text>
    </comment>
    <comment ref="T43" authorId="0" shapeId="0" xr:uid="{00000000-0006-0000-0600-000003010000}">
      <text>
        <r>
          <rPr>
            <sz val="11"/>
            <rFont val="Calibri"/>
          </rPr>
          <t>Ensure no duplicate group names exist</t>
        </r>
      </text>
    </comment>
    <comment ref="J45" authorId="0" shapeId="0" xr:uid="{00000000-0006-0000-0600-000004010000}">
      <text>
        <r>
          <rPr>
            <sz val="11"/>
            <rFont val="Calibri"/>
          </rPr>
          <t>Ensure sshd UsePAM is enabled</t>
        </r>
      </text>
    </comment>
    <comment ref="J48" authorId="0" shapeId="0" xr:uid="{00000000-0006-0000-0600-000005010000}">
      <text>
        <r>
          <rPr>
            <sz val="11"/>
            <rFont val="Calibri"/>
          </rPr>
          <t>Ensure sshd PermitEmptyPasswords is disabled</t>
        </r>
      </text>
    </comment>
    <comment ref="K48" authorId="0" shapeId="0" xr:uid="{00000000-0006-0000-0600-000006010000}">
      <text>
        <r>
          <rPr>
            <sz val="11"/>
            <rFont val="Calibri"/>
          </rPr>
          <t>Ensure password dictionary check is enabled</t>
        </r>
      </text>
    </comment>
    <comment ref="L48" authorId="0" shapeId="0" xr:uid="{00000000-0006-0000-0600-000007010000}">
      <text>
        <r>
          <rPr>
            <sz val="11"/>
            <rFont val="Calibri"/>
          </rPr>
          <t>Ensure password number of changed characters is configured</t>
        </r>
      </text>
    </comment>
    <comment ref="M48" authorId="0" shapeId="0" xr:uid="{00000000-0006-0000-0600-000008010000}">
      <text>
        <r>
          <rPr>
            <sz val="11"/>
            <rFont val="Calibri"/>
          </rPr>
          <t>Ensure password length is configured</t>
        </r>
      </text>
    </comment>
    <comment ref="N48" authorId="0" shapeId="0" xr:uid="{00000000-0006-0000-0600-000009010000}">
      <text>
        <r>
          <rPr>
            <sz val="11"/>
            <rFont val="Calibri"/>
          </rPr>
          <t>Ensure password complexity is configured</t>
        </r>
      </text>
    </comment>
    <comment ref="O48" authorId="0" shapeId="0" xr:uid="{00000000-0006-0000-0600-00000A010000}">
      <text>
        <r>
          <rPr>
            <sz val="11"/>
            <rFont val="Calibri"/>
          </rPr>
          <t>Ensure password same consecutive characters is configured</t>
        </r>
      </text>
    </comment>
    <comment ref="P48" authorId="0" shapeId="0" xr:uid="{00000000-0006-0000-0600-00000B010000}">
      <text>
        <r>
          <rPr>
            <sz val="11"/>
            <rFont val="Calibri"/>
          </rPr>
          <t>Ensure password maximum sequential characters is configured</t>
        </r>
      </text>
    </comment>
    <comment ref="Q48" authorId="0" shapeId="0" xr:uid="{00000000-0006-0000-0600-00000C010000}">
      <text>
        <r>
          <rPr>
            <sz val="11"/>
            <rFont val="Calibri"/>
          </rPr>
          <t>Ensure password quality is enforced for the root user</t>
        </r>
      </text>
    </comment>
    <comment ref="R48" authorId="0" shapeId="0" xr:uid="{00000000-0006-0000-0600-00000D010000}">
      <text>
        <r>
          <rPr>
            <sz val="11"/>
            <rFont val="Calibri"/>
          </rPr>
          <t>Ensure password history remember is configured</t>
        </r>
      </text>
    </comment>
    <comment ref="S48" authorId="0" shapeId="0" xr:uid="{00000000-0006-0000-0600-00000E010000}">
      <text>
        <r>
          <rPr>
            <sz val="11"/>
            <rFont val="Calibri"/>
          </rPr>
          <t>Ensure password history is enforced for the root user</t>
        </r>
      </text>
    </comment>
    <comment ref="T48" authorId="0" shapeId="0" xr:uid="{00000000-0006-0000-0600-00000F010000}">
      <text>
        <r>
          <rPr>
            <sz val="11"/>
            <rFont val="Calibri"/>
          </rPr>
          <t>Ensure pam_pwhistory includes use_authtok</t>
        </r>
      </text>
    </comment>
    <comment ref="U48" authorId="0" shapeId="0" xr:uid="{00000000-0006-0000-0600-000010010000}">
      <text>
        <r>
          <rPr>
            <sz val="11"/>
            <rFont val="Calibri"/>
          </rPr>
          <t>Ensure pam_unix does not include nullok</t>
        </r>
      </text>
    </comment>
    <comment ref="V48" authorId="0" shapeId="0" xr:uid="{00000000-0006-0000-0600-000011010000}">
      <text>
        <r>
          <rPr>
            <sz val="11"/>
            <rFont val="Calibri"/>
          </rPr>
          <t>Ensure pam_unix does not include remember</t>
        </r>
      </text>
    </comment>
    <comment ref="W48" authorId="0" shapeId="0" xr:uid="{00000000-0006-0000-0600-000012010000}">
      <text>
        <r>
          <rPr>
            <sz val="11"/>
            <rFont val="Calibri"/>
          </rPr>
          <t>Ensure password expiration is configured</t>
        </r>
      </text>
    </comment>
    <comment ref="X48" authorId="0" shapeId="0" xr:uid="{00000000-0006-0000-0600-000013010000}">
      <text>
        <r>
          <rPr>
            <sz val="11"/>
            <rFont val="Calibri"/>
          </rPr>
          <t>Ensure minimum password days is configured</t>
        </r>
      </text>
    </comment>
    <comment ref="Y48" authorId="0" shapeId="0" xr:uid="{00000000-0006-0000-0600-000014010000}">
      <text>
        <r>
          <rPr>
            <sz val="11"/>
            <rFont val="Calibri"/>
          </rPr>
          <t>Ensure password expiration warning days is configured</t>
        </r>
      </text>
    </comment>
    <comment ref="Z48" authorId="0" shapeId="0" xr:uid="{00000000-0006-0000-0600-000015010000}">
      <text>
        <r>
          <rPr>
            <sz val="11"/>
            <rFont val="Calibri"/>
          </rPr>
          <t>Ensure all users last password change date is in the past</t>
        </r>
      </text>
    </comment>
    <comment ref="AA48" authorId="0" shapeId="0" xr:uid="{00000000-0006-0000-0600-000016010000}">
      <text>
        <r>
          <rPr>
            <sz val="11"/>
            <rFont val="Calibri"/>
          </rPr>
          <t>Ensure /etc/shadow password fields are not empty</t>
        </r>
      </text>
    </comment>
    <comment ref="J67" authorId="0" shapeId="0" xr:uid="{00000000-0006-0000-0600-000017010000}">
      <text>
        <r>
          <rPr>
            <sz val="11"/>
            <rFont val="Calibri"/>
          </rPr>
          <t>Ensure GDM automount is configured</t>
        </r>
      </text>
    </comment>
    <comment ref="J71" authorId="0" shapeId="0" xr:uid="{00000000-0006-0000-0600-000018010000}">
      <text>
        <r>
          <rPr>
            <sz val="11"/>
            <rFont val="Calibri"/>
          </rPr>
          <t>Ensure accounts without a valid login shell are locked</t>
        </r>
      </text>
    </comment>
    <comment ref="J88" authorId="0" shapeId="0" xr:uid="{00000000-0006-0000-0600-000019010000}">
      <text>
        <r>
          <rPr>
            <sz val="11"/>
            <rFont val="Calibri"/>
          </rPr>
          <t>Ensure XDMCP is not enabled</t>
        </r>
      </text>
    </comment>
    <comment ref="K88" authorId="0" shapeId="0" xr:uid="{00000000-0006-0000-0600-00001A010000}">
      <text>
        <r>
          <rPr>
            <sz val="11"/>
            <rFont val="Calibri"/>
          </rPr>
          <t>Ensure only approved services are listening on a network interface</t>
        </r>
      </text>
    </comment>
    <comment ref="L88" authorId="0" shapeId="0" xr:uid="{00000000-0006-0000-0600-00001B010000}">
      <text>
        <r>
          <rPr>
            <sz val="11"/>
            <rFont val="Calibri"/>
          </rPr>
          <t>Ensure net.ipv4.ip_forward is configured</t>
        </r>
      </text>
    </comment>
    <comment ref="M88" authorId="0" shapeId="0" xr:uid="{00000000-0006-0000-0600-00001C010000}">
      <text>
        <r>
          <rPr>
            <sz val="11"/>
            <rFont val="Calibri"/>
          </rPr>
          <t>Ensure net.ipv4.conf.all.forwarding is configured</t>
        </r>
      </text>
    </comment>
    <comment ref="N88" authorId="0" shapeId="0" xr:uid="{00000000-0006-0000-0600-00001D010000}">
      <text>
        <r>
          <rPr>
            <sz val="11"/>
            <rFont val="Calibri"/>
          </rPr>
          <t>Ensure net.ipv4.conf.default.forwarding is configured</t>
        </r>
      </text>
    </comment>
    <comment ref="O88" authorId="0" shapeId="0" xr:uid="{00000000-0006-0000-0600-00001E010000}">
      <text>
        <r>
          <rPr>
            <sz val="11"/>
            <rFont val="Calibri"/>
          </rPr>
          <t>Ensure net.ipv4.conf.all.send_redirects is configured</t>
        </r>
      </text>
    </comment>
    <comment ref="P88" authorId="0" shapeId="0" xr:uid="{00000000-0006-0000-0600-00001F010000}">
      <text>
        <r>
          <rPr>
            <sz val="11"/>
            <rFont val="Calibri"/>
          </rPr>
          <t>Ensure net.ipv4.conf.default.send_redirects is configured</t>
        </r>
      </text>
    </comment>
    <comment ref="Q88" authorId="0" shapeId="0" xr:uid="{00000000-0006-0000-0600-000020010000}">
      <text>
        <r>
          <rPr>
            <sz val="11"/>
            <rFont val="Calibri"/>
          </rPr>
          <t>Ensure net.ipv4.icmp_ignore_bogus_error_responses is configured</t>
        </r>
      </text>
    </comment>
    <comment ref="R88" authorId="0" shapeId="0" xr:uid="{00000000-0006-0000-0600-000021010000}">
      <text>
        <r>
          <rPr>
            <sz val="11"/>
            <rFont val="Calibri"/>
          </rPr>
          <t>Ensure net.ipv4.icmp_echo_ignore_broadcasts is configured</t>
        </r>
      </text>
    </comment>
    <comment ref="S88" authorId="0" shapeId="0" xr:uid="{00000000-0006-0000-0600-000022010000}">
      <text>
        <r>
          <rPr>
            <sz val="11"/>
            <rFont val="Calibri"/>
          </rPr>
          <t>Ensure net.ipv4.conf.all.accept_redirects is configured</t>
        </r>
      </text>
    </comment>
    <comment ref="T88" authorId="0" shapeId="0" xr:uid="{00000000-0006-0000-0600-000023010000}">
      <text>
        <r>
          <rPr>
            <sz val="11"/>
            <rFont val="Calibri"/>
          </rPr>
          <t>Ensure net.ipv4.conf.default.accept_redirects is configured</t>
        </r>
      </text>
    </comment>
    <comment ref="U88" authorId="0" shapeId="0" xr:uid="{00000000-0006-0000-0600-000024010000}">
      <text>
        <r>
          <rPr>
            <sz val="11"/>
            <rFont val="Calibri"/>
          </rPr>
          <t>Ensure net.ipv4.conf.all.secure_redirects is configured</t>
        </r>
      </text>
    </comment>
    <comment ref="V88" authorId="0" shapeId="0" xr:uid="{00000000-0006-0000-0600-000025010000}">
      <text>
        <r>
          <rPr>
            <sz val="11"/>
            <rFont val="Calibri"/>
          </rPr>
          <t>Ensure net.ipv4.conf.default.secure_redirects is configured</t>
        </r>
      </text>
    </comment>
    <comment ref="W88" authorId="0" shapeId="0" xr:uid="{00000000-0006-0000-0600-000026010000}">
      <text>
        <r>
          <rPr>
            <sz val="11"/>
            <rFont val="Calibri"/>
          </rPr>
          <t>Ensure net.ipv4.conf.all.rp_filter is configured</t>
        </r>
      </text>
    </comment>
    <comment ref="X88" authorId="0" shapeId="0" xr:uid="{00000000-0006-0000-0600-000027010000}">
      <text>
        <r>
          <rPr>
            <sz val="11"/>
            <rFont val="Calibri"/>
          </rPr>
          <t>Ensure net.ipv4.conf.default.rp_filter is configured</t>
        </r>
      </text>
    </comment>
    <comment ref="Y88" authorId="0" shapeId="0" xr:uid="{00000000-0006-0000-0600-000028010000}">
      <text>
        <r>
          <rPr>
            <sz val="11"/>
            <rFont val="Calibri"/>
          </rPr>
          <t>Ensure net.ipv4.conf.all.accept_source_route is configured</t>
        </r>
      </text>
    </comment>
    <comment ref="Z88" authorId="0" shapeId="0" xr:uid="{00000000-0006-0000-0600-000029010000}">
      <text>
        <r>
          <rPr>
            <sz val="11"/>
            <rFont val="Calibri"/>
          </rPr>
          <t>Ensure net.ipv4.conf.default.accept_source_route is configured</t>
        </r>
      </text>
    </comment>
    <comment ref="AA88" authorId="0" shapeId="0" xr:uid="{00000000-0006-0000-0600-00002A010000}">
      <text>
        <r>
          <rPr>
            <sz val="11"/>
            <rFont val="Calibri"/>
          </rPr>
          <t>Ensure net.ipv4.tcp_syncookies is configured</t>
        </r>
      </text>
    </comment>
    <comment ref="AB88" authorId="0" shapeId="0" xr:uid="{00000000-0006-0000-0600-00002B010000}">
      <text>
        <r>
          <rPr>
            <sz val="11"/>
            <rFont val="Calibri"/>
          </rPr>
          <t>Ensure net.ipv4.conf.lo.route_localnet is configured</t>
        </r>
      </text>
    </comment>
    <comment ref="AC88" authorId="0" shapeId="0" xr:uid="{00000000-0006-0000-0600-00002C010000}">
      <text>
        <r>
          <rPr>
            <sz val="11"/>
            <rFont val="Calibri"/>
          </rPr>
          <t>Ensure  net.ipv6.conf.all.forwarding is configured</t>
        </r>
      </text>
    </comment>
    <comment ref="AD88" authorId="0" shapeId="0" xr:uid="{00000000-0006-0000-0600-00002D010000}">
      <text>
        <r>
          <rPr>
            <sz val="11"/>
            <rFont val="Calibri"/>
          </rPr>
          <t>Ensure  net.ipv6.conf.default.forwarding is configured</t>
        </r>
      </text>
    </comment>
    <comment ref="AE88" authorId="0" shapeId="0" xr:uid="{00000000-0006-0000-0600-00002E010000}">
      <text>
        <r>
          <rPr>
            <sz val="11"/>
            <rFont val="Calibri"/>
          </rPr>
          <t>Ensure net.ipv6.conf.all.accept_redirects is configured</t>
        </r>
      </text>
    </comment>
    <comment ref="AF88" authorId="0" shapeId="0" xr:uid="{00000000-0006-0000-0600-00002F010000}">
      <text>
        <r>
          <rPr>
            <sz val="11"/>
            <rFont val="Calibri"/>
          </rPr>
          <t>Ensure net.ipv6.conf.default.accept_redirects is configured</t>
        </r>
      </text>
    </comment>
    <comment ref="AG88" authorId="0" shapeId="0" xr:uid="{00000000-0006-0000-0600-000030010000}">
      <text>
        <r>
          <rPr>
            <sz val="11"/>
            <rFont val="Calibri"/>
          </rPr>
          <t>Ensure net.ipv6.conf.all.accept_source_route is configured</t>
        </r>
      </text>
    </comment>
    <comment ref="AH88" authorId="0" shapeId="0" xr:uid="{00000000-0006-0000-0600-000031010000}">
      <text>
        <r>
          <rPr>
            <sz val="11"/>
            <rFont val="Calibri"/>
          </rPr>
          <t>Ensure net.ipv6.conf.default.accept_source_route is configured</t>
        </r>
      </text>
    </comment>
    <comment ref="AI88" authorId="0" shapeId="0" xr:uid="{00000000-0006-0000-0600-000032010000}">
      <text>
        <r>
          <rPr>
            <sz val="11"/>
            <rFont val="Calibri"/>
          </rPr>
          <t>Ensure net.ipv6.conf.all.accept_ra is configured</t>
        </r>
      </text>
    </comment>
    <comment ref="AJ88" authorId="0" shapeId="0" xr:uid="{00000000-0006-0000-0600-000033010000}">
      <text>
        <r>
          <rPr>
            <sz val="11"/>
            <rFont val="Calibri"/>
          </rPr>
          <t>Ensure net.ipv6.conf.default.accept_ra is configured</t>
        </r>
      </text>
    </comment>
    <comment ref="AK88" authorId="0" shapeId="0" xr:uid="{00000000-0006-0000-0600-000034010000}">
      <text>
        <r>
          <rPr>
            <sz val="11"/>
            <rFont val="Calibri"/>
          </rPr>
          <t>Ensure firewalld services and ports are configured</t>
        </r>
      </text>
    </comment>
    <comment ref="AL88" authorId="0" shapeId="0" xr:uid="{00000000-0006-0000-0600-000035010000}">
      <text>
        <r>
          <rPr>
            <sz val="11"/>
            <rFont val="Calibri"/>
          </rPr>
          <t>Ensure sshd HostbasedAuthentication is disabled</t>
        </r>
      </text>
    </comment>
    <comment ref="AM88" authorId="0" shapeId="0" xr:uid="{00000000-0006-0000-0600-000036010000}">
      <text>
        <r>
          <rPr>
            <sz val="11"/>
            <rFont val="Calibri"/>
          </rPr>
          <t>Ensure sshd ListenAddress is configured</t>
        </r>
      </text>
    </comment>
    <comment ref="J89" authorId="0" shapeId="0" xr:uid="{00000000-0006-0000-0600-000037010000}">
      <text>
        <r>
          <rPr>
            <sz val="11"/>
            <rFont val="Calibri"/>
          </rPr>
          <t>Ensure events that modify /etc/security/opasswd are collected</t>
        </r>
      </text>
    </comment>
    <comment ref="K89" authorId="0" shapeId="0" xr:uid="{00000000-0006-0000-0600-000038010000}">
      <text>
        <r>
          <rPr>
            <sz val="11"/>
            <rFont val="Calibri"/>
          </rPr>
          <t>Ensure events that modify /etc/pam.d/ information are collected</t>
        </r>
      </text>
    </comment>
    <comment ref="L89" authorId="0" shapeId="0" xr:uid="{00000000-0006-0000-0600-000039010000}">
      <text>
        <r>
          <rPr>
            <sz val="11"/>
            <rFont val="Calibri"/>
          </rPr>
          <t>Ensure access to /etc/shadow is configured</t>
        </r>
      </text>
    </comment>
    <comment ref="M89" authorId="0" shapeId="0" xr:uid="{00000000-0006-0000-0600-00003A010000}">
      <text>
        <r>
          <rPr>
            <sz val="11"/>
            <rFont val="Calibri"/>
          </rPr>
          <t>Ensure access to /etc/shadow- is configured</t>
        </r>
      </text>
    </comment>
    <comment ref="N89" authorId="0" shapeId="0" xr:uid="{00000000-0006-0000-0600-00003B010000}">
      <text>
        <r>
          <rPr>
            <sz val="11"/>
            <rFont val="Calibri"/>
          </rPr>
          <t>Ensure access to /etc/gshadow is configured</t>
        </r>
      </text>
    </comment>
    <comment ref="O89" authorId="0" shapeId="0" xr:uid="{00000000-0006-0000-0600-00003C010000}">
      <text>
        <r>
          <rPr>
            <sz val="11"/>
            <rFont val="Calibri"/>
          </rPr>
          <t>Ensure access to /etc/gshadow- is configured</t>
        </r>
      </text>
    </comment>
    <comment ref="P89" authorId="0" shapeId="0" xr:uid="{00000000-0006-0000-0600-00003D010000}">
      <text>
        <r>
          <rPr>
            <sz val="11"/>
            <rFont val="Calibri"/>
          </rPr>
          <t>Ensure access to /etc/security/opasswd is configured</t>
        </r>
      </text>
    </comment>
    <comment ref="Q89" authorId="0" shapeId="0" xr:uid="{00000000-0006-0000-0600-00003E010000}">
      <text>
        <r>
          <rPr>
            <sz val="11"/>
            <rFont val="Calibri"/>
          </rPr>
          <t>Ensure no passwords are stored in /etc/group</t>
        </r>
      </text>
    </comment>
    <comment ref="J90" authorId="0" shapeId="0" xr:uid="{00000000-0006-0000-0600-00003F010000}">
      <text>
        <r>
          <rPr>
            <sz val="11"/>
            <rFont val="Calibri"/>
          </rPr>
          <t>Ensure mail transfer agents are configured for local-only mode</t>
        </r>
      </text>
    </comment>
    <comment ref="K90" authorId="0" shapeId="0" xr:uid="{00000000-0006-0000-0600-000040010000}">
      <text>
        <r>
          <rPr>
            <sz val="11"/>
            <rFont val="Calibri"/>
          </rPr>
          <t>Ensure firewalld is installed</t>
        </r>
      </text>
    </comment>
    <comment ref="L90" authorId="0" shapeId="0" xr:uid="{00000000-0006-0000-0600-000041010000}">
      <text>
        <r>
          <rPr>
            <sz val="11"/>
            <rFont val="Calibri"/>
          </rPr>
          <t>Ensure firewalld.service is configured</t>
        </r>
      </text>
    </comment>
    <comment ref="M90" authorId="0" shapeId="0" xr:uid="{00000000-0006-0000-0600-000042010000}">
      <text>
        <r>
          <rPr>
            <sz val="11"/>
            <rFont val="Calibri"/>
          </rPr>
          <t>Ensure firewalld active zone target is configured</t>
        </r>
      </text>
    </comment>
    <comment ref="N90" authorId="0" shapeId="0" xr:uid="{00000000-0006-0000-0600-000043010000}">
      <text>
        <r>
          <rPr>
            <sz val="11"/>
            <rFont val="Calibri"/>
          </rPr>
          <t>Ensure firewalld loopback traffic is configured</t>
        </r>
      </text>
    </comment>
    <comment ref="O90" authorId="0" shapeId="0" xr:uid="{00000000-0006-0000-0600-000044010000}">
      <text>
        <r>
          <rPr>
            <sz val="11"/>
            <rFont val="Calibri"/>
          </rPr>
          <t>Ensure firewalld loopback source address traffic is configured</t>
        </r>
      </text>
    </comment>
    <comment ref="P90" authorId="0" shapeId="0" xr:uid="{00000000-0006-0000-0600-000045010000}">
      <text>
        <r>
          <rPr>
            <sz val="11"/>
            <rFont val="Calibri"/>
          </rPr>
          <t>Ensure firewalld services and ports are configured</t>
        </r>
      </text>
    </comment>
    <comment ref="Q90" authorId="0" shapeId="0" xr:uid="{00000000-0006-0000-0600-000046010000}">
      <text>
        <r>
          <rPr>
            <sz val="11"/>
            <rFont val="Calibri"/>
          </rPr>
          <t>Configure firewall to drop all traffic</t>
        </r>
      </text>
    </comment>
    <comment ref="R90" authorId="0" shapeId="0" xr:uid="{00000000-0006-0000-0600-000047010000}">
      <text>
        <r>
          <rPr>
            <sz val="11"/>
            <rFont val="Calibri"/>
          </rPr>
          <t>Ensure sshd ListenAddress is configured</t>
        </r>
      </text>
    </comment>
    <comment ref="J91" authorId="0" shapeId="0" xr:uid="{00000000-0006-0000-0600-000048010000}">
      <text>
        <r>
          <rPr>
            <sz val="11"/>
            <rFont val="Calibri"/>
          </rPr>
          <t>Ensure crypto-policies-scripts package is installed</t>
        </r>
      </text>
    </comment>
    <comment ref="K91" authorId="0" shapeId="0" xr:uid="{00000000-0006-0000-0600-000049010000}">
      <text>
        <r>
          <rPr>
            <sz val="11"/>
            <rFont val="Calibri"/>
          </rPr>
          <t>Ensure system wide crypto policy is not legacy</t>
        </r>
      </text>
    </comment>
    <comment ref="L91" authorId="0" shapeId="0" xr:uid="{00000000-0006-0000-0600-00004A010000}">
      <text>
        <r>
          <rPr>
            <sz val="11"/>
            <rFont val="Calibri"/>
          </rPr>
          <t>Ensure system wide crypto policy is not set in sshd configuration</t>
        </r>
      </text>
    </comment>
    <comment ref="M91" authorId="0" shapeId="0" xr:uid="{00000000-0006-0000-0600-00004B010000}">
      <text>
        <r>
          <rPr>
            <sz val="11"/>
            <rFont val="Calibri"/>
          </rPr>
          <t>Ensure system wide crypto policy macs are configured</t>
        </r>
      </text>
    </comment>
    <comment ref="N91" authorId="0" shapeId="0" xr:uid="{00000000-0006-0000-0600-00004C010000}">
      <text>
        <r>
          <rPr>
            <sz val="11"/>
            <rFont val="Calibri"/>
          </rPr>
          <t>Ensure system wide crypto policy disables cbc for ssh</t>
        </r>
      </text>
    </comment>
    <comment ref="O91" authorId="0" shapeId="0" xr:uid="{00000000-0006-0000-0600-00004D010000}">
      <text>
        <r>
          <rPr>
            <sz val="11"/>
            <rFont val="Calibri"/>
          </rPr>
          <t>Ensure system wide crypto policy disables chacha20-poly1305 for ssh</t>
        </r>
      </text>
    </comment>
    <comment ref="P91" authorId="0" shapeId="0" xr:uid="{00000000-0006-0000-0600-00004E010000}">
      <text>
        <r>
          <rPr>
            <sz val="11"/>
            <rFont val="Calibri"/>
          </rPr>
          <t>Ensure telnet server services are not in use</t>
        </r>
      </text>
    </comment>
    <comment ref="Q91" authorId="0" shapeId="0" xr:uid="{00000000-0006-0000-0600-00004F010000}">
      <text>
        <r>
          <rPr>
            <sz val="11"/>
            <rFont val="Calibri"/>
          </rPr>
          <t>Ensure telnet client is not installed</t>
        </r>
      </text>
    </comment>
    <comment ref="R91" authorId="0" shapeId="0" xr:uid="{00000000-0006-0000-0600-000050010000}">
      <text>
        <r>
          <rPr>
            <sz val="11"/>
            <rFont val="Calibri"/>
          </rPr>
          <t>Ensure sshd access is configured</t>
        </r>
      </text>
    </comment>
    <comment ref="S91" authorId="0" shapeId="0" xr:uid="{00000000-0006-0000-0600-000051010000}">
      <text>
        <r>
          <rPr>
            <sz val="11"/>
            <rFont val="Calibri"/>
          </rPr>
          <t>Ensure sshd Banner is configured</t>
        </r>
      </text>
    </comment>
    <comment ref="T91" authorId="0" shapeId="0" xr:uid="{00000000-0006-0000-0600-000052010000}">
      <text>
        <r>
          <rPr>
            <sz val="11"/>
            <rFont val="Calibri"/>
          </rPr>
          <t>Ensure sshd Ciphers are configured</t>
        </r>
      </text>
    </comment>
    <comment ref="U91" authorId="0" shapeId="0" xr:uid="{00000000-0006-0000-0600-000053010000}">
      <text>
        <r>
          <rPr>
            <sz val="11"/>
            <rFont val="Calibri"/>
          </rPr>
          <t>Ensure sshd post-quantum cryptography key exchange algorithms are configured</t>
        </r>
      </text>
    </comment>
    <comment ref="V91" authorId="0" shapeId="0" xr:uid="{00000000-0006-0000-0600-000054010000}">
      <text>
        <r>
          <rPr>
            <sz val="11"/>
            <rFont val="Calibri"/>
          </rPr>
          <t>Ensure rsyslog-gnutls is installed</t>
        </r>
      </text>
    </comment>
    <comment ref="W91" authorId="0" shapeId="0" xr:uid="{00000000-0006-0000-0600-000055010000}">
      <text>
        <r>
          <rPr>
            <sz val="11"/>
            <rFont val="Calibri"/>
          </rPr>
          <t>Ensure rsyslog forwarding uses gtls</t>
        </r>
      </text>
    </comment>
    <comment ref="X91" authorId="0" shapeId="0" xr:uid="{00000000-0006-0000-0600-000056010000}">
      <text>
        <r>
          <rPr>
            <sz val="11"/>
            <rFont val="Calibri"/>
          </rPr>
          <t>Ensure rsyslog CA certificates are configured</t>
        </r>
      </text>
    </comment>
    <comment ref="J92" authorId="0" shapeId="0" xr:uid="{00000000-0006-0000-0600-000057010000}">
      <text>
        <r>
          <rPr>
            <sz val="11"/>
            <rFont val="Calibri"/>
          </rPr>
          <t>Ensure sshd LogLevel is configured</t>
        </r>
      </text>
    </comment>
    <comment ref="J93" authorId="0" shapeId="0" xr:uid="{00000000-0006-0000-0600-000058010000}">
      <text>
        <r>
          <rPr>
            <sz val="11"/>
            <rFont val="Calibri"/>
          </rPr>
          <t>Ensure access to SSH private host key files is configured</t>
        </r>
      </text>
    </comment>
    <comment ref="K93" authorId="0" shapeId="0" xr:uid="{00000000-0006-0000-0600-000059010000}">
      <text>
        <r>
          <rPr>
            <sz val="11"/>
            <rFont val="Calibri"/>
          </rPr>
          <t>Ensure rsyslog CA certificates are configured</t>
        </r>
      </text>
    </comment>
    <comment ref="J94" authorId="0" shapeId="0" xr:uid="{00000000-0006-0000-0600-00005A010000}">
      <text>
        <r>
          <rPr>
            <sz val="11"/>
            <rFont val="Calibri"/>
          </rPr>
          <t>Ensure crypto-policies-scripts package is installed</t>
        </r>
      </text>
    </comment>
    <comment ref="K94" authorId="0" shapeId="0" xr:uid="{00000000-0006-0000-0600-00005B010000}">
      <text>
        <r>
          <rPr>
            <sz val="11"/>
            <rFont val="Calibri"/>
          </rPr>
          <t>Ensure system wide crypto policy is not legacy</t>
        </r>
      </text>
    </comment>
    <comment ref="L94" authorId="0" shapeId="0" xr:uid="{00000000-0006-0000-0600-00005C010000}">
      <text>
        <r>
          <rPr>
            <sz val="11"/>
            <rFont val="Calibri"/>
          </rPr>
          <t>Ensure system wide crypto policy disables sha1 hash and signature support</t>
        </r>
      </text>
    </comment>
    <comment ref="M94" authorId="0" shapeId="0" xr:uid="{00000000-0006-0000-0600-00005D010000}">
      <text>
        <r>
          <rPr>
            <sz val="11"/>
            <rFont val="Calibri"/>
          </rPr>
          <t>Ensure system wide crypto policy macs are configured</t>
        </r>
      </text>
    </comment>
    <comment ref="N94" authorId="0" shapeId="0" xr:uid="{00000000-0006-0000-0600-00005E010000}">
      <text>
        <r>
          <rPr>
            <sz val="11"/>
            <rFont val="Calibri"/>
          </rPr>
          <t>Ensure sshd access is configured</t>
        </r>
      </text>
    </comment>
    <comment ref="O94" authorId="0" shapeId="0" xr:uid="{00000000-0006-0000-0600-00005F010000}">
      <text>
        <r>
          <rPr>
            <sz val="11"/>
            <rFont val="Calibri"/>
          </rPr>
          <t>Ensure sshd Banner is configured</t>
        </r>
      </text>
    </comment>
    <comment ref="P94" authorId="0" shapeId="0" xr:uid="{00000000-0006-0000-0600-000060010000}">
      <text>
        <r>
          <rPr>
            <sz val="11"/>
            <rFont val="Calibri"/>
          </rPr>
          <t>Ensure sshd Ciphers are configured</t>
        </r>
      </text>
    </comment>
    <comment ref="Q94" authorId="0" shapeId="0" xr:uid="{00000000-0006-0000-0600-000061010000}">
      <text>
        <r>
          <rPr>
            <sz val="11"/>
            <rFont val="Calibri"/>
          </rPr>
          <t>Ensure sshd post-quantum cryptography key exchange algorithms are configured</t>
        </r>
      </text>
    </comment>
    <comment ref="R94" authorId="0" shapeId="0" xr:uid="{00000000-0006-0000-0600-000062010000}">
      <text>
        <r>
          <rPr>
            <sz val="11"/>
            <rFont val="Calibri"/>
          </rPr>
          <t>Ensure pam_unix includes a strong password hashing algorithm</t>
        </r>
      </text>
    </comment>
    <comment ref="S94" authorId="0" shapeId="0" xr:uid="{00000000-0006-0000-0600-000063010000}">
      <text>
        <r>
          <rPr>
            <sz val="11"/>
            <rFont val="Calibri"/>
          </rPr>
          <t>Ensure strong password hashing algorithm is configured</t>
        </r>
      </text>
    </comment>
    <comment ref="J99" authorId="0" shapeId="0" xr:uid="{00000000-0006-0000-0600-000064010000}">
      <text>
        <r>
          <rPr>
            <sz val="11"/>
            <rFont val="Calibri"/>
          </rPr>
          <t>Ensure updates, patches, and additional security software are installed</t>
        </r>
      </text>
    </comment>
    <comment ref="K99" authorId="0" shapeId="0" xr:uid="{00000000-0006-0000-0600-000065010000}">
      <text>
        <r>
          <rPr>
            <sz val="11"/>
            <rFont val="Calibri"/>
          </rPr>
          <t>Ensure latest version of pam is installed</t>
        </r>
      </text>
    </comment>
    <comment ref="J102" authorId="0" shapeId="0" xr:uid="{00000000-0006-0000-0600-000066010000}">
      <text>
        <r>
          <rPr>
            <sz val="11"/>
            <rFont val="Calibri"/>
          </rPr>
          <t>Ensure AIDE is installed</t>
        </r>
      </text>
    </comment>
    <comment ref="K102" authorId="0" shapeId="0" xr:uid="{00000000-0006-0000-0600-000067010000}">
      <text>
        <r>
          <rPr>
            <sz val="11"/>
            <rFont val="Calibri"/>
          </rPr>
          <t>Ensure filesystem integrity is regularly checked</t>
        </r>
      </text>
    </comment>
    <comment ref="L102" authorId="0" shapeId="0" xr:uid="{00000000-0006-0000-0600-000068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GIDs exist</t>
        </r>
      </text>
    </comment>
    <comment ref="L89" authorId="0" shapeId="0" xr:uid="{00000000-0006-0000-0700-000004000000}">
      <text>
        <r>
          <rPr>
            <sz val="11"/>
            <rFont val="Calibri"/>
          </rPr>
          <t>Ensure no duplicate user names exist</t>
        </r>
      </text>
    </comment>
    <comment ref="M89" authorId="0" shapeId="0" xr:uid="{00000000-0006-0000-0700-000005000000}">
      <text>
        <r>
          <rPr>
            <sz val="11"/>
            <rFont val="Calibri"/>
          </rPr>
          <t>Ensure no duplicate group names exist</t>
        </r>
      </text>
    </comment>
    <comment ref="N89" authorId="0" shapeId="0" xr:uid="{00000000-0006-0000-0700-000006000000}">
      <text>
        <r>
          <rPr>
            <sz val="11"/>
            <rFont val="Calibri"/>
          </rPr>
          <t>Ensure local interactive user home directories are configured</t>
        </r>
      </text>
    </comment>
    <comment ref="H91" authorId="0" shapeId="0" xr:uid="{00000000-0006-0000-0700-000008000000}">
      <text>
        <r>
          <rPr>
            <sz val="11"/>
            <rFont val="Calibri"/>
          </rPr>
          <t>Ensure sshd KexAlgorithms is configured</t>
        </r>
      </text>
    </comment>
    <comment ref="I91" authorId="0" shapeId="0" xr:uid="{00000000-0006-0000-0700-000009000000}">
      <text>
        <r>
          <rPr>
            <sz val="11"/>
            <rFont val="Calibri"/>
          </rPr>
          <t>Ensure sshd LoginGraceTime is configured</t>
        </r>
      </text>
    </comment>
    <comment ref="J91" authorId="0" shapeId="0" xr:uid="{00000000-0006-0000-0700-00000A000000}">
      <text>
        <r>
          <rPr>
            <sz val="11"/>
            <rFont val="Calibri"/>
          </rPr>
          <t>Ensure sshd PermitEmptyPasswords is disabled</t>
        </r>
      </text>
    </comment>
    <comment ref="K91" authorId="0" shapeId="0" xr:uid="{00000000-0006-0000-0700-00000B000000}">
      <text>
        <r>
          <rPr>
            <sz val="11"/>
            <rFont val="Calibri"/>
          </rPr>
          <t>Ensure sshd UsePAM is enabled</t>
        </r>
      </text>
    </comment>
    <comment ref="L91" authorId="0" shapeId="0" xr:uid="{00000000-0006-0000-0700-00000C000000}">
      <text>
        <r>
          <rPr>
            <sz val="11"/>
            <rFont val="Calibri"/>
          </rPr>
          <t>Ensure pam_unix does not include nullok</t>
        </r>
      </text>
    </comment>
    <comment ref="M91" authorId="0" shapeId="0" xr:uid="{00000000-0006-0000-0700-00000D000000}">
      <text>
        <r>
          <rPr>
            <sz val="11"/>
            <rFont val="Calibri"/>
          </rPr>
          <t>Ensure pam_unix includes use_authtok</t>
        </r>
      </text>
    </comment>
    <comment ref="N91" authorId="0" shapeId="0" xr:uid="{00000000-0006-0000-0700-00000E000000}">
      <text>
        <r>
          <rPr>
            <sz val="11"/>
            <rFont val="Calibri"/>
          </rPr>
          <t>Ensure /etc/shadow password fields are not empty</t>
        </r>
      </text>
    </comment>
    <comment ref="H93" authorId="0" shapeId="0" xr:uid="{00000000-0006-0000-0700-00000F000000}">
      <text>
        <r>
          <rPr>
            <sz val="11"/>
            <rFont val="Calibri"/>
          </rPr>
          <t>Ensure the SELinux mode is not disabled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no unconfined services exist</t>
        </r>
      </text>
    </comment>
    <comment ref="K93" authorId="0" shapeId="0" xr:uid="{00000000-0006-0000-0700-000033000000}">
      <text>
        <r>
          <rPr>
            <sz val="11"/>
            <rFont val="Calibri"/>
          </rPr>
          <t>Ensure GDM screen lock is configured</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systemd user timers disable-linger is configured</t>
        </r>
      </text>
    </comment>
    <comment ref="O93" authorId="0" shapeId="0" xr:uid="{00000000-0006-0000-0700-000010000000}">
      <text>
        <r>
          <rPr>
            <sz val="11"/>
            <rFont val="Calibri"/>
          </rPr>
          <t>Ensure sshd ClientAliveInterval and ClientAliveCountMax are configured</t>
        </r>
      </text>
    </comment>
    <comment ref="P93" authorId="0" shapeId="0" xr:uid="{00000000-0006-0000-0700-000011000000}">
      <text>
        <r>
          <rPr>
            <sz val="11"/>
            <rFont val="Calibri"/>
          </rPr>
          <t>Ensure sshd GSSAPIAuthentication is disabled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timestamp_timeout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password failed attempts lockout is configured</t>
        </r>
      </text>
    </comment>
    <comment ref="Z93" authorId="0" shapeId="0" xr:uid="{00000000-0006-0000-0700-00001B000000}">
      <text>
        <r>
          <rPr>
            <sz val="11"/>
            <rFont val="Calibri"/>
          </rPr>
          <t>Ensure password unlock time is configured</t>
        </r>
      </text>
    </comment>
    <comment ref="AA93" authorId="0" shapeId="0" xr:uid="{00000000-0006-0000-0700-00001C000000}">
      <text>
        <r>
          <rPr>
            <sz val="11"/>
            <rFont val="Calibri"/>
          </rPr>
          <t>Ensure password failed attempts lockout includes root account</t>
        </r>
      </text>
    </comment>
    <comment ref="AB93" authorId="0" shapeId="0" xr:uid="{00000000-0006-0000-0700-00001D000000}">
      <text>
        <r>
          <rPr>
            <sz val="11"/>
            <rFont val="Calibri"/>
          </rPr>
          <t>Ensure password dictionary check is enabled</t>
        </r>
      </text>
    </comment>
    <comment ref="AC93" authorId="0" shapeId="0" xr:uid="{00000000-0006-0000-0700-00001E000000}">
      <text>
        <r>
          <rPr>
            <sz val="11"/>
            <rFont val="Calibri"/>
          </rPr>
          <t>Ensure password number of changed characters is configured</t>
        </r>
      </text>
    </comment>
    <comment ref="AD93" authorId="0" shapeId="0" xr:uid="{00000000-0006-0000-0700-00001F000000}">
      <text>
        <r>
          <rPr>
            <sz val="11"/>
            <rFont val="Calibri"/>
          </rPr>
          <t>Ensure password length is configured</t>
        </r>
      </text>
    </comment>
    <comment ref="AE93" authorId="0" shapeId="0" xr:uid="{00000000-0006-0000-0700-000020000000}">
      <text>
        <r>
          <rPr>
            <sz val="11"/>
            <rFont val="Calibri"/>
          </rPr>
          <t>Ensure password complexity is configured</t>
        </r>
      </text>
    </comment>
    <comment ref="AF93" authorId="0" shapeId="0" xr:uid="{00000000-0006-0000-0700-000021000000}">
      <text>
        <r>
          <rPr>
            <sz val="11"/>
            <rFont val="Calibri"/>
          </rPr>
          <t>Ensure password same consecutive characters is configured</t>
        </r>
      </text>
    </comment>
    <comment ref="AG93" authorId="0" shapeId="0" xr:uid="{00000000-0006-0000-0700-000022000000}">
      <text>
        <r>
          <rPr>
            <sz val="11"/>
            <rFont val="Calibri"/>
          </rPr>
          <t>Ensure password maximum sequential characters is configured</t>
        </r>
      </text>
    </comment>
    <comment ref="AH93" authorId="0" shapeId="0" xr:uid="{00000000-0006-0000-0700-000023000000}">
      <text>
        <r>
          <rPr>
            <sz val="11"/>
            <rFont val="Calibri"/>
          </rPr>
          <t>Ensure password quality is enforced for the root user</t>
        </r>
      </text>
    </comment>
    <comment ref="AI93" authorId="0" shapeId="0" xr:uid="{00000000-0006-0000-0700-000024000000}">
      <text>
        <r>
          <rPr>
            <sz val="11"/>
            <rFont val="Calibri"/>
          </rPr>
          <t>Ensure password history remember is configured</t>
        </r>
      </text>
    </comment>
    <comment ref="AJ93" authorId="0" shapeId="0" xr:uid="{00000000-0006-0000-0700-000025000000}">
      <text>
        <r>
          <rPr>
            <sz val="11"/>
            <rFont val="Calibri"/>
          </rPr>
          <t>Ensure password history is enforced for the root user</t>
        </r>
      </text>
    </comment>
    <comment ref="AK93" authorId="0" shapeId="0" xr:uid="{00000000-0006-0000-0700-000026000000}">
      <text>
        <r>
          <rPr>
            <sz val="11"/>
            <rFont val="Calibri"/>
          </rPr>
          <t>Ensure pam_pwhistory includes use_authtok</t>
        </r>
      </text>
    </comment>
    <comment ref="AL93" authorId="0" shapeId="0" xr:uid="{00000000-0006-0000-0700-000027000000}">
      <text>
        <r>
          <rPr>
            <sz val="11"/>
            <rFont val="Calibri"/>
          </rPr>
          <t>Ensure pam_unix does not include remember</t>
        </r>
      </text>
    </comment>
    <comment ref="AM93" authorId="0" shapeId="0" xr:uid="{00000000-0006-0000-0700-000028000000}">
      <text>
        <r>
          <rPr>
            <sz val="11"/>
            <rFont val="Calibri"/>
          </rPr>
          <t>Ensure password expiration is configured</t>
        </r>
      </text>
    </comment>
    <comment ref="AN93" authorId="0" shapeId="0" xr:uid="{00000000-0006-0000-0700-000029000000}">
      <text>
        <r>
          <rPr>
            <sz val="11"/>
            <rFont val="Calibri"/>
          </rPr>
          <t>Ensure minimum password days is configured</t>
        </r>
      </text>
    </comment>
    <comment ref="AO93" authorId="0" shapeId="0" xr:uid="{00000000-0006-0000-0700-00002A000000}">
      <text>
        <r>
          <rPr>
            <sz val="11"/>
            <rFont val="Calibri"/>
          </rPr>
          <t>Ensure password expiration warning days is configured</t>
        </r>
      </text>
    </comment>
    <comment ref="AP93" authorId="0" shapeId="0" xr:uid="{00000000-0006-0000-0700-00002B000000}">
      <text>
        <r>
          <rPr>
            <sz val="11"/>
            <rFont val="Calibri"/>
          </rPr>
          <t>Ensure inactive password lock is configured</t>
        </r>
      </text>
    </comment>
    <comment ref="AQ93" authorId="0" shapeId="0" xr:uid="{00000000-0006-0000-0700-00002C000000}">
      <text>
        <r>
          <rPr>
            <sz val="11"/>
            <rFont val="Calibri"/>
          </rPr>
          <t>Ensure all users last password change date is in the past</t>
        </r>
      </text>
    </comment>
    <comment ref="AR93" authorId="0" shapeId="0" xr:uid="{00000000-0006-0000-0700-00002D000000}">
      <text>
        <r>
          <rPr>
            <sz val="11"/>
            <rFont val="Calibri"/>
          </rPr>
          <t>Ensure root is the only UID 0 account</t>
        </r>
      </text>
    </comment>
    <comment ref="AS93" authorId="0" shapeId="0" xr:uid="{00000000-0006-0000-0700-00002E000000}">
      <text>
        <r>
          <rPr>
            <sz val="11"/>
            <rFont val="Calibri"/>
          </rPr>
          <t>Ensure root is the only GID 0 account</t>
        </r>
      </text>
    </comment>
    <comment ref="AT93" authorId="0" shapeId="0" xr:uid="{00000000-0006-0000-0700-00002F000000}">
      <text>
        <r>
          <rPr>
            <sz val="11"/>
            <rFont val="Calibri"/>
          </rPr>
          <t>Ensure group root is the only GID 0 group</t>
        </r>
      </text>
    </comment>
    <comment ref="AU93" authorId="0" shapeId="0" xr:uid="{00000000-0006-0000-0700-000030000000}">
      <text>
        <r>
          <rPr>
            <sz val="11"/>
            <rFont val="Calibri"/>
          </rPr>
          <t>Ensure root account access is controlled</t>
        </r>
      </text>
    </comment>
    <comment ref="H110" authorId="0" shapeId="0" xr:uid="{00000000-0006-0000-0700-000037000000}">
      <text>
        <r>
          <rPr>
            <sz val="11"/>
            <rFont val="Calibri"/>
          </rPr>
          <t>Ensure access to SSH private host key files is configured</t>
        </r>
      </text>
    </comment>
    <comment ref="I110" authorId="0" shapeId="0" xr:uid="{00000000-0006-0000-0700-000038000000}">
      <text>
        <r>
          <rPr>
            <sz val="11"/>
            <rFont val="Calibri"/>
          </rPr>
          <t>Ensure pam_unix includes a strong password hashing algorithm</t>
        </r>
      </text>
    </comment>
    <comment ref="J110" authorId="0" shapeId="0" xr:uid="{00000000-0006-0000-0700-000039000000}">
      <text>
        <r>
          <rPr>
            <sz val="11"/>
            <rFont val="Calibri"/>
          </rPr>
          <t>Ensure strong password hashing algorithm is configured</t>
        </r>
      </text>
    </comment>
    <comment ref="K110" authorId="0" shapeId="0" xr:uid="{00000000-0006-0000-0700-00003A000000}">
      <text>
        <r>
          <rPr>
            <sz val="11"/>
            <rFont val="Calibri"/>
          </rPr>
          <t>Ensure access to /etc/shadow is configured</t>
        </r>
      </text>
    </comment>
    <comment ref="L110" authorId="0" shapeId="0" xr:uid="{00000000-0006-0000-0700-00003B000000}">
      <text>
        <r>
          <rPr>
            <sz val="11"/>
            <rFont val="Calibri"/>
          </rPr>
          <t>Ensure access to /etc/shadow- is configured</t>
        </r>
      </text>
    </comment>
    <comment ref="M110" authorId="0" shapeId="0" xr:uid="{00000000-0006-0000-0700-00003C000000}">
      <text>
        <r>
          <rPr>
            <sz val="11"/>
            <rFont val="Calibri"/>
          </rPr>
          <t>Ensure access to /etc/gshadow is configured</t>
        </r>
      </text>
    </comment>
    <comment ref="N110" authorId="0" shapeId="0" xr:uid="{00000000-0006-0000-0700-00003D000000}">
      <text>
        <r>
          <rPr>
            <sz val="11"/>
            <rFont val="Calibri"/>
          </rPr>
          <t>Ensure access to /etc/gshadow- is configured</t>
        </r>
      </text>
    </comment>
    <comment ref="O110" authorId="0" shapeId="0" xr:uid="{00000000-0006-0000-0700-00003E000000}">
      <text>
        <r>
          <rPr>
            <sz val="11"/>
            <rFont val="Calibri"/>
          </rPr>
          <t>Ensure access to /etc/security/opasswd is configured</t>
        </r>
      </text>
    </comment>
    <comment ref="P110" authorId="0" shapeId="0" xr:uid="{00000000-0006-0000-0700-00003F000000}">
      <text>
        <r>
          <rPr>
            <sz val="11"/>
            <rFont val="Calibri"/>
          </rPr>
          <t>Ensure no passwords are stored in /etc/group</t>
        </r>
      </text>
    </comment>
    <comment ref="H111" authorId="0" shapeId="0" xr:uid="{00000000-0006-0000-0700-000040000000}">
      <text>
        <r>
          <rPr>
            <sz val="11"/>
            <rFont val="Calibri"/>
          </rPr>
          <t>Ensure crypto-policies-scripts package is installed</t>
        </r>
      </text>
    </comment>
    <comment ref="I111" authorId="0" shapeId="0" xr:uid="{00000000-0006-0000-0700-000041000000}">
      <text>
        <r>
          <rPr>
            <sz val="11"/>
            <rFont val="Calibri"/>
          </rPr>
          <t>Ensure system wide crypto policy is not legacy</t>
        </r>
      </text>
    </comment>
    <comment ref="J111" authorId="0" shapeId="0" xr:uid="{00000000-0006-0000-0700-000042000000}">
      <text>
        <r>
          <rPr>
            <sz val="11"/>
            <rFont val="Calibri"/>
          </rPr>
          <t>Ensure system wide crypto policy is not set in sshd configuration</t>
        </r>
      </text>
    </comment>
    <comment ref="K111" authorId="0" shapeId="0" xr:uid="{00000000-0006-0000-0700-000043000000}">
      <text>
        <r>
          <rPr>
            <sz val="11"/>
            <rFont val="Calibri"/>
          </rPr>
          <t>Ensure system wide crypto policy disables sha1 hash and signature support</t>
        </r>
      </text>
    </comment>
    <comment ref="L111" authorId="0" shapeId="0" xr:uid="{00000000-0006-0000-0700-000044000000}">
      <text>
        <r>
          <rPr>
            <sz val="11"/>
            <rFont val="Calibri"/>
          </rPr>
          <t>Ensure system wide crypto policy macs are configured</t>
        </r>
      </text>
    </comment>
    <comment ref="M111" authorId="0" shapeId="0" xr:uid="{00000000-0006-0000-0700-000045000000}">
      <text>
        <r>
          <rPr>
            <sz val="11"/>
            <rFont val="Calibri"/>
          </rPr>
          <t>Ensure system wide crypto policy disables cbc for ssh</t>
        </r>
      </text>
    </comment>
    <comment ref="N111" authorId="0" shapeId="0" xr:uid="{00000000-0006-0000-0700-000046000000}">
      <text>
        <r>
          <rPr>
            <sz val="11"/>
            <rFont val="Calibri"/>
          </rPr>
          <t>Ensure system wide crypto policy disables chacha20-poly1305 for ssh</t>
        </r>
      </text>
    </comment>
    <comment ref="O111" authorId="0" shapeId="0" xr:uid="{00000000-0006-0000-0700-000047000000}">
      <text>
        <r>
          <rPr>
            <sz val="11"/>
            <rFont val="Calibri"/>
          </rPr>
          <t>Ensure sshd access is configured</t>
        </r>
      </text>
    </comment>
    <comment ref="P111" authorId="0" shapeId="0" xr:uid="{00000000-0006-0000-0700-000048000000}">
      <text>
        <r>
          <rPr>
            <sz val="11"/>
            <rFont val="Calibri"/>
          </rPr>
          <t>Ensure sshd Banner is configured</t>
        </r>
      </text>
    </comment>
    <comment ref="Q111" authorId="0" shapeId="0" xr:uid="{00000000-0006-0000-0700-000049000000}">
      <text>
        <r>
          <rPr>
            <sz val="11"/>
            <rFont val="Calibri"/>
          </rPr>
          <t>Ensure sshd Ciphers are configured</t>
        </r>
      </text>
    </comment>
    <comment ref="R111" authorId="0" shapeId="0" xr:uid="{00000000-0006-0000-0700-00004A000000}">
      <text>
        <r>
          <rPr>
            <sz val="11"/>
            <rFont val="Calibri"/>
          </rPr>
          <t>Ensure sshd post-quantum cryptography key exchange algorithms are configured</t>
        </r>
      </text>
    </comment>
    <comment ref="S111" authorId="0" shapeId="0" xr:uid="{00000000-0006-0000-0700-00004B000000}">
      <text>
        <r>
          <rPr>
            <sz val="11"/>
            <rFont val="Calibri"/>
          </rPr>
          <t>Ensure rsyslog-gnutls is installed</t>
        </r>
      </text>
    </comment>
    <comment ref="T111" authorId="0" shapeId="0" xr:uid="{00000000-0006-0000-0700-00004C000000}">
      <text>
        <r>
          <rPr>
            <sz val="11"/>
            <rFont val="Calibri"/>
          </rPr>
          <t>Ensure rsyslog forwarding uses gtls</t>
        </r>
      </text>
    </comment>
    <comment ref="U111" authorId="0" shapeId="0" xr:uid="{00000000-0006-0000-0700-00004D000000}">
      <text>
        <r>
          <rPr>
            <sz val="11"/>
            <rFont val="Calibri"/>
          </rPr>
          <t>Ensure rsyslog CA certificates are configured</t>
        </r>
      </text>
    </comment>
    <comment ref="H115" authorId="0" shapeId="0" xr:uid="{00000000-0006-0000-0700-00004E000000}">
      <text>
        <r>
          <rPr>
            <sz val="11"/>
            <rFont val="Calibri"/>
          </rPr>
          <t>Ensure GPG keys are configured</t>
        </r>
      </text>
    </comment>
    <comment ref="I115" authorId="0" shapeId="0" xr:uid="{00000000-0006-0000-0700-00004F000000}">
      <text>
        <r>
          <rPr>
            <sz val="11"/>
            <rFont val="Calibri"/>
          </rPr>
          <t>Ensure gpgcheck is configured</t>
        </r>
      </text>
    </comment>
    <comment ref="J115" authorId="0" shapeId="0" xr:uid="{00000000-0006-0000-0700-000050000000}">
      <text>
        <r>
          <rPr>
            <sz val="11"/>
            <rFont val="Calibri"/>
          </rPr>
          <t>Ensure repo_gpgcheck is configured</t>
        </r>
      </text>
    </comment>
    <comment ref="K115" authorId="0" shapeId="0" xr:uid="{00000000-0006-0000-0700-000051000000}">
      <text>
        <r>
          <rPr>
            <sz val="11"/>
            <rFont val="Calibri"/>
          </rPr>
          <t>Ensure AIDE is installed</t>
        </r>
      </text>
    </comment>
    <comment ref="L115" authorId="0" shapeId="0" xr:uid="{00000000-0006-0000-0700-000052000000}">
      <text>
        <r>
          <rPr>
            <sz val="11"/>
            <rFont val="Calibri"/>
          </rPr>
          <t>Ensure filesystem integrity is regularly checked</t>
        </r>
      </text>
    </comment>
    <comment ref="M115" authorId="0" shapeId="0" xr:uid="{00000000-0006-0000-0700-000053000000}">
      <text>
        <r>
          <rPr>
            <sz val="11"/>
            <rFont val="Calibri"/>
          </rPr>
          <t>Ensure cryptographic mechanisms are used to protect the integrity of audit tools</t>
        </r>
      </text>
    </comment>
    <comment ref="H134" authorId="0" shapeId="0" xr:uid="{00000000-0006-0000-0700-000054000000}">
      <text>
        <r>
          <rPr>
            <sz val="11"/>
            <rFont val="Calibri"/>
          </rPr>
          <t>Configure firewall to drop all traffic</t>
        </r>
      </text>
    </comment>
    <comment ref="H142" authorId="0" shapeId="0" xr:uid="{00000000-0006-0000-0700-000055000000}">
      <text>
        <r>
          <rPr>
            <sz val="11"/>
            <rFont val="Calibri"/>
          </rPr>
          <t>Ensure cramfs kernel module is not available</t>
        </r>
      </text>
    </comment>
    <comment ref="I142" authorId="0" shapeId="0" xr:uid="{00000000-0006-0000-0700-000056000000}">
      <text>
        <r>
          <rPr>
            <sz val="11"/>
            <rFont val="Calibri"/>
          </rPr>
          <t>Ensure firewire-core kernel module is not available</t>
        </r>
      </text>
    </comment>
    <comment ref="J142" authorId="0" shapeId="0" xr:uid="{00000000-0006-0000-0700-000057000000}">
      <text>
        <r>
          <rPr>
            <sz val="11"/>
            <rFont val="Calibri"/>
          </rPr>
          <t>Ensure freevxfs kernel module is not available</t>
        </r>
      </text>
    </comment>
    <comment ref="K142" authorId="0" shapeId="0" xr:uid="{00000000-0006-0000-0700-000058000000}">
      <text>
        <r>
          <rPr>
            <sz val="11"/>
            <rFont val="Calibri"/>
          </rPr>
          <t>Ensure hfs kernel module is not available</t>
        </r>
      </text>
    </comment>
    <comment ref="L142" authorId="0" shapeId="0" xr:uid="{00000000-0006-0000-0700-000059000000}">
      <text>
        <r>
          <rPr>
            <sz val="11"/>
            <rFont val="Calibri"/>
          </rPr>
          <t>Ensure hfsplus kernel module is not available</t>
        </r>
      </text>
    </comment>
    <comment ref="M142" authorId="0" shapeId="0" xr:uid="{00000000-0006-0000-0700-00005A000000}">
      <text>
        <r>
          <rPr>
            <sz val="11"/>
            <rFont val="Calibri"/>
          </rPr>
          <t>Ensure jffs2 kernel module is not available</t>
        </r>
      </text>
    </comment>
    <comment ref="N142" authorId="0" shapeId="0" xr:uid="{00000000-0006-0000-0700-00005B000000}">
      <text>
        <r>
          <rPr>
            <sz val="11"/>
            <rFont val="Calibri"/>
          </rPr>
          <t>Ensure overlay kernel module is not available</t>
        </r>
      </text>
    </comment>
    <comment ref="O142" authorId="0" shapeId="0" xr:uid="{00000000-0006-0000-0700-00005C000000}">
      <text>
        <r>
          <rPr>
            <sz val="11"/>
            <rFont val="Calibri"/>
          </rPr>
          <t>Ensure squashfs kernel module is not available</t>
        </r>
      </text>
    </comment>
    <comment ref="P142" authorId="0" shapeId="0" xr:uid="{00000000-0006-0000-0700-00005D000000}">
      <text>
        <r>
          <rPr>
            <sz val="11"/>
            <rFont val="Calibri"/>
          </rPr>
          <t>Ensure udf kernel module is not available</t>
        </r>
      </text>
    </comment>
    <comment ref="Q142" authorId="0" shapeId="0" xr:uid="{00000000-0006-0000-0700-00005E000000}">
      <text>
        <r>
          <rPr>
            <sz val="11"/>
            <rFont val="Calibri"/>
          </rPr>
          <t>Ensure unused filesystems kernel modules are not available</t>
        </r>
      </text>
    </comment>
    <comment ref="R142" authorId="0" shapeId="0" xr:uid="{00000000-0006-0000-0700-00005F000000}">
      <text>
        <r>
          <rPr>
            <sz val="11"/>
            <rFont val="Calibri"/>
          </rPr>
          <t>Ensure /tmp is tmpfs or a separate partition</t>
        </r>
      </text>
    </comment>
    <comment ref="S142" authorId="0" shapeId="0" xr:uid="{00000000-0006-0000-0700-000060000000}">
      <text>
        <r>
          <rPr>
            <sz val="11"/>
            <rFont val="Calibri"/>
          </rPr>
          <t>Ensure nodev option set on /tmp partition</t>
        </r>
      </text>
    </comment>
    <comment ref="T142" authorId="0" shapeId="0" xr:uid="{00000000-0006-0000-0700-000061000000}">
      <text>
        <r>
          <rPr>
            <sz val="11"/>
            <rFont val="Calibri"/>
          </rPr>
          <t>Ensure nosuid option set on /tmp partition</t>
        </r>
      </text>
    </comment>
    <comment ref="U142" authorId="0" shapeId="0" xr:uid="{00000000-0006-0000-0700-000062000000}">
      <text>
        <r>
          <rPr>
            <sz val="11"/>
            <rFont val="Calibri"/>
          </rPr>
          <t>Ensure noexec option set on /tmp partition</t>
        </r>
      </text>
    </comment>
    <comment ref="V142" authorId="0" shapeId="0" xr:uid="{00000000-0006-0000-0700-000063000000}">
      <text>
        <r>
          <rPr>
            <sz val="11"/>
            <rFont val="Calibri"/>
          </rPr>
          <t>Ensure /dev/shm is tmpfs or a separate partition</t>
        </r>
      </text>
    </comment>
    <comment ref="W142" authorId="0" shapeId="0" xr:uid="{00000000-0006-0000-0700-000064000000}">
      <text>
        <r>
          <rPr>
            <sz val="11"/>
            <rFont val="Calibri"/>
          </rPr>
          <t>Ensure nodev option set on /dev/shm partition</t>
        </r>
      </text>
    </comment>
    <comment ref="X142" authorId="0" shapeId="0" xr:uid="{00000000-0006-0000-0700-000065000000}">
      <text>
        <r>
          <rPr>
            <sz val="11"/>
            <rFont val="Calibri"/>
          </rPr>
          <t>Ensure nosuid option set on /dev/shm partition</t>
        </r>
      </text>
    </comment>
    <comment ref="Y142" authorId="0" shapeId="0" xr:uid="{00000000-0006-0000-0700-000066000000}">
      <text>
        <r>
          <rPr>
            <sz val="11"/>
            <rFont val="Calibri"/>
          </rPr>
          <t>Ensure noexec option set on /dev/shm partition</t>
        </r>
      </text>
    </comment>
    <comment ref="Z142" authorId="0" shapeId="0" xr:uid="{00000000-0006-0000-0700-000067000000}">
      <text>
        <r>
          <rPr>
            <sz val="11"/>
            <rFont val="Calibri"/>
          </rPr>
          <t>Ensure separate partition exists for /home</t>
        </r>
      </text>
    </comment>
    <comment ref="AA142" authorId="0" shapeId="0" xr:uid="{00000000-0006-0000-0700-000068000000}">
      <text>
        <r>
          <rPr>
            <sz val="11"/>
            <rFont val="Calibri"/>
          </rPr>
          <t>Ensure nodev option set on /home partition</t>
        </r>
      </text>
    </comment>
    <comment ref="AB142" authorId="0" shapeId="0" xr:uid="{00000000-0006-0000-0700-000069000000}">
      <text>
        <r>
          <rPr>
            <sz val="11"/>
            <rFont val="Calibri"/>
          </rPr>
          <t>Ensure nosuid option set on /home partition</t>
        </r>
      </text>
    </comment>
    <comment ref="AC142" authorId="0" shapeId="0" xr:uid="{00000000-0006-0000-0700-00006A000000}">
      <text>
        <r>
          <rPr>
            <sz val="11"/>
            <rFont val="Calibri"/>
          </rPr>
          <t>Ensure separate partition exists for /var</t>
        </r>
      </text>
    </comment>
    <comment ref="AD142" authorId="0" shapeId="0" xr:uid="{00000000-0006-0000-0700-00006B000000}">
      <text>
        <r>
          <rPr>
            <sz val="11"/>
            <rFont val="Calibri"/>
          </rPr>
          <t>Ensure nodev option set on /var partition</t>
        </r>
      </text>
    </comment>
    <comment ref="AE142" authorId="0" shapeId="0" xr:uid="{00000000-0006-0000-0700-00006C000000}">
      <text>
        <r>
          <rPr>
            <sz val="11"/>
            <rFont val="Calibri"/>
          </rPr>
          <t>Ensure nosuid option set on /var partition</t>
        </r>
      </text>
    </comment>
    <comment ref="AF142" authorId="0" shapeId="0" xr:uid="{00000000-0006-0000-0700-00006D000000}">
      <text>
        <r>
          <rPr>
            <sz val="11"/>
            <rFont val="Calibri"/>
          </rPr>
          <t>Ensure separate partition exists for /var/tmp</t>
        </r>
      </text>
    </comment>
    <comment ref="AG142" authorId="0" shapeId="0" xr:uid="{00000000-0006-0000-0700-00006E000000}">
      <text>
        <r>
          <rPr>
            <sz val="11"/>
            <rFont val="Calibri"/>
          </rPr>
          <t>Ensure nodev option set on /var/tmp partition</t>
        </r>
      </text>
    </comment>
    <comment ref="AH142" authorId="0" shapeId="0" xr:uid="{00000000-0006-0000-0700-00006F000000}">
      <text>
        <r>
          <rPr>
            <sz val="11"/>
            <rFont val="Calibri"/>
          </rPr>
          <t>Ensure nosuid option set on /var/tmp partition</t>
        </r>
      </text>
    </comment>
    <comment ref="AI142" authorId="0" shapeId="0" xr:uid="{00000000-0006-0000-0700-000070000000}">
      <text>
        <r>
          <rPr>
            <sz val="11"/>
            <rFont val="Calibri"/>
          </rPr>
          <t>Ensure noexec option set on /var/tmp partition</t>
        </r>
      </text>
    </comment>
    <comment ref="AJ142" authorId="0" shapeId="0" xr:uid="{00000000-0006-0000-0700-000071000000}">
      <text>
        <r>
          <rPr>
            <sz val="11"/>
            <rFont val="Calibri"/>
          </rPr>
          <t>Ensure separate partition exists for /var/log</t>
        </r>
      </text>
    </comment>
    <comment ref="AK142" authorId="0" shapeId="0" xr:uid="{00000000-0006-0000-0700-000072000000}">
      <text>
        <r>
          <rPr>
            <sz val="11"/>
            <rFont val="Calibri"/>
          </rPr>
          <t>Ensure nodev option set on /var/log partition</t>
        </r>
      </text>
    </comment>
    <comment ref="AL142" authorId="0" shapeId="0" xr:uid="{00000000-0006-0000-0700-000073000000}">
      <text>
        <r>
          <rPr>
            <sz val="11"/>
            <rFont val="Calibri"/>
          </rPr>
          <t>Ensure nosuid option set on /var/log partition</t>
        </r>
      </text>
    </comment>
    <comment ref="AM142" authorId="0" shapeId="0" xr:uid="{00000000-0006-0000-0700-000074000000}">
      <text>
        <r>
          <rPr>
            <sz val="11"/>
            <rFont val="Calibri"/>
          </rPr>
          <t>Ensure noexec option set on /var/log partition</t>
        </r>
      </text>
    </comment>
    <comment ref="AN142" authorId="0" shapeId="0" xr:uid="{00000000-0006-0000-0700-000075000000}">
      <text>
        <r>
          <rPr>
            <sz val="11"/>
            <rFont val="Calibri"/>
          </rPr>
          <t>Ensure separate partition exists for /var/log/audit</t>
        </r>
      </text>
    </comment>
    <comment ref="AO142" authorId="0" shapeId="0" xr:uid="{00000000-0006-0000-0700-000076000000}">
      <text>
        <r>
          <rPr>
            <sz val="11"/>
            <rFont val="Calibri"/>
          </rPr>
          <t>Ensure nodev option set on /var/log/audit partition</t>
        </r>
      </text>
    </comment>
    <comment ref="AP142" authorId="0" shapeId="0" xr:uid="{00000000-0006-0000-0700-000077000000}">
      <text>
        <r>
          <rPr>
            <sz val="11"/>
            <rFont val="Calibri"/>
          </rPr>
          <t>Ensure nosuid option set on /var/log/audit partition</t>
        </r>
      </text>
    </comment>
    <comment ref="AQ142" authorId="0" shapeId="0" xr:uid="{00000000-0006-0000-0700-000078000000}">
      <text>
        <r>
          <rPr>
            <sz val="11"/>
            <rFont val="Calibri"/>
          </rPr>
          <t>Ensure noexec option set on /var/log/audit partition</t>
        </r>
      </text>
    </comment>
    <comment ref="AR142" authorId="0" shapeId="0" xr:uid="{00000000-0006-0000-0700-000079000000}">
      <text>
        <r>
          <rPr>
            <sz val="11"/>
            <rFont val="Calibri"/>
          </rPr>
          <t>Ensure GPG keys are configured</t>
        </r>
      </text>
    </comment>
    <comment ref="AS142" authorId="0" shapeId="0" xr:uid="{00000000-0006-0000-0700-00007A000000}">
      <text>
        <r>
          <rPr>
            <sz val="11"/>
            <rFont val="Calibri"/>
          </rPr>
          <t>Ensure gpgcheck is configured</t>
        </r>
      </text>
    </comment>
    <comment ref="AT142" authorId="0" shapeId="0" xr:uid="{00000000-0006-0000-0700-00007B000000}">
      <text>
        <r>
          <rPr>
            <sz val="11"/>
            <rFont val="Calibri"/>
          </rPr>
          <t>Ensure repo_gpgcheck is configured</t>
        </r>
      </text>
    </comment>
    <comment ref="AU142" authorId="0" shapeId="0" xr:uid="{00000000-0006-0000-0700-00007C000000}">
      <text>
        <r>
          <rPr>
            <sz val="11"/>
            <rFont val="Calibri"/>
          </rPr>
          <t>Ensure package manager repositories are configured</t>
        </r>
      </text>
    </comment>
    <comment ref="H143" authorId="0" shapeId="0" xr:uid="{00000000-0006-0000-0700-00007D000000}">
      <text>
        <r>
          <rPr>
            <sz val="11"/>
            <rFont val="Calibri"/>
          </rPr>
          <t>Ensure updates, patches, and additional security software are installed</t>
        </r>
      </text>
    </comment>
    <comment ref="I143" authorId="0" shapeId="0" xr:uid="{00000000-0006-0000-0700-00007E000000}">
      <text>
        <r>
          <rPr>
            <sz val="11"/>
            <rFont val="Calibri"/>
          </rPr>
          <t>Ensure latest version of pam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net.ipv4.conf.all.log_martians is configured</t>
        </r>
      </text>
    </comment>
    <comment ref="K145" authorId="0" shapeId="0" xr:uid="{00000000-0006-0000-0700-000082000000}">
      <text>
        <r>
          <rPr>
            <sz val="11"/>
            <rFont val="Calibri"/>
          </rPr>
          <t>Ensure net.ipv4.conf.default.log_martians is configured</t>
        </r>
      </text>
    </comment>
    <comment ref="L145" authorId="0" shapeId="0" xr:uid="{00000000-0006-0000-0700-000083000000}">
      <text>
        <r>
          <rPr>
            <sz val="11"/>
            <rFont val="Calibri"/>
          </rPr>
          <t>Ensure sshd MACs are configured</t>
        </r>
      </text>
    </comment>
    <comment ref="M145" authorId="0" shapeId="0" xr:uid="{00000000-0006-0000-0700-000084000000}">
      <text>
        <r>
          <rPr>
            <sz val="11"/>
            <rFont val="Calibri"/>
          </rPr>
          <t>Ensure sudo log file exists</t>
        </r>
      </text>
    </comment>
    <comment ref="N145" authorId="0" shapeId="0" xr:uid="{00000000-0006-0000-0700-000085000000}">
      <text>
        <r>
          <rPr>
            <sz val="11"/>
            <rFont val="Calibri"/>
          </rPr>
          <t>Ensure journald service is active</t>
        </r>
      </text>
    </comment>
    <comment ref="O145" authorId="0" shapeId="0" xr:uid="{00000000-0006-0000-0700-000086000000}">
      <text>
        <r>
          <rPr>
            <sz val="11"/>
            <rFont val="Calibri"/>
          </rPr>
          <t>Ensure journald Compress is configured</t>
        </r>
      </text>
    </comment>
    <comment ref="P145" authorId="0" shapeId="0" xr:uid="{00000000-0006-0000-0700-000087000000}">
      <text>
        <r>
          <rPr>
            <sz val="11"/>
            <rFont val="Calibri"/>
          </rPr>
          <t>Ensure journald Storage is configured</t>
        </r>
      </text>
    </comment>
    <comment ref="Q145" authorId="0" shapeId="0" xr:uid="{00000000-0006-0000-0700-000088000000}">
      <text>
        <r>
          <rPr>
            <sz val="11"/>
            <rFont val="Calibri"/>
          </rPr>
          <t>Ensure journald is configured to send logs to rsyslog</t>
        </r>
      </text>
    </comment>
    <comment ref="R145" authorId="0" shapeId="0" xr:uid="{00000000-0006-0000-0700-000089000000}">
      <text>
        <r>
          <rPr>
            <sz val="11"/>
            <rFont val="Calibri"/>
          </rPr>
          <t>Ensure journald log file rotation is configured</t>
        </r>
      </text>
    </comment>
    <comment ref="S145" authorId="0" shapeId="0" xr:uid="{00000000-0006-0000-0700-00008A000000}">
      <text>
        <r>
          <rPr>
            <sz val="11"/>
            <rFont val="Calibri"/>
          </rPr>
          <t>Ensure journald log file access is configured</t>
        </r>
      </text>
    </comment>
    <comment ref="T145" authorId="0" shapeId="0" xr:uid="{00000000-0006-0000-0700-00008B000000}">
      <text>
        <r>
          <rPr>
            <sz val="11"/>
            <rFont val="Calibri"/>
          </rPr>
          <t>Ensure rsyslog is installed</t>
        </r>
      </text>
    </comment>
    <comment ref="U145" authorId="0" shapeId="0" xr:uid="{00000000-0006-0000-0700-00008C000000}">
      <text>
        <r>
          <rPr>
            <sz val="11"/>
            <rFont val="Calibri"/>
          </rPr>
          <t>Ensure rsyslog service is enabled and active</t>
        </r>
      </text>
    </comment>
    <comment ref="V145" authorId="0" shapeId="0" xr:uid="{00000000-0006-0000-0700-00008D000000}">
      <text>
        <r>
          <rPr>
            <sz val="11"/>
            <rFont val="Calibri"/>
          </rPr>
          <t>Ensure journald is configured to send logs to rsyslog</t>
        </r>
      </text>
    </comment>
    <comment ref="W145" authorId="0" shapeId="0" xr:uid="{00000000-0006-0000-0700-00008E000000}">
      <text>
        <r>
          <rPr>
            <sz val="11"/>
            <rFont val="Calibri"/>
          </rPr>
          <t>Ensure rsyslog log file creation mode is configured</t>
        </r>
      </text>
    </comment>
    <comment ref="X145" authorId="0" shapeId="0" xr:uid="{00000000-0006-0000-0700-00008F000000}">
      <text>
        <r>
          <rPr>
            <sz val="11"/>
            <rFont val="Calibri"/>
          </rPr>
          <t>Ensure rsyslog logging is configured</t>
        </r>
      </text>
    </comment>
    <comment ref="Y145" authorId="0" shapeId="0" xr:uid="{00000000-0006-0000-0700-000090000000}">
      <text>
        <r>
          <rPr>
            <sz val="11"/>
            <rFont val="Calibri"/>
          </rPr>
          <t>Ensure rsyslog is configured to send logs to a remote log host</t>
        </r>
      </text>
    </comment>
    <comment ref="Z145" authorId="0" shapeId="0" xr:uid="{00000000-0006-0000-0700-000091000000}">
      <text>
        <r>
          <rPr>
            <sz val="11"/>
            <rFont val="Calibri"/>
          </rPr>
          <t>Ensure logrotate is configured</t>
        </r>
      </text>
    </comment>
    <comment ref="AA145" authorId="0" shapeId="0" xr:uid="{00000000-0006-0000-0700-000092000000}">
      <text>
        <r>
          <rPr>
            <sz val="11"/>
            <rFont val="Calibri"/>
          </rPr>
          <t>Ensure rsyslog forwarding uses gtls</t>
        </r>
      </text>
    </comment>
    <comment ref="AB145" authorId="0" shapeId="0" xr:uid="{00000000-0006-0000-0700-000093000000}">
      <text>
        <r>
          <rPr>
            <sz val="11"/>
            <rFont val="Calibri"/>
          </rPr>
          <t>Ensure access to all logfiles has been configured</t>
        </r>
      </text>
    </comment>
    <comment ref="AC145" authorId="0" shapeId="0" xr:uid="{00000000-0006-0000-0700-000094000000}">
      <text>
        <r>
          <rPr>
            <sz val="11"/>
            <rFont val="Calibri"/>
          </rPr>
          <t>Ensure auditd packages are installed</t>
        </r>
      </text>
    </comment>
    <comment ref="AD145" authorId="0" shapeId="0" xr:uid="{00000000-0006-0000-0700-000095000000}">
      <text>
        <r>
          <rPr>
            <sz val="11"/>
            <rFont val="Calibri"/>
          </rPr>
          <t>Ensure auditd service is enabled and active</t>
        </r>
      </text>
    </comment>
    <comment ref="AE145" authorId="0" shapeId="0" xr:uid="{00000000-0006-0000-0700-000096000000}">
      <text>
        <r>
          <rPr>
            <sz val="11"/>
            <rFont val="Calibri"/>
          </rPr>
          <t>Ensure auditing for processes that start prior to auditd is enabled</t>
        </r>
      </text>
    </comment>
    <comment ref="AF145" authorId="0" shapeId="0" xr:uid="{00000000-0006-0000-0700-000097000000}">
      <text>
        <r>
          <rPr>
            <sz val="11"/>
            <rFont val="Calibri"/>
          </rPr>
          <t>Ensure audit_backlog_limit is configured</t>
        </r>
      </text>
    </comment>
    <comment ref="AG145" authorId="0" shapeId="0" xr:uid="{00000000-0006-0000-0700-000098000000}">
      <text>
        <r>
          <rPr>
            <sz val="11"/>
            <rFont val="Calibri"/>
          </rPr>
          <t>Ensure audit log storage size is configured</t>
        </r>
      </text>
    </comment>
    <comment ref="AH145" authorId="0" shapeId="0" xr:uid="{00000000-0006-0000-0700-000099000000}">
      <text>
        <r>
          <rPr>
            <sz val="11"/>
            <rFont val="Calibri"/>
          </rPr>
          <t>Ensure audit logs are not automatically deleted</t>
        </r>
      </text>
    </comment>
    <comment ref="AI145" authorId="0" shapeId="0" xr:uid="{00000000-0006-0000-0700-00009A000000}">
      <text>
        <r>
          <rPr>
            <sz val="11"/>
            <rFont val="Calibri"/>
          </rPr>
          <t>Ensure system is disabled when audit logs are full</t>
        </r>
      </text>
    </comment>
    <comment ref="AJ145" authorId="0" shapeId="0" xr:uid="{00000000-0006-0000-0700-00009B000000}">
      <text>
        <r>
          <rPr>
            <sz val="11"/>
            <rFont val="Calibri"/>
          </rPr>
          <t>Ensure system warns when audit logs are low on space</t>
        </r>
      </text>
    </comment>
    <comment ref="AK145" authorId="0" shapeId="0" xr:uid="{00000000-0006-0000-0700-00009C000000}">
      <text>
        <r>
          <rPr>
            <sz val="11"/>
            <rFont val="Calibri"/>
          </rPr>
          <t>Ensure modification of the /etc/sudoers file is collected</t>
        </r>
      </text>
    </comment>
    <comment ref="AL145" authorId="0" shapeId="0" xr:uid="{00000000-0006-0000-0700-00009D000000}">
      <text>
        <r>
          <rPr>
            <sz val="11"/>
            <rFont val="Calibri"/>
          </rPr>
          <t>Ensure actions as another user are always logged</t>
        </r>
      </text>
    </comment>
    <comment ref="AM145" authorId="0" shapeId="0" xr:uid="{00000000-0006-0000-0700-00009E000000}">
      <text>
        <r>
          <rPr>
            <sz val="11"/>
            <rFont val="Calibri"/>
          </rPr>
          <t>Ensure events that modify the sudo log file are collected</t>
        </r>
      </text>
    </comment>
    <comment ref="AN145" authorId="0" shapeId="0" xr:uid="{00000000-0006-0000-0700-00009F000000}">
      <text>
        <r>
          <rPr>
            <sz val="11"/>
            <rFont val="Calibri"/>
          </rPr>
          <t>Ensure events that modify date and time information are collected</t>
        </r>
      </text>
    </comment>
    <comment ref="AO145" authorId="0" shapeId="0" xr:uid="{00000000-0006-0000-0700-0000A0000000}">
      <text>
        <r>
          <rPr>
            <sz val="11"/>
            <rFont val="Calibri"/>
          </rPr>
          <t>Ensure events that modify sethostname and setdomainname are collected</t>
        </r>
      </text>
    </comment>
    <comment ref="AP145" authorId="0" shapeId="0" xr:uid="{00000000-0006-0000-0700-0000A1000000}">
      <text>
        <r>
          <rPr>
            <sz val="11"/>
            <rFont val="Calibri"/>
          </rPr>
          <t>Ensure events that modify /etc/issue and /etc/issue.net are collected</t>
        </r>
      </text>
    </comment>
    <comment ref="AQ145" authorId="0" shapeId="0" xr:uid="{00000000-0006-0000-0700-0000A2000000}">
      <text>
        <r>
          <rPr>
            <sz val="11"/>
            <rFont val="Calibri"/>
          </rPr>
          <t>Ensure events that modify /etc/hosts and /etc/hostname are collected</t>
        </r>
      </text>
    </comment>
    <comment ref="AR145" authorId="0" shapeId="0" xr:uid="{00000000-0006-0000-0700-0000A3000000}">
      <text>
        <r>
          <rPr>
            <sz val="11"/>
            <rFont val="Calibri"/>
          </rPr>
          <t>Ensure events that modify /etc/NetworkManager directory are collected</t>
        </r>
      </text>
    </comment>
    <comment ref="AS145" authorId="0" shapeId="0" xr:uid="{00000000-0006-0000-0700-0000A4000000}">
      <text>
        <r>
          <rPr>
            <sz val="11"/>
            <rFont val="Calibri"/>
          </rPr>
          <t>Ensure use of privileged commands are collected</t>
        </r>
      </text>
    </comment>
    <comment ref="AT145" authorId="0" shapeId="0" xr:uid="{00000000-0006-0000-0700-0000A5000000}">
      <text>
        <r>
          <rPr>
            <sz val="11"/>
            <rFont val="Calibri"/>
          </rPr>
          <t>Ensure unsuccessful file access attempts are collected</t>
        </r>
      </text>
    </comment>
    <comment ref="AU145" authorId="0" shapeId="0" xr:uid="{00000000-0006-0000-0700-0000A6000000}">
      <text>
        <r>
          <rPr>
            <sz val="11"/>
            <rFont val="Calibri"/>
          </rPr>
          <t>Ensure events that modify /etc/group information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firewire-core kernel module is not available</t>
        </r>
      </text>
    </comment>
    <comment ref="J151" authorId="0" shapeId="0" xr:uid="{00000000-0006-0000-0700-0000AE000000}">
      <text>
        <r>
          <rPr>
            <sz val="11"/>
            <rFont val="Calibri"/>
          </rPr>
          <t>Ensure freevxfs kernel module is not available</t>
        </r>
      </text>
    </comment>
    <comment ref="K151" authorId="0" shapeId="0" xr:uid="{00000000-0006-0000-0700-0000AF000000}">
      <text>
        <r>
          <rPr>
            <sz val="11"/>
            <rFont val="Calibri"/>
          </rPr>
          <t>Ensure hfs kernel module is not available</t>
        </r>
      </text>
    </comment>
    <comment ref="L151" authorId="0" shapeId="0" xr:uid="{00000000-0006-0000-0700-0000B0000000}">
      <text>
        <r>
          <rPr>
            <sz val="11"/>
            <rFont val="Calibri"/>
          </rPr>
          <t>Ensure hfsplus kernel module is not available</t>
        </r>
      </text>
    </comment>
    <comment ref="M151" authorId="0" shapeId="0" xr:uid="{00000000-0006-0000-0700-0000B1000000}">
      <text>
        <r>
          <rPr>
            <sz val="11"/>
            <rFont val="Calibri"/>
          </rPr>
          <t>Ensure jffs2 kernel module is not available</t>
        </r>
      </text>
    </comment>
    <comment ref="N151" authorId="0" shapeId="0" xr:uid="{00000000-0006-0000-0700-0000B2000000}">
      <text>
        <r>
          <rPr>
            <sz val="11"/>
            <rFont val="Calibri"/>
          </rPr>
          <t>Ensure overlay kernel module is not available</t>
        </r>
      </text>
    </comment>
    <comment ref="O151" authorId="0" shapeId="0" xr:uid="{00000000-0006-0000-0700-0000B3000000}">
      <text>
        <r>
          <rPr>
            <sz val="11"/>
            <rFont val="Calibri"/>
          </rPr>
          <t>Ensure squashfs kernel module is not available</t>
        </r>
      </text>
    </comment>
    <comment ref="P151" authorId="0" shapeId="0" xr:uid="{00000000-0006-0000-0700-0000B4000000}">
      <text>
        <r>
          <rPr>
            <sz val="11"/>
            <rFont val="Calibri"/>
          </rPr>
          <t>Ensure udf kernel module is not available</t>
        </r>
      </text>
    </comment>
    <comment ref="Q151" authorId="0" shapeId="0" xr:uid="{00000000-0006-0000-0700-0000B5000000}">
      <text>
        <r>
          <rPr>
            <sz val="11"/>
            <rFont val="Calibri"/>
          </rPr>
          <t>Ensure unused filesystems kernel modules are not available</t>
        </r>
      </text>
    </comment>
    <comment ref="R151" authorId="0" shapeId="0" xr:uid="{00000000-0006-0000-0700-0000B6000000}">
      <text>
        <r>
          <rPr>
            <sz val="11"/>
            <rFont val="Calibri"/>
          </rPr>
          <t>Ensure atm kernel module is not available</t>
        </r>
      </text>
    </comment>
    <comment ref="S151" authorId="0" shapeId="0" xr:uid="{00000000-0006-0000-0700-0000B7000000}">
      <text>
        <r>
          <rPr>
            <sz val="11"/>
            <rFont val="Calibri"/>
          </rPr>
          <t>Ensure can kernel module is not available</t>
        </r>
      </text>
    </comment>
    <comment ref="T151" authorId="0" shapeId="0" xr:uid="{00000000-0006-0000-0700-0000B8000000}">
      <text>
        <r>
          <rPr>
            <sz val="11"/>
            <rFont val="Calibri"/>
          </rPr>
          <t>Ensure dccp kernel module is not available</t>
        </r>
      </text>
    </comment>
    <comment ref="U151" authorId="0" shapeId="0" xr:uid="{00000000-0006-0000-0700-0000B9000000}">
      <text>
        <r>
          <rPr>
            <sz val="11"/>
            <rFont val="Calibri"/>
          </rPr>
          <t>Ensure tipc kernel module is not available</t>
        </r>
      </text>
    </comment>
    <comment ref="V151" authorId="0" shapeId="0" xr:uid="{00000000-0006-0000-0700-0000BA000000}">
      <text>
        <r>
          <rPr>
            <sz val="11"/>
            <rFont val="Calibri"/>
          </rPr>
          <t>Ensure rds kernel module is not available</t>
        </r>
      </text>
    </comment>
    <comment ref="W151" authorId="0" shapeId="0" xr:uid="{00000000-0006-0000-0700-0000BB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Configure firewall to drop all traffic</t>
        </r>
      </text>
    </comment>
    <comment ref="G47" authorId="0" shapeId="0" xr:uid="{00000000-0006-0000-0800-000008000000}">
      <text>
        <r>
          <rPr>
            <sz val="11"/>
            <rFont val="Calibri"/>
          </rPr>
          <t>Ensure only approved services are listening on a network interface</t>
        </r>
      </text>
    </comment>
    <comment ref="H47" authorId="0" shapeId="0" xr:uid="{00000000-0006-0000-0800-000009000000}">
      <text>
        <r>
          <rPr>
            <sz val="11"/>
            <rFont val="Calibri"/>
          </rPr>
          <t>Ensure firewalld services and ports are configured</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firewire-core kernel module is not available</t>
        </r>
      </text>
    </comment>
    <comment ref="I52" authorId="0" shapeId="0" xr:uid="{00000000-0006-0000-0800-00002D000000}">
      <text>
        <r>
          <rPr>
            <sz val="11"/>
            <rFont val="Calibri"/>
          </rPr>
          <t>Ensure freevxfs kernel module is not available</t>
        </r>
      </text>
    </comment>
    <comment ref="J52" authorId="0" shapeId="0" xr:uid="{00000000-0006-0000-0800-00002E000000}">
      <text>
        <r>
          <rPr>
            <sz val="11"/>
            <rFont val="Calibri"/>
          </rPr>
          <t>Ensure hfs kernel module is not available</t>
        </r>
      </text>
    </comment>
    <comment ref="K52" authorId="0" shapeId="0" xr:uid="{00000000-0006-0000-0800-00002F000000}">
      <text>
        <r>
          <rPr>
            <sz val="11"/>
            <rFont val="Calibri"/>
          </rPr>
          <t>Ensure hfsplus kernel module is not available</t>
        </r>
      </text>
    </comment>
    <comment ref="L52" authorId="0" shapeId="0" xr:uid="{00000000-0006-0000-0800-000030000000}">
      <text>
        <r>
          <rPr>
            <sz val="11"/>
            <rFont val="Calibri"/>
          </rPr>
          <t>Ensure jffs2 kernel module is not available</t>
        </r>
      </text>
    </comment>
    <comment ref="M52" authorId="0" shapeId="0" xr:uid="{00000000-0006-0000-0800-000031000000}">
      <text>
        <r>
          <rPr>
            <sz val="11"/>
            <rFont val="Calibri"/>
          </rPr>
          <t>Ensure overlay kernel module is not available</t>
        </r>
      </text>
    </comment>
    <comment ref="N52" authorId="0" shapeId="0" xr:uid="{00000000-0006-0000-0800-00000B000000}">
      <text>
        <r>
          <rPr>
            <sz val="11"/>
            <rFont val="Calibri"/>
          </rPr>
          <t>Ensure squashfs kernel module is not available</t>
        </r>
      </text>
    </comment>
    <comment ref="O52" authorId="0" shapeId="0" xr:uid="{00000000-0006-0000-0800-00000C000000}">
      <text>
        <r>
          <rPr>
            <sz val="11"/>
            <rFont val="Calibri"/>
          </rPr>
          <t>Ensure udf kernel module is not available</t>
        </r>
      </text>
    </comment>
    <comment ref="P52" authorId="0" shapeId="0" xr:uid="{00000000-0006-0000-0800-00000D000000}">
      <text>
        <r>
          <rPr>
            <sz val="11"/>
            <rFont val="Calibri"/>
          </rPr>
          <t>Ensure unused filesystems kernel modules are not available</t>
        </r>
      </text>
    </comment>
    <comment ref="Q52" authorId="0" shapeId="0" xr:uid="{00000000-0006-0000-0800-00000E000000}">
      <text>
        <r>
          <rPr>
            <sz val="11"/>
            <rFont val="Calibri"/>
          </rPr>
          <t>Ensure nodev option set on /tmp partition</t>
        </r>
      </text>
    </comment>
    <comment ref="R52" authorId="0" shapeId="0" xr:uid="{00000000-0006-0000-0800-00000F000000}">
      <text>
        <r>
          <rPr>
            <sz val="11"/>
            <rFont val="Calibri"/>
          </rPr>
          <t>Ensure nosuid option set on /tmp partition</t>
        </r>
      </text>
    </comment>
    <comment ref="S52" authorId="0" shapeId="0" xr:uid="{00000000-0006-0000-0800-000010000000}">
      <text>
        <r>
          <rPr>
            <sz val="11"/>
            <rFont val="Calibri"/>
          </rPr>
          <t>Ensure noexec option set on /tmp partition</t>
        </r>
      </text>
    </comment>
    <comment ref="T52" authorId="0" shapeId="0" xr:uid="{00000000-0006-0000-0800-000011000000}">
      <text>
        <r>
          <rPr>
            <sz val="11"/>
            <rFont val="Calibri"/>
          </rPr>
          <t>Ensure nodev option set on /dev/shm partition</t>
        </r>
      </text>
    </comment>
    <comment ref="U52" authorId="0" shapeId="0" xr:uid="{00000000-0006-0000-0800-000012000000}">
      <text>
        <r>
          <rPr>
            <sz val="11"/>
            <rFont val="Calibri"/>
          </rPr>
          <t>Ensure nosuid option set on /dev/shm partition</t>
        </r>
      </text>
    </comment>
    <comment ref="V52" authorId="0" shapeId="0" xr:uid="{00000000-0006-0000-0800-000013000000}">
      <text>
        <r>
          <rPr>
            <sz val="11"/>
            <rFont val="Calibri"/>
          </rPr>
          <t>Ensure noexec option set on /dev/shm partition</t>
        </r>
      </text>
    </comment>
    <comment ref="W52" authorId="0" shapeId="0" xr:uid="{00000000-0006-0000-0800-000014000000}">
      <text>
        <r>
          <rPr>
            <sz val="11"/>
            <rFont val="Calibri"/>
          </rPr>
          <t>Ensure nodev option set on /home partition</t>
        </r>
      </text>
    </comment>
    <comment ref="X52" authorId="0" shapeId="0" xr:uid="{00000000-0006-0000-0800-000015000000}">
      <text>
        <r>
          <rPr>
            <sz val="11"/>
            <rFont val="Calibri"/>
          </rPr>
          <t>Ensure nosuid option set on /home partition</t>
        </r>
      </text>
    </comment>
    <comment ref="Y52" authorId="0" shapeId="0" xr:uid="{00000000-0006-0000-0800-000016000000}">
      <text>
        <r>
          <rPr>
            <sz val="11"/>
            <rFont val="Calibri"/>
          </rPr>
          <t>Ensure nodev option set on /var partition</t>
        </r>
      </text>
    </comment>
    <comment ref="Z52" authorId="0" shapeId="0" xr:uid="{00000000-0006-0000-0800-000017000000}">
      <text>
        <r>
          <rPr>
            <sz val="11"/>
            <rFont val="Calibri"/>
          </rPr>
          <t>Ensure nosuid option set on /var partition</t>
        </r>
      </text>
    </comment>
    <comment ref="AA52" authorId="0" shapeId="0" xr:uid="{00000000-0006-0000-0800-000018000000}">
      <text>
        <r>
          <rPr>
            <sz val="11"/>
            <rFont val="Calibri"/>
          </rPr>
          <t>Ensure nodev option set on /var/tmp partition</t>
        </r>
      </text>
    </comment>
    <comment ref="AB52" authorId="0" shapeId="0" xr:uid="{00000000-0006-0000-0800-000019000000}">
      <text>
        <r>
          <rPr>
            <sz val="11"/>
            <rFont val="Calibri"/>
          </rPr>
          <t>Ensure nosuid option set on /var/tmp partition</t>
        </r>
      </text>
    </comment>
    <comment ref="AC52" authorId="0" shapeId="0" xr:uid="{00000000-0006-0000-0800-00001A000000}">
      <text>
        <r>
          <rPr>
            <sz val="11"/>
            <rFont val="Calibri"/>
          </rPr>
          <t>Ensure noexec option set on /var/tmp partition</t>
        </r>
      </text>
    </comment>
    <comment ref="AD52" authorId="0" shapeId="0" xr:uid="{00000000-0006-0000-0800-00001B000000}">
      <text>
        <r>
          <rPr>
            <sz val="11"/>
            <rFont val="Calibri"/>
          </rPr>
          <t>Ensure nodev option set on /var/log partition</t>
        </r>
      </text>
    </comment>
    <comment ref="AE52" authorId="0" shapeId="0" xr:uid="{00000000-0006-0000-0800-00001C000000}">
      <text>
        <r>
          <rPr>
            <sz val="11"/>
            <rFont val="Calibri"/>
          </rPr>
          <t>Ensure nosuid option set on /var/log partition</t>
        </r>
      </text>
    </comment>
    <comment ref="AF52" authorId="0" shapeId="0" xr:uid="{00000000-0006-0000-0800-00001D000000}">
      <text>
        <r>
          <rPr>
            <sz val="11"/>
            <rFont val="Calibri"/>
          </rPr>
          <t>Ensure noexec option set on /var/log partition</t>
        </r>
      </text>
    </comment>
    <comment ref="AG52" authorId="0" shapeId="0" xr:uid="{00000000-0006-0000-0800-00001E000000}">
      <text>
        <r>
          <rPr>
            <sz val="11"/>
            <rFont val="Calibri"/>
          </rPr>
          <t>Ensure nodev option set on /var/log/audit partition</t>
        </r>
      </text>
    </comment>
    <comment ref="AH52" authorId="0" shapeId="0" xr:uid="{00000000-0006-0000-0800-00001F000000}">
      <text>
        <r>
          <rPr>
            <sz val="11"/>
            <rFont val="Calibri"/>
          </rPr>
          <t>Ensure nosuid option set on /var/log/audit partition</t>
        </r>
      </text>
    </comment>
    <comment ref="AI52" authorId="0" shapeId="0" xr:uid="{00000000-0006-0000-0800-000020000000}">
      <text>
        <r>
          <rPr>
            <sz val="11"/>
            <rFont val="Calibri"/>
          </rPr>
          <t>Ensure noexec option set on /var/log/audit partition</t>
        </r>
      </text>
    </comment>
    <comment ref="AJ52" authorId="0" shapeId="0" xr:uid="{00000000-0006-0000-0800-000021000000}">
      <text>
        <r>
          <rPr>
            <sz val="11"/>
            <rFont val="Calibri"/>
          </rPr>
          <t>Ensure gpgcheck is configured</t>
        </r>
      </text>
    </comment>
    <comment ref="AK52" authorId="0" shapeId="0" xr:uid="{00000000-0006-0000-0800-000022000000}">
      <text>
        <r>
          <rPr>
            <sz val="11"/>
            <rFont val="Calibri"/>
          </rPr>
          <t>Ensure repo_gpgcheck is configured</t>
        </r>
      </text>
    </comment>
    <comment ref="AL52" authorId="0" shapeId="0" xr:uid="{00000000-0006-0000-0800-000023000000}">
      <text>
        <r>
          <rPr>
            <sz val="11"/>
            <rFont val="Calibri"/>
          </rPr>
          <t>Ensure weak dependencies are configured</t>
        </r>
      </text>
    </comment>
    <comment ref="AM52" authorId="0" shapeId="0" xr:uid="{00000000-0006-0000-0800-000024000000}">
      <text>
        <r>
          <rPr>
            <sz val="11"/>
            <rFont val="Calibri"/>
          </rPr>
          <t>Ensure SELinux is installed</t>
        </r>
      </text>
    </comment>
    <comment ref="AN52" authorId="0" shapeId="0" xr:uid="{00000000-0006-0000-0800-000025000000}">
      <text>
        <r>
          <rPr>
            <sz val="11"/>
            <rFont val="Calibri"/>
          </rPr>
          <t>Ensure SELinux is not disabled in bootloader configuration</t>
        </r>
      </text>
    </comment>
    <comment ref="AO52" authorId="0" shapeId="0" xr:uid="{00000000-0006-0000-0800-000026000000}">
      <text>
        <r>
          <rPr>
            <sz val="11"/>
            <rFont val="Calibri"/>
          </rPr>
          <t>Ensure SELinux policy is configured</t>
        </r>
      </text>
    </comment>
    <comment ref="AP52" authorId="0" shapeId="0" xr:uid="{00000000-0006-0000-0800-000027000000}">
      <text>
        <r>
          <rPr>
            <sz val="11"/>
            <rFont val="Calibri"/>
          </rPr>
          <t>Ensure the MCS Translation Service (mcstrans) is not installed</t>
        </r>
      </text>
    </comment>
    <comment ref="AQ52" authorId="0" shapeId="0" xr:uid="{00000000-0006-0000-0800-000028000000}">
      <text>
        <r>
          <rPr>
            <sz val="11"/>
            <rFont val="Calibri"/>
          </rPr>
          <t>Ensure the SELinux mode is not disabled</t>
        </r>
      </text>
    </comment>
    <comment ref="AR52" authorId="0" shapeId="0" xr:uid="{00000000-0006-0000-0800-000029000000}">
      <text>
        <r>
          <rPr>
            <sz val="11"/>
            <rFont val="Calibri"/>
          </rPr>
          <t>Ensure the SELinux mode is enforcing</t>
        </r>
      </text>
    </comment>
    <comment ref="AS52" authorId="0" shapeId="0" xr:uid="{00000000-0006-0000-0800-00002A000000}">
      <text>
        <r>
          <rPr>
            <sz val="11"/>
            <rFont val="Calibri"/>
          </rPr>
          <t>Ensure SETroubleshoot is not installed</t>
        </r>
      </text>
    </comment>
    <comment ref="AT52" authorId="0" shapeId="0" xr:uid="{00000000-0006-0000-0800-00002B000000}">
      <text>
        <r>
          <rPr>
            <sz val="11"/>
            <rFont val="Calibri"/>
          </rPr>
          <t>Ensure fs.protected_hardlinks is configured</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G80" authorId="0" shapeId="0" xr:uid="{00000000-0006-0000-0800-000037000000}">
      <text>
        <r>
          <rPr>
            <sz val="11"/>
            <rFont val="Calibri"/>
          </rPr>
          <t>Ensure root is the only UID 0 account</t>
        </r>
      </text>
    </comment>
    <comment ref="H80" authorId="0" shapeId="0" xr:uid="{00000000-0006-0000-0800-000038000000}">
      <text>
        <r>
          <rPr>
            <sz val="11"/>
            <rFont val="Calibri"/>
          </rPr>
          <t>Ensure root is the only GID 0 account</t>
        </r>
      </text>
    </comment>
    <comment ref="I80" authorId="0" shapeId="0" xr:uid="{00000000-0006-0000-0800-000039000000}">
      <text>
        <r>
          <rPr>
            <sz val="11"/>
            <rFont val="Calibri"/>
          </rPr>
          <t>Ensure group root is the only GID 0 group</t>
        </r>
      </text>
    </comment>
    <comment ref="J80" authorId="0" shapeId="0" xr:uid="{00000000-0006-0000-0800-00003A000000}">
      <text>
        <r>
          <rPr>
            <sz val="11"/>
            <rFont val="Calibri"/>
          </rPr>
          <t>Ensure system accounts do not have a valid login shell</t>
        </r>
      </text>
    </comment>
    <comment ref="K80" authorId="0" shapeId="0" xr:uid="{00000000-0006-0000-0800-00003B000000}">
      <text>
        <r>
          <rPr>
            <sz val="11"/>
            <rFont val="Calibri"/>
          </rPr>
          <t>Ensure no duplicate GIDs exist</t>
        </r>
      </text>
    </comment>
    <comment ref="L80" authorId="0" shapeId="0" xr:uid="{00000000-0006-0000-0800-00003C000000}">
      <text>
        <r>
          <rPr>
            <sz val="11"/>
            <rFont val="Calibri"/>
          </rPr>
          <t>Ensure no duplicate group names exist</t>
        </r>
      </text>
    </comment>
    <comment ref="G81" authorId="0" shapeId="0" xr:uid="{00000000-0006-0000-0800-00003D000000}">
      <text>
        <r>
          <rPr>
            <sz val="11"/>
            <rFont val="Calibri"/>
          </rPr>
          <t>Ensure sshd KexAlgorithms is configured</t>
        </r>
      </text>
    </comment>
    <comment ref="H81" authorId="0" shapeId="0" xr:uid="{00000000-0006-0000-0800-00003E000000}">
      <text>
        <r>
          <rPr>
            <sz val="11"/>
            <rFont val="Calibri"/>
          </rPr>
          <t>Ensure sshd LoginGraceTime is configured</t>
        </r>
      </text>
    </comment>
    <comment ref="I81" authorId="0" shapeId="0" xr:uid="{00000000-0006-0000-0800-00003F000000}">
      <text>
        <r>
          <rPr>
            <sz val="11"/>
            <rFont val="Calibri"/>
          </rPr>
          <t>Ensure sshd PermitEmptyPasswords is disabled</t>
        </r>
      </text>
    </comment>
    <comment ref="J81" authorId="0" shapeId="0" xr:uid="{00000000-0006-0000-0800-000040000000}">
      <text>
        <r>
          <rPr>
            <sz val="11"/>
            <rFont val="Calibri"/>
          </rPr>
          <t>Ensure pam_unix does not include nullok</t>
        </r>
      </text>
    </comment>
    <comment ref="K81" authorId="0" shapeId="0" xr:uid="{00000000-0006-0000-0800-000041000000}">
      <text>
        <r>
          <rPr>
            <sz val="11"/>
            <rFont val="Calibri"/>
          </rPr>
          <t>Ensure accounts in /etc/passwd use shadowed passwords</t>
        </r>
      </text>
    </comment>
    <comment ref="L81" authorId="0" shapeId="0" xr:uid="{00000000-0006-0000-0800-000042000000}">
      <text>
        <r>
          <rPr>
            <sz val="11"/>
            <rFont val="Calibri"/>
          </rPr>
          <t>Ensure /etc/shadow password fields are not empty</t>
        </r>
      </text>
    </comment>
    <comment ref="G82" authorId="0" shapeId="0" xr:uid="{00000000-0006-0000-0800-000043000000}">
      <text>
        <r>
          <rPr>
            <sz val="11"/>
            <rFont val="Calibri"/>
          </rPr>
          <t>Ensure inactive password lock is configured</t>
        </r>
      </text>
    </comment>
    <comment ref="H82" authorId="0" shapeId="0" xr:uid="{00000000-0006-0000-0800-000044000000}">
      <text>
        <r>
          <rPr>
            <sz val="11"/>
            <rFont val="Calibri"/>
          </rPr>
          <t>Ensure accounts without a valid login shell are locked</t>
        </r>
      </text>
    </comment>
    <comment ref="G83" authorId="0" shapeId="0" xr:uid="{00000000-0006-0000-0800-000045000000}">
      <text>
        <r>
          <rPr>
            <sz val="11"/>
            <rFont val="Calibri"/>
          </rPr>
          <t>Ensure access to crontab is configured</t>
        </r>
      </text>
    </comment>
    <comment ref="H83" authorId="0" shapeId="0" xr:uid="{00000000-0006-0000-0800-000046000000}">
      <text>
        <r>
          <rPr>
            <sz val="11"/>
            <rFont val="Calibri"/>
          </rPr>
          <t>Ensure access to at is configured</t>
        </r>
      </text>
    </comment>
    <comment ref="I83" authorId="0" shapeId="0" xr:uid="{00000000-0006-0000-0800-000047000000}">
      <text>
        <r>
          <rPr>
            <sz val="11"/>
            <rFont val="Calibri"/>
          </rPr>
          <t>Ensure sshd ClientAliveInterval and ClientAliveCountMax are configured</t>
        </r>
      </text>
    </comment>
    <comment ref="G85" authorId="0" shapeId="0" xr:uid="{00000000-0006-0000-0800-000048000000}">
      <text>
        <r>
          <rPr>
            <sz val="11"/>
            <rFont val="Calibri"/>
          </rPr>
          <t>Ensure sshd PermitRootLogin is disabled</t>
        </r>
      </text>
    </comment>
    <comment ref="H85" authorId="0" shapeId="0" xr:uid="{00000000-0006-0000-0800-000049000000}">
      <text>
        <r>
          <rPr>
            <sz val="11"/>
            <rFont val="Calibri"/>
          </rPr>
          <t>Ensure sudo is installed</t>
        </r>
      </text>
    </comment>
    <comment ref="I85" authorId="0" shapeId="0" xr:uid="{00000000-0006-0000-0800-00004A000000}">
      <text>
        <r>
          <rPr>
            <sz val="11"/>
            <rFont val="Calibri"/>
          </rPr>
          <t>Ensure users must provide password for escalation</t>
        </r>
      </text>
    </comment>
    <comment ref="J85" authorId="0" shapeId="0" xr:uid="{00000000-0006-0000-0800-00004B000000}">
      <text>
        <r>
          <rPr>
            <sz val="11"/>
            <rFont val="Calibri"/>
          </rPr>
          <t>Ensure re-authentication for privilege escalation is not disabled globally</t>
        </r>
      </text>
    </comment>
    <comment ref="K85" authorId="0" shapeId="0" xr:uid="{00000000-0006-0000-0800-00004C000000}">
      <text>
        <r>
          <rPr>
            <sz val="11"/>
            <rFont val="Calibri"/>
          </rPr>
          <t>Ensure access to the su command is restricted</t>
        </r>
      </text>
    </comment>
    <comment ref="L85" authorId="0" shapeId="0" xr:uid="{00000000-0006-0000-0800-00004D000000}">
      <text>
        <r>
          <rPr>
            <sz val="11"/>
            <rFont val="Calibri"/>
          </rPr>
          <t>Ensure password failed attempts lockout includes root account</t>
        </r>
      </text>
    </comment>
    <comment ref="M85" authorId="0" shapeId="0" xr:uid="{00000000-0006-0000-0800-00004E000000}">
      <text>
        <r>
          <rPr>
            <sz val="11"/>
            <rFont val="Calibri"/>
          </rPr>
          <t>Ensure root account access is controlled</t>
        </r>
      </text>
    </comment>
    <comment ref="N85" authorId="0" shapeId="0" xr:uid="{00000000-0006-0000-0800-00004F000000}">
      <text>
        <r>
          <rPr>
            <sz val="11"/>
            <rFont val="Calibri"/>
          </rPr>
          <t>Ensure no duplicate UIDs exist</t>
        </r>
      </text>
    </comment>
    <comment ref="G86" authorId="0" shapeId="0" xr:uid="{00000000-0006-0000-0800-000050000000}">
      <text>
        <r>
          <rPr>
            <sz val="11"/>
            <rFont val="Calibri"/>
          </rPr>
          <t>Ensure users must provide password for escalation</t>
        </r>
      </text>
    </comment>
    <comment ref="H86" authorId="0" shapeId="0" xr:uid="{00000000-0006-0000-0800-000051000000}">
      <text>
        <r>
          <rPr>
            <sz val="11"/>
            <rFont val="Calibri"/>
          </rPr>
          <t>Ensure re-authentication for privilege escalation is not disabled globally</t>
        </r>
      </text>
    </comment>
    <comment ref="G91" authorId="0" shapeId="0" xr:uid="{00000000-0006-0000-0800-000052000000}">
      <text>
        <r>
          <rPr>
            <sz val="11"/>
            <rFont val="Calibri"/>
          </rPr>
          <t>Ensure password number of changed characters is configured</t>
        </r>
      </text>
    </comment>
    <comment ref="H91" authorId="0" shapeId="0" xr:uid="{00000000-0006-0000-0800-000053000000}">
      <text>
        <r>
          <rPr>
            <sz val="11"/>
            <rFont val="Calibri"/>
          </rPr>
          <t>Ensure password length is configured</t>
        </r>
      </text>
    </comment>
    <comment ref="I91" authorId="0" shapeId="0" xr:uid="{00000000-0006-0000-0800-000054000000}">
      <text>
        <r>
          <rPr>
            <sz val="11"/>
            <rFont val="Calibri"/>
          </rPr>
          <t>Ensure password quality is enforced for the root user</t>
        </r>
      </text>
    </comment>
    <comment ref="J91" authorId="0" shapeId="0" xr:uid="{00000000-0006-0000-0800-000055000000}">
      <text>
        <r>
          <rPr>
            <sz val="11"/>
            <rFont val="Calibri"/>
          </rPr>
          <t>Ensure pam_unix includes a strong password hashing algorithm</t>
        </r>
      </text>
    </comment>
    <comment ref="K91" authorId="0" shapeId="0" xr:uid="{00000000-0006-0000-0800-000056000000}">
      <text>
        <r>
          <rPr>
            <sz val="11"/>
            <rFont val="Calibri"/>
          </rPr>
          <t>Ensure strong password hashing algorithm is configured</t>
        </r>
      </text>
    </comment>
    <comment ref="G92" authorId="0" shapeId="0" xr:uid="{00000000-0006-0000-0800-000057000000}">
      <text>
        <r>
          <rPr>
            <sz val="11"/>
            <rFont val="Calibri"/>
          </rPr>
          <t>Ensure password dictionary check is enabled</t>
        </r>
      </text>
    </comment>
    <comment ref="H92" authorId="0" shapeId="0" xr:uid="{00000000-0006-0000-0800-000058000000}">
      <text>
        <r>
          <rPr>
            <sz val="11"/>
            <rFont val="Calibri"/>
          </rPr>
          <t>Ensure password number of changed characters is configured</t>
        </r>
      </text>
    </comment>
    <comment ref="I92" authorId="0" shapeId="0" xr:uid="{00000000-0006-0000-0800-000059000000}">
      <text>
        <r>
          <rPr>
            <sz val="11"/>
            <rFont val="Calibri"/>
          </rPr>
          <t>Ensure password length is configured</t>
        </r>
      </text>
    </comment>
    <comment ref="J92" authorId="0" shapeId="0" xr:uid="{00000000-0006-0000-0800-00005A000000}">
      <text>
        <r>
          <rPr>
            <sz val="11"/>
            <rFont val="Calibri"/>
          </rPr>
          <t>Ensure password complexity is configured</t>
        </r>
      </text>
    </comment>
    <comment ref="K92" authorId="0" shapeId="0" xr:uid="{00000000-0006-0000-0800-00005B000000}">
      <text>
        <r>
          <rPr>
            <sz val="11"/>
            <rFont val="Calibri"/>
          </rPr>
          <t>Ensure password same consecutive characters is configured</t>
        </r>
      </text>
    </comment>
    <comment ref="L92" authorId="0" shapeId="0" xr:uid="{00000000-0006-0000-0800-00005C000000}">
      <text>
        <r>
          <rPr>
            <sz val="11"/>
            <rFont val="Calibri"/>
          </rPr>
          <t>Ensure password maximum sequential characters is configured</t>
        </r>
      </text>
    </comment>
    <comment ref="M92" authorId="0" shapeId="0" xr:uid="{00000000-0006-0000-0800-00005D000000}">
      <text>
        <r>
          <rPr>
            <sz val="11"/>
            <rFont val="Calibri"/>
          </rPr>
          <t>Ensure password quality is enforced for the root user</t>
        </r>
      </text>
    </comment>
    <comment ref="N92" authorId="0" shapeId="0" xr:uid="{00000000-0006-0000-0800-00005E000000}">
      <text>
        <r>
          <rPr>
            <sz val="11"/>
            <rFont val="Calibri"/>
          </rPr>
          <t>Ensure password history remember is configured</t>
        </r>
      </text>
    </comment>
    <comment ref="O92" authorId="0" shapeId="0" xr:uid="{00000000-0006-0000-0800-00005F000000}">
      <text>
        <r>
          <rPr>
            <sz val="11"/>
            <rFont val="Calibri"/>
          </rPr>
          <t>Ensure password history is enforced for the root user</t>
        </r>
      </text>
    </comment>
    <comment ref="P92" authorId="0" shapeId="0" xr:uid="{00000000-0006-0000-0800-000060000000}">
      <text>
        <r>
          <rPr>
            <sz val="11"/>
            <rFont val="Calibri"/>
          </rPr>
          <t>Ensure password expiration is configured</t>
        </r>
      </text>
    </comment>
    <comment ref="Q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4000000}">
      <text>
        <r>
          <rPr>
            <sz val="11"/>
            <rFont val="Calibri"/>
          </rPr>
          <t>Ensure firewalld active zone target is configured</t>
        </r>
      </text>
    </comment>
    <comment ref="N7" authorId="0" shapeId="0" xr:uid="{00000000-0006-0000-0A00-000002000000}">
      <text>
        <r>
          <rPr>
            <sz val="11"/>
            <rFont val="Calibri"/>
          </rPr>
          <t>Ensure firewalld loopback traffic is configured</t>
        </r>
      </text>
    </comment>
    <comment ref="O7" authorId="0" shapeId="0" xr:uid="{00000000-0006-0000-0A00-000003000000}">
      <text>
        <r>
          <rPr>
            <sz val="11"/>
            <rFont val="Calibri"/>
          </rPr>
          <t>Ensure firewalld loopback source address traffic is configured</t>
        </r>
      </text>
    </comment>
    <comment ref="L11" authorId="0" shapeId="0" xr:uid="{00000000-0006-0000-0A00-000005000000}">
      <text>
        <r>
          <rPr>
            <sz val="11"/>
            <rFont val="Calibri"/>
          </rPr>
          <t>Ensure firewalld services and ports are configured</t>
        </r>
      </text>
    </comment>
    <comment ref="M11" authorId="0" shapeId="0" xr:uid="{00000000-0006-0000-0A00-000006000000}">
      <text>
        <r>
          <rPr>
            <sz val="11"/>
            <rFont val="Calibri"/>
          </rPr>
          <t>Ensure sshd ListenAddress is configured</t>
        </r>
      </text>
    </comment>
    <comment ref="L16" authorId="0" shapeId="0" xr:uid="{00000000-0006-0000-0A00-000007000000}">
      <text>
        <r>
          <rPr>
            <sz val="11"/>
            <rFont val="Calibri"/>
          </rPr>
          <t>Configure firewall to drop all traffic</t>
        </r>
      </text>
    </comment>
    <comment ref="L20" authorId="0" shapeId="0" xr:uid="{00000000-0006-0000-0A00-000008000000}">
      <text>
        <r>
          <rPr>
            <sz val="11"/>
            <rFont val="Calibri"/>
          </rPr>
          <t>Ensure firewalld is installed</t>
        </r>
      </text>
    </comment>
    <comment ref="M20" authorId="0" shapeId="0" xr:uid="{00000000-0006-0000-0A00-000009000000}">
      <text>
        <r>
          <rPr>
            <sz val="11"/>
            <rFont val="Calibri"/>
          </rPr>
          <t>Ensure firewalld.service is configured</t>
        </r>
      </text>
    </comment>
    <comment ref="L22" authorId="0" shapeId="0" xr:uid="{00000000-0006-0000-0A00-00000A000000}">
      <text>
        <r>
          <rPr>
            <sz val="11"/>
            <rFont val="Calibri"/>
          </rPr>
          <t>Ensure net.ipv4.conf.all.rp_filter is configured</t>
        </r>
      </text>
    </comment>
    <comment ref="M22" authorId="0" shapeId="0" xr:uid="{00000000-0006-0000-0A00-00000B000000}">
      <text>
        <r>
          <rPr>
            <sz val="11"/>
            <rFont val="Calibri"/>
          </rPr>
          <t>Ensure net.ipv4.conf.default.rp_filter is configured</t>
        </r>
      </text>
    </comment>
    <comment ref="L32" authorId="0" shapeId="0" xr:uid="{00000000-0006-0000-0A00-00000C000000}">
      <text>
        <r>
          <rPr>
            <sz val="11"/>
            <rFont val="Calibri"/>
          </rPr>
          <t>Ensure /tmp is tmpfs or a separate partition</t>
        </r>
      </text>
    </comment>
    <comment ref="M32" authorId="0" shapeId="0" xr:uid="{00000000-0006-0000-0A00-000013000000}">
      <text>
        <r>
          <rPr>
            <sz val="11"/>
            <rFont val="Calibri"/>
          </rPr>
          <t>Ensure /dev/shm is tmpfs or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0D000000}">
      <text>
        <r>
          <rPr>
            <sz val="11"/>
            <rFont val="Calibri"/>
          </rPr>
          <t>Ensure separate partition exists for /var/tmp</t>
        </r>
      </text>
    </comment>
    <comment ref="Q32" authorId="0" shapeId="0" xr:uid="{00000000-0006-0000-0A00-00000E000000}">
      <text>
        <r>
          <rPr>
            <sz val="11"/>
            <rFont val="Calibri"/>
          </rPr>
          <t>Ensure separate partition exists for /var/log</t>
        </r>
      </text>
    </comment>
    <comment ref="R32" authorId="0" shapeId="0" xr:uid="{00000000-0006-0000-0A00-00000F000000}">
      <text>
        <r>
          <rPr>
            <sz val="11"/>
            <rFont val="Calibri"/>
          </rPr>
          <t>Ensure separate partition exists for /var/log/audit</t>
        </r>
      </text>
    </comment>
    <comment ref="S32" authorId="0" shapeId="0" xr:uid="{00000000-0006-0000-0A00-000010000000}">
      <text>
        <r>
          <rPr>
            <sz val="11"/>
            <rFont val="Calibri"/>
          </rPr>
          <t>Ensure package manager repositories are configured</t>
        </r>
      </text>
    </comment>
    <comment ref="T32" authorId="0" shapeId="0" xr:uid="{00000000-0006-0000-0A00-000011000000}">
      <text>
        <r>
          <rPr>
            <sz val="11"/>
            <rFont val="Calibri"/>
          </rPr>
          <t>Ensure SELinux is installed</t>
        </r>
      </text>
    </comment>
    <comment ref="U32" authorId="0" shapeId="0" xr:uid="{00000000-0006-0000-0A00-000012000000}">
      <text>
        <r>
          <rPr>
            <sz val="11"/>
            <rFont val="Calibri"/>
          </rPr>
          <t>Ensure SELinux is not disabled in bootloader configuration</t>
        </r>
      </text>
    </comment>
    <comment ref="L35" authorId="0" shapeId="0" xr:uid="{00000000-0006-0000-0A00-000016000000}">
      <text>
        <r>
          <rPr>
            <sz val="11"/>
            <rFont val="Calibri"/>
          </rPr>
          <t>Ensure cramfs kernel module is not available</t>
        </r>
      </text>
    </comment>
    <comment ref="M35" authorId="0" shapeId="0" xr:uid="{00000000-0006-0000-0A00-000035000000}">
      <text>
        <r>
          <rPr>
            <sz val="11"/>
            <rFont val="Calibri"/>
          </rPr>
          <t>Ensure firewire-core kernel module is not available</t>
        </r>
      </text>
    </comment>
    <comment ref="N35" authorId="0" shapeId="0" xr:uid="{00000000-0006-0000-0A00-000036000000}">
      <text>
        <r>
          <rPr>
            <sz val="11"/>
            <rFont val="Calibri"/>
          </rPr>
          <t>Ensure freevxfs kernel module is not available</t>
        </r>
      </text>
    </comment>
    <comment ref="O35" authorId="0" shapeId="0" xr:uid="{00000000-0006-0000-0A00-000037000000}">
      <text>
        <r>
          <rPr>
            <sz val="11"/>
            <rFont val="Calibri"/>
          </rPr>
          <t>Ensure hfs kernel module is not available</t>
        </r>
      </text>
    </comment>
    <comment ref="P35" authorId="0" shapeId="0" xr:uid="{00000000-0006-0000-0A00-000038000000}">
      <text>
        <r>
          <rPr>
            <sz val="11"/>
            <rFont val="Calibri"/>
          </rPr>
          <t>Ensure hfsplus kernel module is not available</t>
        </r>
      </text>
    </comment>
    <comment ref="Q35" authorId="0" shapeId="0" xr:uid="{00000000-0006-0000-0A00-000039000000}">
      <text>
        <r>
          <rPr>
            <sz val="11"/>
            <rFont val="Calibri"/>
          </rPr>
          <t>Ensure jffs2 kernel module is not available</t>
        </r>
      </text>
    </comment>
    <comment ref="R35" authorId="0" shapeId="0" xr:uid="{00000000-0006-0000-0A00-00003A000000}">
      <text>
        <r>
          <rPr>
            <sz val="11"/>
            <rFont val="Calibri"/>
          </rPr>
          <t>Ensure overlay kernel module is not available</t>
        </r>
      </text>
    </comment>
    <comment ref="S35" authorId="0" shapeId="0" xr:uid="{00000000-0006-0000-0A00-00003B000000}">
      <text>
        <r>
          <rPr>
            <sz val="11"/>
            <rFont val="Calibri"/>
          </rPr>
          <t>Ensure squashfs kernel module is not available</t>
        </r>
      </text>
    </comment>
    <comment ref="T35" authorId="0" shapeId="0" xr:uid="{00000000-0006-0000-0A00-00003C000000}">
      <text>
        <r>
          <rPr>
            <sz val="11"/>
            <rFont val="Calibri"/>
          </rPr>
          <t>Ensure udf kernel module is not available</t>
        </r>
      </text>
    </comment>
    <comment ref="U35" authorId="0" shapeId="0" xr:uid="{00000000-0006-0000-0A00-00003D000000}">
      <text>
        <r>
          <rPr>
            <sz val="11"/>
            <rFont val="Calibri"/>
          </rPr>
          <t>Ensure unused filesystems kernel modules are not available</t>
        </r>
      </text>
    </comment>
    <comment ref="V35" authorId="0" shapeId="0" xr:uid="{00000000-0006-0000-0A00-000017000000}">
      <text>
        <r>
          <rPr>
            <sz val="11"/>
            <rFont val="Calibri"/>
          </rPr>
          <t>Ensure nodev option set on /tmp partition</t>
        </r>
      </text>
    </comment>
    <comment ref="W35" authorId="0" shapeId="0" xr:uid="{00000000-0006-0000-0A00-000018000000}">
      <text>
        <r>
          <rPr>
            <sz val="11"/>
            <rFont val="Calibri"/>
          </rPr>
          <t>Ensure nosuid option set on /tmp partition</t>
        </r>
      </text>
    </comment>
    <comment ref="X35" authorId="0" shapeId="0" xr:uid="{00000000-0006-0000-0A00-000019000000}">
      <text>
        <r>
          <rPr>
            <sz val="11"/>
            <rFont val="Calibri"/>
          </rPr>
          <t>Ensure noexec option set on /tmp partition</t>
        </r>
      </text>
    </comment>
    <comment ref="Y35" authorId="0" shapeId="0" xr:uid="{00000000-0006-0000-0A00-00001A000000}">
      <text>
        <r>
          <rPr>
            <sz val="11"/>
            <rFont val="Calibri"/>
          </rPr>
          <t>Ensure nodev option set on /dev/shm partition</t>
        </r>
      </text>
    </comment>
    <comment ref="Z35" authorId="0" shapeId="0" xr:uid="{00000000-0006-0000-0A00-00001B000000}">
      <text>
        <r>
          <rPr>
            <sz val="11"/>
            <rFont val="Calibri"/>
          </rPr>
          <t>Ensure nosuid option set on /dev/shm partition</t>
        </r>
      </text>
    </comment>
    <comment ref="AA35" authorId="0" shapeId="0" xr:uid="{00000000-0006-0000-0A00-00001C000000}">
      <text>
        <r>
          <rPr>
            <sz val="11"/>
            <rFont val="Calibri"/>
          </rPr>
          <t>Ensure noexec option set on /dev/shm partition</t>
        </r>
      </text>
    </comment>
    <comment ref="AB35" authorId="0" shapeId="0" xr:uid="{00000000-0006-0000-0A00-00001D000000}">
      <text>
        <r>
          <rPr>
            <sz val="11"/>
            <rFont val="Calibri"/>
          </rPr>
          <t>Ensure nodev option set on /home partition</t>
        </r>
      </text>
    </comment>
    <comment ref="AC35" authorId="0" shapeId="0" xr:uid="{00000000-0006-0000-0A00-00001E000000}">
      <text>
        <r>
          <rPr>
            <sz val="11"/>
            <rFont val="Calibri"/>
          </rPr>
          <t>Ensure nosuid option set on /home partition</t>
        </r>
      </text>
    </comment>
    <comment ref="AD35" authorId="0" shapeId="0" xr:uid="{00000000-0006-0000-0A00-00001F000000}">
      <text>
        <r>
          <rPr>
            <sz val="11"/>
            <rFont val="Calibri"/>
          </rPr>
          <t>Ensure nodev option set on /var partition</t>
        </r>
      </text>
    </comment>
    <comment ref="AE35" authorId="0" shapeId="0" xr:uid="{00000000-0006-0000-0A00-000020000000}">
      <text>
        <r>
          <rPr>
            <sz val="11"/>
            <rFont val="Calibri"/>
          </rPr>
          <t>Ensure nosuid option set on /var partition</t>
        </r>
      </text>
    </comment>
    <comment ref="AF35" authorId="0" shapeId="0" xr:uid="{00000000-0006-0000-0A00-000021000000}">
      <text>
        <r>
          <rPr>
            <sz val="11"/>
            <rFont val="Calibri"/>
          </rPr>
          <t>Ensure nodev option set on /var/tmp partition</t>
        </r>
      </text>
    </comment>
    <comment ref="AG35" authorId="0" shapeId="0" xr:uid="{00000000-0006-0000-0A00-000022000000}">
      <text>
        <r>
          <rPr>
            <sz val="11"/>
            <rFont val="Calibri"/>
          </rPr>
          <t>Ensure nosuid option set on /var/tmp partition</t>
        </r>
      </text>
    </comment>
    <comment ref="AH35" authorId="0" shapeId="0" xr:uid="{00000000-0006-0000-0A00-000023000000}">
      <text>
        <r>
          <rPr>
            <sz val="11"/>
            <rFont val="Calibri"/>
          </rPr>
          <t>Ensure noexec option set on /var/tmp partition</t>
        </r>
      </text>
    </comment>
    <comment ref="AI35" authorId="0" shapeId="0" xr:uid="{00000000-0006-0000-0A00-000024000000}">
      <text>
        <r>
          <rPr>
            <sz val="11"/>
            <rFont val="Calibri"/>
          </rPr>
          <t>Ensure nodev option set on /var/log partition</t>
        </r>
      </text>
    </comment>
    <comment ref="AJ35" authorId="0" shapeId="0" xr:uid="{00000000-0006-0000-0A00-000025000000}">
      <text>
        <r>
          <rPr>
            <sz val="11"/>
            <rFont val="Calibri"/>
          </rPr>
          <t>Ensure nosuid option set on /var/log partition</t>
        </r>
      </text>
    </comment>
    <comment ref="AK35" authorId="0" shapeId="0" xr:uid="{00000000-0006-0000-0A00-000026000000}">
      <text>
        <r>
          <rPr>
            <sz val="11"/>
            <rFont val="Calibri"/>
          </rPr>
          <t>Ensure noexec option set on /var/log partition</t>
        </r>
      </text>
    </comment>
    <comment ref="AL35" authorId="0" shapeId="0" xr:uid="{00000000-0006-0000-0A00-000027000000}">
      <text>
        <r>
          <rPr>
            <sz val="11"/>
            <rFont val="Calibri"/>
          </rPr>
          <t>Ensure nodev option set on /var/log/audit partition</t>
        </r>
      </text>
    </comment>
    <comment ref="AM35" authorId="0" shapeId="0" xr:uid="{00000000-0006-0000-0A00-000028000000}">
      <text>
        <r>
          <rPr>
            <sz val="11"/>
            <rFont val="Calibri"/>
          </rPr>
          <t>Ensure nosuid option set on /var/log/audit partition</t>
        </r>
      </text>
    </comment>
    <comment ref="AN35" authorId="0" shapeId="0" xr:uid="{00000000-0006-0000-0A00-000029000000}">
      <text>
        <r>
          <rPr>
            <sz val="11"/>
            <rFont val="Calibri"/>
          </rPr>
          <t>Ensure noexec option set on /var/log/audit partition</t>
        </r>
      </text>
    </comment>
    <comment ref="AO35" authorId="0" shapeId="0" xr:uid="{00000000-0006-0000-0A00-00002A000000}">
      <text>
        <r>
          <rPr>
            <sz val="11"/>
            <rFont val="Calibri"/>
          </rPr>
          <t>Ensure weak dependencies are configured</t>
        </r>
      </text>
    </comment>
    <comment ref="AP35" authorId="0" shapeId="0" xr:uid="{00000000-0006-0000-0A00-00002B000000}">
      <text>
        <r>
          <rPr>
            <sz val="11"/>
            <rFont val="Calibri"/>
          </rPr>
          <t>Ensure the MCS Translation Service (mcstrans) is not installed</t>
        </r>
      </text>
    </comment>
    <comment ref="AQ35" authorId="0" shapeId="0" xr:uid="{00000000-0006-0000-0A00-00002C000000}">
      <text>
        <r>
          <rPr>
            <sz val="11"/>
            <rFont val="Calibri"/>
          </rPr>
          <t>Ensure SETroubleshoot is not installed</t>
        </r>
      </text>
    </comment>
    <comment ref="AR35" authorId="0" shapeId="0" xr:uid="{00000000-0006-0000-0A00-00002D000000}">
      <text>
        <r>
          <rPr>
            <sz val="11"/>
            <rFont val="Calibri"/>
          </rPr>
          <t>Ensure fs.protected_hardlinks is configured</t>
        </r>
      </text>
    </comment>
    <comment ref="AS35" authorId="0" shapeId="0" xr:uid="{00000000-0006-0000-0A00-00002E000000}">
      <text>
        <r>
          <rPr>
            <sz val="11"/>
            <rFont val="Calibri"/>
          </rPr>
          <t>Ensure fs.protected_symlinks is configured</t>
        </r>
      </text>
    </comment>
    <comment ref="AT35" authorId="0" shapeId="0" xr:uid="{00000000-0006-0000-0A00-00002F000000}">
      <text>
        <r>
          <rPr>
            <sz val="11"/>
            <rFont val="Calibri"/>
          </rPr>
          <t>Ensure fs.suid_dumpable is configured</t>
        </r>
      </text>
    </comment>
    <comment ref="AU35" authorId="0" shapeId="0" xr:uid="{00000000-0006-0000-0A00-000030000000}">
      <text>
        <r>
          <rPr>
            <sz val="11"/>
            <rFont val="Calibri"/>
          </rPr>
          <t>Ensure kernel.dmesg_restrict is configured</t>
        </r>
      </text>
    </comment>
    <comment ref="AV35" authorId="0" shapeId="0" xr:uid="{00000000-0006-0000-0A00-000031000000}">
      <text>
        <r>
          <rPr>
            <sz val="11"/>
            <rFont val="Calibri"/>
          </rPr>
          <t>Ensure kernel.kptr_restrict is configured</t>
        </r>
      </text>
    </comment>
    <comment ref="AW35" authorId="0" shapeId="0" xr:uid="{00000000-0006-0000-0A00-000032000000}">
      <text>
        <r>
          <rPr>
            <sz val="11"/>
            <rFont val="Calibri"/>
          </rPr>
          <t>Ensure systemd-coredump ProcessSizeMax is configured</t>
        </r>
      </text>
    </comment>
    <comment ref="AX35" authorId="0" shapeId="0" xr:uid="{00000000-0006-0000-0A00-000033000000}">
      <text>
        <r>
          <rPr>
            <sz val="11"/>
            <rFont val="Calibri"/>
          </rPr>
          <t>Ensure systemd-coredump Storage is configured</t>
        </r>
      </text>
    </comment>
    <comment ref="AY35" authorId="0" shapeId="0" xr:uid="{00000000-0006-0000-0A00-000034000000}">
      <text>
        <r>
          <rPr>
            <sz val="11"/>
            <rFont val="Calibri"/>
          </rPr>
          <t>Ensure GDM automount is configured</t>
        </r>
      </text>
    </comment>
    <comment ref="L37" authorId="0" shapeId="0" xr:uid="{00000000-0006-0000-0A00-00003E000000}">
      <text>
        <r>
          <rPr>
            <sz val="11"/>
            <rFont val="Calibri"/>
          </rPr>
          <t>Ensure SELinux policy is configured</t>
        </r>
      </text>
    </comment>
    <comment ref="M37" authorId="0" shapeId="0" xr:uid="{00000000-0006-0000-0A00-00003F000000}">
      <text>
        <r>
          <rPr>
            <sz val="11"/>
            <rFont val="Calibri"/>
          </rPr>
          <t>Ensure the SELinux mode is not disabled</t>
        </r>
      </text>
    </comment>
    <comment ref="N37" authorId="0" shapeId="0" xr:uid="{00000000-0006-0000-0A00-000040000000}">
      <text>
        <r>
          <rPr>
            <sz val="11"/>
            <rFont val="Calibri"/>
          </rPr>
          <t>Ensure the SELinux mode is enforcing</t>
        </r>
      </text>
    </comment>
    <comment ref="O37" authorId="0" shapeId="0" xr:uid="{00000000-0006-0000-0A00-000041000000}">
      <text>
        <r>
          <rPr>
            <sz val="11"/>
            <rFont val="Calibri"/>
          </rPr>
          <t>Ensure no unconfined services exist</t>
        </r>
      </text>
    </comment>
    <comment ref="P37" authorId="0" shapeId="0" xr:uid="{00000000-0006-0000-0A00-000042000000}">
      <text>
        <r>
          <rPr>
            <sz val="11"/>
            <rFont val="Calibri"/>
          </rPr>
          <t>Ensure bootloader password is set</t>
        </r>
      </text>
    </comment>
    <comment ref="Q37" authorId="0" shapeId="0" xr:uid="{00000000-0006-0000-0A00-000043000000}">
      <text>
        <r>
          <rPr>
            <sz val="11"/>
            <rFont val="Calibri"/>
          </rPr>
          <t>Ensure access to bootloader config is configured</t>
        </r>
      </text>
    </comment>
    <comment ref="R37" authorId="0" shapeId="0" xr:uid="{00000000-0006-0000-0A00-000044000000}">
      <text>
        <r>
          <rPr>
            <sz val="11"/>
            <rFont val="Calibri"/>
          </rPr>
          <t>Ensure kernel.randomize_va_space is configured</t>
        </r>
      </text>
    </comment>
    <comment ref="S37" authorId="0" shapeId="0" xr:uid="{00000000-0006-0000-0A00-000045000000}">
      <text>
        <r>
          <rPr>
            <sz val="11"/>
            <rFont val="Calibri"/>
          </rPr>
          <t>Ensure kernel.yama.ptrace_scope is configured</t>
        </r>
      </text>
    </comment>
    <comment ref="T37" authorId="0" shapeId="0" xr:uid="{00000000-0006-0000-0A00-000046000000}">
      <text>
        <r>
          <rPr>
            <sz val="11"/>
            <rFont val="Calibri"/>
          </rPr>
          <t>Ensure access to sshd warning banner is configured</t>
        </r>
      </text>
    </comment>
    <comment ref="U37" authorId="0" shapeId="0" xr:uid="{00000000-0006-0000-0A00-000047000000}">
      <text>
        <r>
          <rPr>
            <sz val="11"/>
            <rFont val="Calibri"/>
          </rPr>
          <t>Ensure access to /etc/crontab is configured</t>
        </r>
      </text>
    </comment>
    <comment ref="V37" authorId="0" shapeId="0" xr:uid="{00000000-0006-0000-0A00-000048000000}">
      <text>
        <r>
          <rPr>
            <sz val="11"/>
            <rFont val="Calibri"/>
          </rPr>
          <t>Ensure access to /etc/cron.hourly is configured</t>
        </r>
      </text>
    </comment>
    <comment ref="W37" authorId="0" shapeId="0" xr:uid="{00000000-0006-0000-0A00-000049000000}">
      <text>
        <r>
          <rPr>
            <sz val="11"/>
            <rFont val="Calibri"/>
          </rPr>
          <t>Ensure access to /etc/cron.daily is configured</t>
        </r>
      </text>
    </comment>
    <comment ref="X37" authorId="0" shapeId="0" xr:uid="{00000000-0006-0000-0A00-00004A000000}">
      <text>
        <r>
          <rPr>
            <sz val="11"/>
            <rFont val="Calibri"/>
          </rPr>
          <t>Ensure access to /etc/cron.weekly is configured</t>
        </r>
      </text>
    </comment>
    <comment ref="Y37" authorId="0" shapeId="0" xr:uid="{00000000-0006-0000-0A00-00004B000000}">
      <text>
        <r>
          <rPr>
            <sz val="11"/>
            <rFont val="Calibri"/>
          </rPr>
          <t>Ensure access to /etc/cron.monthly is configured</t>
        </r>
      </text>
    </comment>
    <comment ref="Z37" authorId="0" shapeId="0" xr:uid="{00000000-0006-0000-0A00-00004C000000}">
      <text>
        <r>
          <rPr>
            <sz val="11"/>
            <rFont val="Calibri"/>
          </rPr>
          <t>Ensure access to /etc/cron.yearly is configured</t>
        </r>
      </text>
    </comment>
    <comment ref="AA37" authorId="0" shapeId="0" xr:uid="{00000000-0006-0000-0A00-00004D000000}">
      <text>
        <r>
          <rPr>
            <sz val="11"/>
            <rFont val="Calibri"/>
          </rPr>
          <t>Ensure access to /etc/cron.d is configured</t>
        </r>
      </text>
    </comment>
    <comment ref="AB37" authorId="0" shapeId="0" xr:uid="{00000000-0006-0000-0A00-00004E000000}">
      <text>
        <r>
          <rPr>
            <sz val="11"/>
            <rFont val="Calibri"/>
          </rPr>
          <t>Ensure access to systemd timer unit files is configured</t>
        </r>
      </text>
    </comment>
    <comment ref="AC37" authorId="0" shapeId="0" xr:uid="{00000000-0006-0000-0A00-00004F000000}">
      <text>
        <r>
          <rPr>
            <sz val="11"/>
            <rFont val="Calibri"/>
          </rPr>
          <t>Ensure access to systemd service unit files is configured</t>
        </r>
      </text>
    </comment>
    <comment ref="AD37" authorId="0" shapeId="0" xr:uid="{00000000-0006-0000-0A00-000050000000}">
      <text>
        <r>
          <rPr>
            <sz val="11"/>
            <rFont val="Calibri"/>
          </rPr>
          <t>Ensure access to systemd timer drop in directories is configured</t>
        </r>
      </text>
    </comment>
    <comment ref="AE37" authorId="0" shapeId="0" xr:uid="{00000000-0006-0000-0A00-000051000000}">
      <text>
        <r>
          <rPr>
            <sz val="11"/>
            <rFont val="Calibri"/>
          </rPr>
          <t>Ensure systemd user timers disable-linger is configured</t>
        </r>
      </text>
    </comment>
    <comment ref="AF37" authorId="0" shapeId="0" xr:uid="{00000000-0006-0000-0A00-000052000000}">
      <text>
        <r>
          <rPr>
            <sz val="11"/>
            <rFont val="Calibri"/>
          </rPr>
          <t>Ensure access to sshd_config files is configured</t>
        </r>
      </text>
    </comment>
    <comment ref="AG37" authorId="0" shapeId="0" xr:uid="{00000000-0006-0000-0A00-000053000000}">
      <text>
        <r>
          <rPr>
            <sz val="11"/>
            <rFont val="Calibri"/>
          </rPr>
          <t>Ensure access to SSH private host key files is configured</t>
        </r>
      </text>
    </comment>
    <comment ref="AH37" authorId="0" shapeId="0" xr:uid="{00000000-0006-0000-0A00-000054000000}">
      <text>
        <r>
          <rPr>
            <sz val="11"/>
            <rFont val="Calibri"/>
          </rPr>
          <t>Ensure access to SSH public host key files is configured</t>
        </r>
      </text>
    </comment>
    <comment ref="AI37" authorId="0" shapeId="0" xr:uid="{00000000-0006-0000-0A00-000055000000}">
      <text>
        <r>
          <rPr>
            <sz val="11"/>
            <rFont val="Calibri"/>
          </rPr>
          <t>Ensure sshd ClientAliveInterval and ClientAliveCountMax are configured</t>
        </r>
      </text>
    </comment>
    <comment ref="AJ37" authorId="0" shapeId="0" xr:uid="{00000000-0006-0000-0A00-000056000000}">
      <text>
        <r>
          <rPr>
            <sz val="11"/>
            <rFont val="Calibri"/>
          </rPr>
          <t>Ensure sshd LogLevel is configured</t>
        </r>
      </text>
    </comment>
    <comment ref="AK37" authorId="0" shapeId="0" xr:uid="{00000000-0006-0000-0A00-000057000000}">
      <text>
        <r>
          <rPr>
            <sz val="11"/>
            <rFont val="Calibri"/>
          </rPr>
          <t>Ensure sshd MaxStartups is configured</t>
        </r>
      </text>
    </comment>
    <comment ref="AL37" authorId="0" shapeId="0" xr:uid="{00000000-0006-0000-0A00-000058000000}">
      <text>
        <r>
          <rPr>
            <sz val="11"/>
            <rFont val="Calibri"/>
          </rPr>
          <t>Ensure sshd MaxSessions is configured</t>
        </r>
      </text>
    </comment>
    <comment ref="AM37" authorId="0" shapeId="0" xr:uid="{00000000-0006-0000-0A00-000059000000}">
      <text>
        <r>
          <rPr>
            <sz val="11"/>
            <rFont val="Calibri"/>
          </rPr>
          <t>Ensure sshd PermitRootLogin is disabled</t>
        </r>
      </text>
    </comment>
    <comment ref="AN37" authorId="0" shapeId="0" xr:uid="{00000000-0006-0000-0A00-00005A000000}">
      <text>
        <r>
          <rPr>
            <sz val="11"/>
            <rFont val="Calibri"/>
          </rPr>
          <t>Ensure sshd PermitUserEnvironment is disabled</t>
        </r>
      </text>
    </comment>
    <comment ref="AO37" authorId="0" shapeId="0" xr:uid="{00000000-0006-0000-0A00-00005B000000}">
      <text>
        <r>
          <rPr>
            <sz val="11"/>
            <rFont val="Calibri"/>
          </rPr>
          <t>Ensure sudo is installed</t>
        </r>
      </text>
    </comment>
    <comment ref="AP37" authorId="0" shapeId="0" xr:uid="{00000000-0006-0000-0A00-00005C000000}">
      <text>
        <r>
          <rPr>
            <sz val="11"/>
            <rFont val="Calibri"/>
          </rPr>
          <t>Ensure sudo commands use pty</t>
        </r>
      </text>
    </comment>
    <comment ref="AQ37" authorId="0" shapeId="0" xr:uid="{00000000-0006-0000-0A00-00005D000000}">
      <text>
        <r>
          <rPr>
            <sz val="11"/>
            <rFont val="Calibri"/>
          </rPr>
          <t>Ensure sudo timestamp_timeout is configured</t>
        </r>
      </text>
    </comment>
    <comment ref="AR37" authorId="0" shapeId="0" xr:uid="{00000000-0006-0000-0A00-00005E000000}">
      <text>
        <r>
          <rPr>
            <sz val="11"/>
            <rFont val="Calibri"/>
          </rPr>
          <t>Ensure root account access is controlled</t>
        </r>
      </text>
    </comment>
    <comment ref="AS37" authorId="0" shapeId="0" xr:uid="{00000000-0006-0000-0A00-00005F000000}">
      <text>
        <r>
          <rPr>
            <sz val="11"/>
            <rFont val="Calibri"/>
          </rPr>
          <t>Ensure root user umask is configured</t>
        </r>
      </text>
    </comment>
    <comment ref="AT37" authorId="0" shapeId="0" xr:uid="{00000000-0006-0000-0A00-000060000000}">
      <text>
        <r>
          <rPr>
            <sz val="11"/>
            <rFont val="Calibri"/>
          </rPr>
          <t>Ensure default user umask in /etc/login.defs is configured</t>
        </r>
      </text>
    </comment>
    <comment ref="AU37" authorId="0" shapeId="0" xr:uid="{00000000-0006-0000-0A00-000061000000}">
      <text>
        <r>
          <rPr>
            <sz val="11"/>
            <rFont val="Calibri"/>
          </rPr>
          <t>Ensure default user umask in /etc/profile.d is configured</t>
        </r>
      </text>
    </comment>
    <comment ref="AV37" authorId="0" shapeId="0" xr:uid="{00000000-0006-0000-0A00-000062000000}">
      <text>
        <r>
          <rPr>
            <sz val="11"/>
            <rFont val="Calibri"/>
          </rPr>
          <t>Ensure access to /etc/passwd is configured</t>
        </r>
      </text>
    </comment>
    <comment ref="AW37" authorId="0" shapeId="0" xr:uid="{00000000-0006-0000-0A00-000063000000}">
      <text>
        <r>
          <rPr>
            <sz val="11"/>
            <rFont val="Calibri"/>
          </rPr>
          <t>Ensure access to /etc/passwd- is configured</t>
        </r>
      </text>
    </comment>
    <comment ref="AX37" authorId="0" shapeId="0" xr:uid="{00000000-0006-0000-0A00-000064000000}">
      <text>
        <r>
          <rPr>
            <sz val="11"/>
            <rFont val="Calibri"/>
          </rPr>
          <t>Ensure access to /etc/group is configured</t>
        </r>
      </text>
    </comment>
    <comment ref="AY37" authorId="0" shapeId="0" xr:uid="{00000000-0006-0000-0A00-000065000000}">
      <text>
        <r>
          <rPr>
            <sz val="11"/>
            <rFont val="Calibri"/>
          </rPr>
          <t>Ensure access to /etc/group- is configured</t>
        </r>
      </text>
    </comment>
    <comment ref="L38" authorId="0" shapeId="0" xr:uid="{00000000-0006-0000-0A00-000066000000}">
      <text>
        <r>
          <rPr>
            <sz val="11"/>
            <rFont val="Calibri"/>
          </rPr>
          <t>Ensure telnet server services are not in use</t>
        </r>
      </text>
    </comment>
    <comment ref="M38" authorId="0" shapeId="0" xr:uid="{00000000-0006-0000-0A00-000067000000}">
      <text>
        <r>
          <rPr>
            <sz val="11"/>
            <rFont val="Calibri"/>
          </rPr>
          <t>Ensure telnet client is not installed</t>
        </r>
      </text>
    </comment>
    <comment ref="N38" authorId="0" shapeId="0" xr:uid="{00000000-0006-0000-0A00-000068000000}">
      <text>
        <r>
          <rPr>
            <sz val="11"/>
            <rFont val="Calibri"/>
          </rPr>
          <t>Ensure sshd access is configured</t>
        </r>
      </text>
    </comment>
    <comment ref="O38" authorId="0" shapeId="0" xr:uid="{00000000-0006-0000-0A00-000069000000}">
      <text>
        <r>
          <rPr>
            <sz val="11"/>
            <rFont val="Calibri"/>
          </rPr>
          <t>Ensure sshd Banner is configured</t>
        </r>
      </text>
    </comment>
    <comment ref="P38" authorId="0" shapeId="0" xr:uid="{00000000-0006-0000-0A00-00006A000000}">
      <text>
        <r>
          <rPr>
            <sz val="11"/>
            <rFont val="Calibri"/>
          </rPr>
          <t>Ensure sshd Ciphers are configured</t>
        </r>
      </text>
    </comment>
    <comment ref="Q38" authorId="0" shapeId="0" xr:uid="{00000000-0006-0000-0A00-00006B000000}">
      <text>
        <r>
          <rPr>
            <sz val="11"/>
            <rFont val="Calibri"/>
          </rPr>
          <t>Ensure sshd post-quantum cryptography key exchange algorithms are configured</t>
        </r>
      </text>
    </comment>
    <comment ref="L84" authorId="0" shapeId="0" xr:uid="{00000000-0006-0000-0A00-00006C000000}">
      <text>
        <r>
          <rPr>
            <sz val="11"/>
            <rFont val="Calibri"/>
          </rPr>
          <t>Ensure crypto-policies-scripts package is installed</t>
        </r>
      </text>
    </comment>
    <comment ref="M84" authorId="0" shapeId="0" xr:uid="{00000000-0006-0000-0A00-00006D000000}">
      <text>
        <r>
          <rPr>
            <sz val="11"/>
            <rFont val="Calibri"/>
          </rPr>
          <t>Ensure system wide crypto policy is not legacy</t>
        </r>
      </text>
    </comment>
    <comment ref="N84" authorId="0" shapeId="0" xr:uid="{00000000-0006-0000-0A00-00006E000000}">
      <text>
        <r>
          <rPr>
            <sz val="11"/>
            <rFont val="Calibri"/>
          </rPr>
          <t>Ensure system wide crypto policy is not set in sshd configuration</t>
        </r>
      </text>
    </comment>
    <comment ref="O84" authorId="0" shapeId="0" xr:uid="{00000000-0006-0000-0A00-00006F000000}">
      <text>
        <r>
          <rPr>
            <sz val="11"/>
            <rFont val="Calibri"/>
          </rPr>
          <t>Ensure system wide crypto policy disables sha1 hash and signature support</t>
        </r>
      </text>
    </comment>
    <comment ref="P84" authorId="0" shapeId="0" xr:uid="{00000000-0006-0000-0A00-000070000000}">
      <text>
        <r>
          <rPr>
            <sz val="11"/>
            <rFont val="Calibri"/>
          </rPr>
          <t>Ensure system wide crypto policy macs are configured</t>
        </r>
      </text>
    </comment>
    <comment ref="Q84" authorId="0" shapeId="0" xr:uid="{00000000-0006-0000-0A00-000071000000}">
      <text>
        <r>
          <rPr>
            <sz val="11"/>
            <rFont val="Calibri"/>
          </rPr>
          <t>Ensure system wide crypto policy disables cbc for ssh</t>
        </r>
      </text>
    </comment>
    <comment ref="R84" authorId="0" shapeId="0" xr:uid="{00000000-0006-0000-0A00-000072000000}">
      <text>
        <r>
          <rPr>
            <sz val="11"/>
            <rFont val="Calibri"/>
          </rPr>
          <t>Ensure system wide crypto policy disables chacha20-poly1305 for ssh</t>
        </r>
      </text>
    </comment>
    <comment ref="S84" authorId="0" shapeId="0" xr:uid="{00000000-0006-0000-0A00-000073000000}">
      <text>
        <r>
          <rPr>
            <sz val="11"/>
            <rFont val="Calibri"/>
          </rPr>
          <t>Ensure sshd access is configured</t>
        </r>
      </text>
    </comment>
    <comment ref="T84" authorId="0" shapeId="0" xr:uid="{00000000-0006-0000-0A00-000074000000}">
      <text>
        <r>
          <rPr>
            <sz val="11"/>
            <rFont val="Calibri"/>
          </rPr>
          <t>Ensure sshd Banner is configured</t>
        </r>
      </text>
    </comment>
    <comment ref="L115" authorId="0" shapeId="0" xr:uid="{00000000-0006-0000-0A00-000075000000}">
      <text>
        <r>
          <rPr>
            <sz val="11"/>
            <rFont val="Calibri"/>
          </rPr>
          <t>Ensure gpgcheck is configured</t>
        </r>
      </text>
    </comment>
    <comment ref="M115" authorId="0" shapeId="0" xr:uid="{00000000-0006-0000-0A00-000076000000}">
      <text>
        <r>
          <rPr>
            <sz val="11"/>
            <rFont val="Calibri"/>
          </rPr>
          <t>Ensure repo_gpgcheck is configured</t>
        </r>
      </text>
    </comment>
    <comment ref="L119" authorId="0" shapeId="0" xr:uid="{00000000-0006-0000-0A00-000077000000}">
      <text>
        <r>
          <rPr>
            <sz val="11"/>
            <rFont val="Calibri"/>
          </rPr>
          <t>Ensure updates, patches, and additional security software are installed</t>
        </r>
      </text>
    </comment>
    <comment ref="M119" authorId="0" shapeId="0" xr:uid="{00000000-0006-0000-0A00-000078000000}">
      <text>
        <r>
          <rPr>
            <sz val="11"/>
            <rFont val="Calibri"/>
          </rPr>
          <t>Ensure latest version of pam is installed</t>
        </r>
      </text>
    </comment>
    <comment ref="L138" authorId="0" shapeId="0" xr:uid="{00000000-0006-0000-0A00-000079000000}">
      <text>
        <r>
          <rPr>
            <sz val="11"/>
            <rFont val="Calibri"/>
          </rPr>
          <t>Ensure users must provide password for escalation</t>
        </r>
      </text>
    </comment>
    <comment ref="M138" authorId="0" shapeId="0" xr:uid="{00000000-0006-0000-0A00-00007A000000}">
      <text>
        <r>
          <rPr>
            <sz val="11"/>
            <rFont val="Calibri"/>
          </rPr>
          <t>Ensure re-authentication for privilege escalation is not disabled globally</t>
        </r>
      </text>
    </comment>
    <comment ref="L144" authorId="0" shapeId="0" xr:uid="{00000000-0006-0000-0A00-00007B000000}">
      <text>
        <r>
          <rPr>
            <sz val="11"/>
            <rFont val="Calibri"/>
          </rPr>
          <t>Ensure access to crontab is configured</t>
        </r>
      </text>
    </comment>
    <comment ref="M144" authorId="0" shapeId="0" xr:uid="{00000000-0006-0000-0A00-00007C000000}">
      <text>
        <r>
          <rPr>
            <sz val="11"/>
            <rFont val="Calibri"/>
          </rPr>
          <t>Ensure access to at is configured</t>
        </r>
      </text>
    </comment>
    <comment ref="N144" authorId="0" shapeId="0" xr:uid="{00000000-0006-0000-0A00-00007D000000}">
      <text>
        <r>
          <rPr>
            <sz val="11"/>
            <rFont val="Calibri"/>
          </rPr>
          <t>Ensure sshd ClientAliveInterval and ClientAliveCountMax are configured</t>
        </r>
      </text>
    </comment>
    <comment ref="O144" authorId="0" shapeId="0" xr:uid="{00000000-0006-0000-0A00-00007E000000}">
      <text>
        <r>
          <rPr>
            <sz val="11"/>
            <rFont val="Calibri"/>
          </rPr>
          <t>Ensure access to the su command is restricted</t>
        </r>
      </text>
    </comment>
    <comment ref="L152" authorId="0" shapeId="0" xr:uid="{00000000-0006-0000-0A00-00007F000000}">
      <text>
        <r>
          <rPr>
            <sz val="11"/>
            <rFont val="Calibri"/>
          </rPr>
          <t>Ensure root is the only UID 0 account</t>
        </r>
      </text>
    </comment>
    <comment ref="M152" authorId="0" shapeId="0" xr:uid="{00000000-0006-0000-0A00-000080000000}">
      <text>
        <r>
          <rPr>
            <sz val="11"/>
            <rFont val="Calibri"/>
          </rPr>
          <t>Ensure root is the only GID 0 account</t>
        </r>
      </text>
    </comment>
    <comment ref="N152" authorId="0" shapeId="0" xr:uid="{00000000-0006-0000-0A00-000081000000}">
      <text>
        <r>
          <rPr>
            <sz val="11"/>
            <rFont val="Calibri"/>
          </rPr>
          <t>Ensure group root is the only GID 0 group</t>
        </r>
      </text>
    </comment>
    <comment ref="O152" authorId="0" shapeId="0" xr:uid="{00000000-0006-0000-0A00-000082000000}">
      <text>
        <r>
          <rPr>
            <sz val="11"/>
            <rFont val="Calibri"/>
          </rPr>
          <t>Ensure system accounts do not have a valid login shell</t>
        </r>
      </text>
    </comment>
    <comment ref="P152" authorId="0" shapeId="0" xr:uid="{00000000-0006-0000-0A00-000083000000}">
      <text>
        <r>
          <rPr>
            <sz val="11"/>
            <rFont val="Calibri"/>
          </rPr>
          <t>Ensure accounts in /etc/passwd use shadowed passwords</t>
        </r>
      </text>
    </comment>
    <comment ref="Q152" authorId="0" shapeId="0" xr:uid="{00000000-0006-0000-0A00-000084000000}">
      <text>
        <r>
          <rPr>
            <sz val="11"/>
            <rFont val="Calibri"/>
          </rPr>
          <t>Ensure all groups in /etc/passwd exist in /etc/group</t>
        </r>
      </text>
    </comment>
    <comment ref="R152" authorId="0" shapeId="0" xr:uid="{00000000-0006-0000-0A00-000085000000}">
      <text>
        <r>
          <rPr>
            <sz val="11"/>
            <rFont val="Calibri"/>
          </rPr>
          <t>Ensure no duplicate UIDs exist</t>
        </r>
      </text>
    </comment>
    <comment ref="S152" authorId="0" shapeId="0" xr:uid="{00000000-0006-0000-0A00-000086000000}">
      <text>
        <r>
          <rPr>
            <sz val="11"/>
            <rFont val="Calibri"/>
          </rPr>
          <t>Ensure no duplicate GIDs exist</t>
        </r>
      </text>
    </comment>
    <comment ref="T152" authorId="0" shapeId="0" xr:uid="{00000000-0006-0000-0A00-000087000000}">
      <text>
        <r>
          <rPr>
            <sz val="11"/>
            <rFont val="Calibri"/>
          </rPr>
          <t>Ensure no duplicate user names exist</t>
        </r>
      </text>
    </comment>
    <comment ref="U152" authorId="0" shapeId="0" xr:uid="{00000000-0006-0000-0A00-000088000000}">
      <text>
        <r>
          <rPr>
            <sz val="11"/>
            <rFont val="Calibri"/>
          </rPr>
          <t>Ensure no duplicate group names exist</t>
        </r>
      </text>
    </comment>
    <comment ref="V152" authorId="0" shapeId="0" xr:uid="{00000000-0006-0000-0A00-000089000000}">
      <text>
        <r>
          <rPr>
            <sz val="11"/>
            <rFont val="Calibri"/>
          </rPr>
          <t>Ensure local interactive user home directories are configured</t>
        </r>
      </text>
    </comment>
    <comment ref="L153" authorId="0" shapeId="0" xr:uid="{00000000-0006-0000-0A00-00008A000000}">
      <text>
        <r>
          <rPr>
            <sz val="11"/>
            <rFont val="Calibri"/>
          </rPr>
          <t>Ensure no duplicate group names exist</t>
        </r>
      </text>
    </comment>
    <comment ref="L156" authorId="0" shapeId="0" xr:uid="{00000000-0006-0000-0A00-00008B000000}">
      <text>
        <r>
          <rPr>
            <sz val="11"/>
            <rFont val="Calibri"/>
          </rPr>
          <t>Ensure accounts without a valid login shell are locked</t>
        </r>
      </text>
    </comment>
    <comment ref="L157" authorId="0" shapeId="0" xr:uid="{00000000-0006-0000-0A00-00008C000000}">
      <text>
        <r>
          <rPr>
            <sz val="11"/>
            <rFont val="Calibri"/>
          </rPr>
          <t>Ensure inactive password lock is configured</t>
        </r>
      </text>
    </comment>
    <comment ref="M157" authorId="0" shapeId="0" xr:uid="{00000000-0006-0000-0A00-00008D000000}">
      <text>
        <r>
          <rPr>
            <sz val="11"/>
            <rFont val="Calibri"/>
          </rPr>
          <t>Ensure accounts without a valid login shell are locked</t>
        </r>
      </text>
    </comment>
    <comment ref="L159" authorId="0" shapeId="0" xr:uid="{00000000-0006-0000-0A00-00008E000000}">
      <text>
        <r>
          <rPr>
            <sz val="11"/>
            <rFont val="Calibri"/>
          </rPr>
          <t>Ensure GDM screen lock is configured</t>
        </r>
      </text>
    </comment>
    <comment ref="M159" authorId="0" shapeId="0" xr:uid="{00000000-0006-0000-0A00-00008F000000}">
      <text>
        <r>
          <rPr>
            <sz val="11"/>
            <rFont val="Calibri"/>
          </rPr>
          <t>Ensure sshd GSSAPIAuthentication is disabled</t>
        </r>
      </text>
    </comment>
    <comment ref="N159" authorId="0" shapeId="0" xr:uid="{00000000-0006-0000-0A00-000090000000}">
      <text>
        <r>
          <rPr>
            <sz val="11"/>
            <rFont val="Calibri"/>
          </rPr>
          <t>Ensure default user shell timeout is configured</t>
        </r>
      </text>
    </comment>
    <comment ref="L161" authorId="0" shapeId="0" xr:uid="{00000000-0006-0000-0A00-000091000000}">
      <text>
        <r>
          <rPr>
            <sz val="11"/>
            <rFont val="Calibri"/>
          </rPr>
          <t>Ensure sshd KexAlgorithms is configured</t>
        </r>
      </text>
    </comment>
    <comment ref="M161" authorId="0" shapeId="0" xr:uid="{00000000-0006-0000-0A00-000092000000}">
      <text>
        <r>
          <rPr>
            <sz val="11"/>
            <rFont val="Calibri"/>
          </rPr>
          <t>Ensure sshd LoginGraceTime is configured</t>
        </r>
      </text>
    </comment>
    <comment ref="N161" authorId="0" shapeId="0" xr:uid="{00000000-0006-0000-0A00-000093000000}">
      <text>
        <r>
          <rPr>
            <sz val="11"/>
            <rFont val="Calibri"/>
          </rPr>
          <t>Ensure sshd UsePAM is enabled</t>
        </r>
      </text>
    </comment>
    <comment ref="O161" authorId="0" shapeId="0" xr:uid="{00000000-0006-0000-0A00-000094000000}">
      <text>
        <r>
          <rPr>
            <sz val="11"/>
            <rFont val="Calibri"/>
          </rPr>
          <t>Ensure pam_unix includes use_authtok</t>
        </r>
      </text>
    </comment>
    <comment ref="L162" authorId="0" shapeId="0" xr:uid="{00000000-0006-0000-0A00-000095000000}">
      <text>
        <r>
          <rPr>
            <sz val="11"/>
            <rFont val="Calibri"/>
          </rPr>
          <t>Ensure pam_unix includes a strong password hashing algorithm</t>
        </r>
      </text>
    </comment>
    <comment ref="M162" authorId="0" shapeId="0" xr:uid="{00000000-0006-0000-0A00-000096000000}">
      <text>
        <r>
          <rPr>
            <sz val="11"/>
            <rFont val="Calibri"/>
          </rPr>
          <t>Ensure strong password hashing algorithm is configured</t>
        </r>
      </text>
    </comment>
    <comment ref="N162" authorId="0" shapeId="0" xr:uid="{00000000-0006-0000-0A00-000097000000}">
      <text>
        <r>
          <rPr>
            <sz val="11"/>
            <rFont val="Calibri"/>
          </rPr>
          <t>Ensure access to /etc/shadow is configured</t>
        </r>
      </text>
    </comment>
    <comment ref="O162" authorId="0" shapeId="0" xr:uid="{00000000-0006-0000-0A00-000098000000}">
      <text>
        <r>
          <rPr>
            <sz val="11"/>
            <rFont val="Calibri"/>
          </rPr>
          <t>Ensure access to /etc/shadow- is configured</t>
        </r>
      </text>
    </comment>
    <comment ref="P162" authorId="0" shapeId="0" xr:uid="{00000000-0006-0000-0A00-000099000000}">
      <text>
        <r>
          <rPr>
            <sz val="11"/>
            <rFont val="Calibri"/>
          </rPr>
          <t>Ensure access to /etc/gshadow is configured</t>
        </r>
      </text>
    </comment>
    <comment ref="Q162" authorId="0" shapeId="0" xr:uid="{00000000-0006-0000-0A00-00009A000000}">
      <text>
        <r>
          <rPr>
            <sz val="11"/>
            <rFont val="Calibri"/>
          </rPr>
          <t>Ensure access to /etc/gshadow- is configured</t>
        </r>
      </text>
    </comment>
    <comment ref="R162" authorId="0" shapeId="0" xr:uid="{00000000-0006-0000-0A00-00009B000000}">
      <text>
        <r>
          <rPr>
            <sz val="11"/>
            <rFont val="Calibri"/>
          </rPr>
          <t>Ensure access to /etc/security/opasswd is configured</t>
        </r>
      </text>
    </comment>
    <comment ref="S162" authorId="0" shapeId="0" xr:uid="{00000000-0006-0000-0A00-00009C000000}">
      <text>
        <r>
          <rPr>
            <sz val="11"/>
            <rFont val="Calibri"/>
          </rPr>
          <t>Ensure no passwords are stored in /etc/group</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password failed attempts lockout is configured</t>
        </r>
      </text>
    </comment>
    <comment ref="N164" authorId="0" shapeId="0" xr:uid="{00000000-0006-0000-0A00-00009F000000}">
      <text>
        <r>
          <rPr>
            <sz val="11"/>
            <rFont val="Calibri"/>
          </rPr>
          <t>Ensure password unlock time is configured</t>
        </r>
      </text>
    </comment>
    <comment ref="O164" authorId="0" shapeId="0" xr:uid="{00000000-0006-0000-0A00-0000A0000000}">
      <text>
        <r>
          <rPr>
            <sz val="11"/>
            <rFont val="Calibri"/>
          </rPr>
          <t>Ensure password failed attempts lockout includes root account</t>
        </r>
      </text>
    </comment>
    <comment ref="L166" authorId="0" shapeId="0" xr:uid="{00000000-0006-0000-0A00-0000A1000000}">
      <text>
        <r>
          <rPr>
            <sz val="11"/>
            <rFont val="Calibri"/>
          </rPr>
          <t>Ensure sshd PermitEmptyPasswords is disabled</t>
        </r>
      </text>
    </comment>
    <comment ref="M166" authorId="0" shapeId="0" xr:uid="{00000000-0006-0000-0A00-0000A2000000}">
      <text>
        <r>
          <rPr>
            <sz val="11"/>
            <rFont val="Calibri"/>
          </rPr>
          <t>Ensure password dictionary check is enabled</t>
        </r>
      </text>
    </comment>
    <comment ref="N166" authorId="0" shapeId="0" xr:uid="{00000000-0006-0000-0A00-0000A3000000}">
      <text>
        <r>
          <rPr>
            <sz val="11"/>
            <rFont val="Calibri"/>
          </rPr>
          <t>Ensure password number of changed characters is configured</t>
        </r>
      </text>
    </comment>
    <comment ref="O166" authorId="0" shapeId="0" xr:uid="{00000000-0006-0000-0A00-0000A4000000}">
      <text>
        <r>
          <rPr>
            <sz val="11"/>
            <rFont val="Calibri"/>
          </rPr>
          <t>Ensure password length is configured</t>
        </r>
      </text>
    </comment>
    <comment ref="P166" authorId="0" shapeId="0" xr:uid="{00000000-0006-0000-0A00-0000A5000000}">
      <text>
        <r>
          <rPr>
            <sz val="11"/>
            <rFont val="Calibri"/>
          </rPr>
          <t>Ensure password complexity is configured</t>
        </r>
      </text>
    </comment>
    <comment ref="Q166" authorId="0" shapeId="0" xr:uid="{00000000-0006-0000-0A00-0000A6000000}">
      <text>
        <r>
          <rPr>
            <sz val="11"/>
            <rFont val="Calibri"/>
          </rPr>
          <t>Ensure password same consecutive characters is configured</t>
        </r>
      </text>
    </comment>
    <comment ref="R166" authorId="0" shapeId="0" xr:uid="{00000000-0006-0000-0A00-0000A7000000}">
      <text>
        <r>
          <rPr>
            <sz val="11"/>
            <rFont val="Calibri"/>
          </rPr>
          <t>Ensure password maximum sequential characters is configured</t>
        </r>
      </text>
    </comment>
    <comment ref="S166" authorId="0" shapeId="0" xr:uid="{00000000-0006-0000-0A00-0000A8000000}">
      <text>
        <r>
          <rPr>
            <sz val="11"/>
            <rFont val="Calibri"/>
          </rPr>
          <t>Ensure password quality is enforced for the root user</t>
        </r>
      </text>
    </comment>
    <comment ref="T166" authorId="0" shapeId="0" xr:uid="{00000000-0006-0000-0A00-0000A9000000}">
      <text>
        <r>
          <rPr>
            <sz val="11"/>
            <rFont val="Calibri"/>
          </rPr>
          <t>Ensure pam_unix does not include nullok</t>
        </r>
      </text>
    </comment>
    <comment ref="U166" authorId="0" shapeId="0" xr:uid="{00000000-0006-0000-0A00-0000AA000000}">
      <text>
        <r>
          <rPr>
            <sz val="11"/>
            <rFont val="Calibri"/>
          </rPr>
          <t>Ensure /etc/shadow password fields are not empty</t>
        </r>
      </text>
    </comment>
    <comment ref="L167" authorId="0" shapeId="0" xr:uid="{00000000-0006-0000-0A00-0000AB000000}">
      <text>
        <r>
          <rPr>
            <sz val="11"/>
            <rFont val="Calibri"/>
          </rPr>
          <t>Ensure password history remember is configured</t>
        </r>
      </text>
    </comment>
    <comment ref="M167" authorId="0" shapeId="0" xr:uid="{00000000-0006-0000-0A00-0000AC000000}">
      <text>
        <r>
          <rPr>
            <sz val="11"/>
            <rFont val="Calibri"/>
          </rPr>
          <t>Ensure password history is enforced for the root user</t>
        </r>
      </text>
    </comment>
    <comment ref="N167" authorId="0" shapeId="0" xr:uid="{00000000-0006-0000-0A00-0000AD000000}">
      <text>
        <r>
          <rPr>
            <sz val="11"/>
            <rFont val="Calibri"/>
          </rPr>
          <t>Ensure pam_pwhistory includes use_authtok</t>
        </r>
      </text>
    </comment>
    <comment ref="O167" authorId="0" shapeId="0" xr:uid="{00000000-0006-0000-0A00-0000AE000000}">
      <text>
        <r>
          <rPr>
            <sz val="11"/>
            <rFont val="Calibri"/>
          </rPr>
          <t>Ensure pam_unix does not include remember</t>
        </r>
      </text>
    </comment>
    <comment ref="L169" authorId="0" shapeId="0" xr:uid="{00000000-0006-0000-0A00-0000AF000000}">
      <text>
        <r>
          <rPr>
            <sz val="11"/>
            <rFont val="Calibri"/>
          </rPr>
          <t>Ensure password expiration is configured</t>
        </r>
      </text>
    </comment>
    <comment ref="M169" authorId="0" shapeId="0" xr:uid="{00000000-0006-0000-0A00-0000B0000000}">
      <text>
        <r>
          <rPr>
            <sz val="11"/>
            <rFont val="Calibri"/>
          </rPr>
          <t>Ensure minimum password days is configured</t>
        </r>
      </text>
    </comment>
    <comment ref="L221" authorId="0" shapeId="0" xr:uid="{00000000-0006-0000-0A00-0000B1000000}">
      <text>
        <r>
          <rPr>
            <sz val="11"/>
            <rFont val="Calibri"/>
          </rPr>
          <t>Ensure net.ipv4.conf.all.log_martians is configured</t>
        </r>
      </text>
    </comment>
    <comment ref="M221" authorId="0" shapeId="0" xr:uid="{00000000-0006-0000-0A00-0000B2000000}">
      <text>
        <r>
          <rPr>
            <sz val="11"/>
            <rFont val="Calibri"/>
          </rPr>
          <t>Ensure net.ipv4.conf.default.log_martians is configured</t>
        </r>
      </text>
    </comment>
    <comment ref="N221" authorId="0" shapeId="0" xr:uid="{00000000-0006-0000-0A00-0000B3000000}">
      <text>
        <r>
          <rPr>
            <sz val="11"/>
            <rFont val="Calibri"/>
          </rPr>
          <t>Ensure journald service is active</t>
        </r>
      </text>
    </comment>
    <comment ref="O221" authorId="0" shapeId="0" xr:uid="{00000000-0006-0000-0A00-0000B4000000}">
      <text>
        <r>
          <rPr>
            <sz val="11"/>
            <rFont val="Calibri"/>
          </rPr>
          <t>Ensure journald is configured to send logs to rsyslog</t>
        </r>
      </text>
    </comment>
    <comment ref="P221" authorId="0" shapeId="0" xr:uid="{00000000-0006-0000-0A00-0000B5000000}">
      <text>
        <r>
          <rPr>
            <sz val="11"/>
            <rFont val="Calibri"/>
          </rPr>
          <t>Ensure rsyslog is installed</t>
        </r>
      </text>
    </comment>
    <comment ref="Q221" authorId="0" shapeId="0" xr:uid="{00000000-0006-0000-0A00-0000B6000000}">
      <text>
        <r>
          <rPr>
            <sz val="11"/>
            <rFont val="Calibri"/>
          </rPr>
          <t>Ensure rsyslog service is enabled and active</t>
        </r>
      </text>
    </comment>
    <comment ref="R221" authorId="0" shapeId="0" xr:uid="{00000000-0006-0000-0A00-0000B7000000}">
      <text>
        <r>
          <rPr>
            <sz val="11"/>
            <rFont val="Calibri"/>
          </rPr>
          <t>Ensure journald is configured to send logs to rsyslog</t>
        </r>
      </text>
    </comment>
    <comment ref="S221" authorId="0" shapeId="0" xr:uid="{00000000-0006-0000-0A00-0000B8000000}">
      <text>
        <r>
          <rPr>
            <sz val="11"/>
            <rFont val="Calibri"/>
          </rPr>
          <t>Ensure rsyslog logging is configured</t>
        </r>
      </text>
    </comment>
    <comment ref="T221" authorId="0" shapeId="0" xr:uid="{00000000-0006-0000-0A00-0000B9000000}">
      <text>
        <r>
          <rPr>
            <sz val="11"/>
            <rFont val="Calibri"/>
          </rPr>
          <t>Ensure auditd packages are installed</t>
        </r>
      </text>
    </comment>
    <comment ref="U221" authorId="0" shapeId="0" xr:uid="{00000000-0006-0000-0A00-0000BA000000}">
      <text>
        <r>
          <rPr>
            <sz val="11"/>
            <rFont val="Calibri"/>
          </rPr>
          <t>Ensure auditd service is enabled and active</t>
        </r>
      </text>
    </comment>
    <comment ref="V221" authorId="0" shapeId="0" xr:uid="{00000000-0006-0000-0A00-0000BB000000}">
      <text>
        <r>
          <rPr>
            <sz val="11"/>
            <rFont val="Calibri"/>
          </rPr>
          <t>Ensure auditing for processes that start prior to auditd is enabled</t>
        </r>
      </text>
    </comment>
    <comment ref="L222" authorId="0" shapeId="0" xr:uid="{00000000-0006-0000-0A00-0000BC000000}">
      <text>
        <r>
          <rPr>
            <sz val="11"/>
            <rFont val="Calibri"/>
          </rPr>
          <t>Ensure unlink file deletion events by users are collected</t>
        </r>
      </text>
    </comment>
    <comment ref="M222" authorId="0" shapeId="0" xr:uid="{00000000-0006-0000-0A00-0000BD000000}">
      <text>
        <r>
          <rPr>
            <sz val="11"/>
            <rFont val="Calibri"/>
          </rPr>
          <t>Ensure rename file deletion events by users are collected</t>
        </r>
      </text>
    </comment>
    <comment ref="L223" authorId="0" shapeId="0" xr:uid="{00000000-0006-0000-0A00-0000BE000000}">
      <text>
        <r>
          <rPr>
            <sz val="11"/>
            <rFont val="Calibri"/>
          </rPr>
          <t>Ensure sudo log file exists</t>
        </r>
      </text>
    </comment>
    <comment ref="M223" authorId="0" shapeId="0" xr:uid="{00000000-0006-0000-0A00-0000BF000000}">
      <text>
        <r>
          <rPr>
            <sz val="11"/>
            <rFont val="Calibri"/>
          </rPr>
          <t>Ensure modification of the /etc/sudoers file is collected</t>
        </r>
      </text>
    </comment>
    <comment ref="N223" authorId="0" shapeId="0" xr:uid="{00000000-0006-0000-0A00-0000C0000000}">
      <text>
        <r>
          <rPr>
            <sz val="11"/>
            <rFont val="Calibri"/>
          </rPr>
          <t>Ensure actions as another user are always logged</t>
        </r>
      </text>
    </comment>
    <comment ref="O223" authorId="0" shapeId="0" xr:uid="{00000000-0006-0000-0A00-0000C1000000}">
      <text>
        <r>
          <rPr>
            <sz val="11"/>
            <rFont val="Calibri"/>
          </rPr>
          <t>Ensure unsuccessful file access attempts are collected</t>
        </r>
      </text>
    </comment>
    <comment ref="L224" authorId="0" shapeId="0" xr:uid="{00000000-0006-0000-0A00-0000C2000000}">
      <text>
        <r>
          <rPr>
            <sz val="11"/>
            <rFont val="Calibri"/>
          </rPr>
          <t>Ensure discretionary access control permission modification events setxattr,lsetxattr,fsetxattr,removexattr,lremovexattr,fremovexattr collected</t>
        </r>
      </text>
    </comment>
    <comment ref="M224" authorId="0" shapeId="0" xr:uid="{00000000-0006-0000-0A00-0000C3000000}">
      <text>
        <r>
          <rPr>
            <sz val="11"/>
            <rFont val="Calibri"/>
          </rPr>
          <t>Ensure successful file system mounts are collected</t>
        </r>
      </text>
    </comment>
    <comment ref="N224" authorId="0" shapeId="0" xr:uid="{00000000-0006-0000-0A00-0000C4000000}">
      <text>
        <r>
          <rPr>
            <sz val="11"/>
            <rFont val="Calibri"/>
          </rPr>
          <t>Ensure session initiation information is collected</t>
        </r>
      </text>
    </comment>
    <comment ref="O224" authorId="0" shapeId="0" xr:uid="{00000000-0006-0000-0A00-0000C5000000}">
      <text>
        <r>
          <rPr>
            <sz val="11"/>
            <rFont val="Calibri"/>
          </rPr>
          <t>Ensure successful and unsuccessful attempts to use the chacl command are collected</t>
        </r>
      </text>
    </comment>
    <comment ref="P224" authorId="0" shapeId="0" xr:uid="{00000000-0006-0000-0A00-0000C6000000}">
      <text>
        <r>
          <rPr>
            <sz val="11"/>
            <rFont val="Calibri"/>
          </rPr>
          <t>Ensure successful and unsuccessful attempts to use the usermod command are collected</t>
        </r>
      </text>
    </comment>
    <comment ref="Q224" authorId="0" shapeId="0" xr:uid="{00000000-0006-0000-0A00-0000C7000000}">
      <text>
        <r>
          <rPr>
            <sz val="11"/>
            <rFont val="Calibri"/>
          </rPr>
          <t>Ensure kernel module loading unloading and modification is collected</t>
        </r>
      </text>
    </comment>
    <comment ref="L225" authorId="0" shapeId="0" xr:uid="{00000000-0006-0000-0A00-0000C8000000}">
      <text>
        <r>
          <rPr>
            <sz val="11"/>
            <rFont val="Calibri"/>
          </rPr>
          <t>Ensure events that modify /etc/group information are collected</t>
        </r>
      </text>
    </comment>
    <comment ref="M225" authorId="0" shapeId="0" xr:uid="{00000000-0006-0000-0A00-0000C9000000}">
      <text>
        <r>
          <rPr>
            <sz val="11"/>
            <rFont val="Calibri"/>
          </rPr>
          <t>Ensure rename file deletion events by users are collected</t>
        </r>
      </text>
    </comment>
    <comment ref="L226" authorId="0" shapeId="0" xr:uid="{00000000-0006-0000-0A00-0000CA000000}">
      <text>
        <r>
          <rPr>
            <sz val="11"/>
            <rFont val="Calibri"/>
          </rPr>
          <t>Ensure events that modify /etc/passwd information are collected</t>
        </r>
      </text>
    </comment>
    <comment ref="M226" authorId="0" shapeId="0" xr:uid="{00000000-0006-0000-0A00-0000CB000000}">
      <text>
        <r>
          <rPr>
            <sz val="11"/>
            <rFont val="Calibri"/>
          </rPr>
          <t>Ensure events that modify /etc/shadow and /etc/gshadow are collected</t>
        </r>
      </text>
    </comment>
    <comment ref="N226" authorId="0" shapeId="0" xr:uid="{00000000-0006-0000-0A00-0000CC000000}">
      <text>
        <r>
          <rPr>
            <sz val="11"/>
            <rFont val="Calibri"/>
          </rPr>
          <t>Ensure events that modify /etc/security/opasswd are collected</t>
        </r>
      </text>
    </comment>
    <comment ref="O226" authorId="0" shapeId="0" xr:uid="{00000000-0006-0000-0A00-0000CD000000}">
      <text>
        <r>
          <rPr>
            <sz val="11"/>
            <rFont val="Calibri"/>
          </rPr>
          <t>Ensure events that modify /etc/pam.d/ information are collected</t>
        </r>
      </text>
    </comment>
    <comment ref="P226" authorId="0" shapeId="0" xr:uid="{00000000-0006-0000-0A00-0000CE000000}">
      <text>
        <r>
          <rPr>
            <sz val="11"/>
            <rFont val="Calibri"/>
          </rPr>
          <t>Ensure discretionary access control permission modification events chmod,fchmod,fchmodat,fchmodat2 are collected</t>
        </r>
      </text>
    </comment>
    <comment ref="Q226" authorId="0" shapeId="0" xr:uid="{00000000-0006-0000-0A00-0000CF000000}">
      <text>
        <r>
          <rPr>
            <sz val="11"/>
            <rFont val="Calibri"/>
          </rPr>
          <t>Ensure discretionary access control permission modification events chown,fchown,lchown,fchownat are collected</t>
        </r>
      </text>
    </comment>
    <comment ref="R226" authorId="0" shapeId="0" xr:uid="{00000000-0006-0000-0A00-0000D0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227" authorId="0" shapeId="0" xr:uid="{00000000-0006-0000-0A00-0000D1000000}">
      <text>
        <r>
          <rPr>
            <sz val="11"/>
            <rFont val="Calibri"/>
          </rPr>
          <t>Ensure events that modify date and time information are collected</t>
        </r>
      </text>
    </comment>
    <comment ref="M227" authorId="0" shapeId="0" xr:uid="{00000000-0006-0000-0A00-0000D2000000}">
      <text>
        <r>
          <rPr>
            <sz val="11"/>
            <rFont val="Calibri"/>
          </rPr>
          <t>Ensure events that modify sethostname and setdomainname are collected</t>
        </r>
      </text>
    </comment>
    <comment ref="N227" authorId="0" shapeId="0" xr:uid="{00000000-0006-0000-0A00-0000D3000000}">
      <text>
        <r>
          <rPr>
            <sz val="11"/>
            <rFont val="Calibri"/>
          </rPr>
          <t>Ensure events that modify /etc/issue and /etc/issue.net are collected</t>
        </r>
      </text>
    </comment>
    <comment ref="O227" authorId="0" shapeId="0" xr:uid="{00000000-0006-0000-0A00-0000D4000000}">
      <text>
        <r>
          <rPr>
            <sz val="11"/>
            <rFont val="Calibri"/>
          </rPr>
          <t>Ensure events that modify /etc/hosts and /etc/hostname are collected</t>
        </r>
      </text>
    </comment>
    <comment ref="P227" authorId="0" shapeId="0" xr:uid="{00000000-0006-0000-0A00-0000D5000000}">
      <text>
        <r>
          <rPr>
            <sz val="11"/>
            <rFont val="Calibri"/>
          </rPr>
          <t>Ensure events that modify /etc/NetworkManager directory are collected</t>
        </r>
      </text>
    </comment>
    <comment ref="Q227" authorId="0" shapeId="0" xr:uid="{00000000-0006-0000-0A00-0000D6000000}">
      <text>
        <r>
          <rPr>
            <sz val="11"/>
            <rFont val="Calibri"/>
          </rPr>
          <t>Ensure use of privileged commands are collected</t>
        </r>
      </text>
    </comment>
    <comment ref="R227" authorId="0" shapeId="0" xr:uid="{00000000-0006-0000-0A00-0000D7000000}">
      <text>
        <r>
          <rPr>
            <sz val="11"/>
            <rFont val="Calibri"/>
          </rPr>
          <t>Ensure login and logout events are collected</t>
        </r>
      </text>
    </comment>
    <comment ref="S227" authorId="0" shapeId="0" xr:uid="{00000000-0006-0000-0A00-0000D8000000}">
      <text>
        <r>
          <rPr>
            <sz val="11"/>
            <rFont val="Calibri"/>
          </rPr>
          <t>Ensure successful and unsuccessful attempts to use the setfacl command are collected</t>
        </r>
      </text>
    </comment>
    <comment ref="T227" authorId="0" shapeId="0" xr:uid="{00000000-0006-0000-0A00-0000D9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U227" authorId="0" shapeId="0" xr:uid="{00000000-0006-0000-0A00-0000DA000000}">
      <text>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text>
    </comment>
    <comment ref="V227" authorId="0" shapeId="0" xr:uid="{00000000-0006-0000-0A00-0000DB000000}">
      <text>
        <r>
          <rPr>
            <sz val="11"/>
            <rFont val="Calibri"/>
          </rPr>
          <t>Ensure the audit configuration is loaded regardless of errors</t>
        </r>
      </text>
    </comment>
    <comment ref="W227" authorId="0" shapeId="0" xr:uid="{00000000-0006-0000-0A00-0000DC000000}">
      <text>
        <r>
          <rPr>
            <sz val="11"/>
            <rFont val="Calibri"/>
          </rPr>
          <t>Ensure the audit configuration is immutable</t>
        </r>
      </text>
    </comment>
    <comment ref="L228" authorId="0" shapeId="0" xr:uid="{00000000-0006-0000-0A00-0000DD000000}">
      <text>
        <r>
          <rPr>
            <sz val="11"/>
            <rFont val="Calibri"/>
          </rPr>
          <t>Ensure events that modify the system</t>
        </r>
        <r>
          <rPr>
            <sz val="11"/>
            <color rgb="FF000000"/>
            <rFont val="Calibri"/>
          </rPr>
          <t>'</t>
        </r>
        <r>
          <rPr>
            <sz val="11"/>
            <color rgb="FF000000"/>
            <rFont val="Calibri"/>
          </rPr>
          <t>s Mandatory Access Controls are collected</t>
        </r>
      </text>
    </comment>
    <comment ref="M228" authorId="0" shapeId="0" xr:uid="{00000000-0006-0000-0A00-0000DE000000}">
      <text>
        <r>
          <rPr>
            <sz val="11"/>
            <rFont val="Calibri"/>
          </rPr>
          <t>Ensure successful and unsuccessful attempts to use the chcon command are collected</t>
        </r>
      </text>
    </comment>
    <comment ref="L229" authorId="0" shapeId="0" xr:uid="{00000000-0006-0000-0A00-0000DF000000}">
      <text>
        <r>
          <rPr>
            <sz val="11"/>
            <rFont val="Calibri"/>
          </rPr>
          <t>Ensure sshd MACs are configured</t>
        </r>
      </text>
    </comment>
    <comment ref="L231" authorId="0" shapeId="0" xr:uid="{00000000-0006-0000-0A00-0000E0000000}">
      <text>
        <r>
          <rPr>
            <sz val="11"/>
            <rFont val="Calibri"/>
          </rPr>
          <t>Ensure journald log file access is configured</t>
        </r>
      </text>
    </comment>
    <comment ref="M231" authorId="0" shapeId="0" xr:uid="{00000000-0006-0000-0A00-0000E1000000}">
      <text>
        <r>
          <rPr>
            <sz val="11"/>
            <rFont val="Calibri"/>
          </rPr>
          <t>Ensure access to all logfiles has been configured</t>
        </r>
      </text>
    </comment>
    <comment ref="N231" authorId="0" shapeId="0" xr:uid="{00000000-0006-0000-0A00-0000E2000000}">
      <text>
        <r>
          <rPr>
            <sz val="11"/>
            <rFont val="Calibri"/>
          </rPr>
          <t>Ensure the audit log file directory mode is configured</t>
        </r>
      </text>
    </comment>
    <comment ref="O231" authorId="0" shapeId="0" xr:uid="{00000000-0006-0000-0A00-0000E3000000}">
      <text>
        <r>
          <rPr>
            <sz val="11"/>
            <rFont val="Calibri"/>
          </rPr>
          <t>Ensure audit log files mode is configured</t>
        </r>
      </text>
    </comment>
    <comment ref="P231" authorId="0" shapeId="0" xr:uid="{00000000-0006-0000-0A00-0000E4000000}">
      <text>
        <r>
          <rPr>
            <sz val="11"/>
            <rFont val="Calibri"/>
          </rPr>
          <t>Ensure audit log files owner is configured</t>
        </r>
      </text>
    </comment>
    <comment ref="Q231" authorId="0" shapeId="0" xr:uid="{00000000-0006-0000-0A00-0000E5000000}">
      <text>
        <r>
          <rPr>
            <sz val="11"/>
            <rFont val="Calibri"/>
          </rPr>
          <t>Ensure audit log files group owner is configured</t>
        </r>
      </text>
    </comment>
    <comment ref="L232" authorId="0" shapeId="0" xr:uid="{00000000-0006-0000-0A00-0000E6000000}">
      <text>
        <r>
          <rPr>
            <sz val="11"/>
            <rFont val="Calibri"/>
          </rPr>
          <t>Ensure separate partition exists for /var/log</t>
        </r>
      </text>
    </comment>
    <comment ref="M232" authorId="0" shapeId="0" xr:uid="{00000000-0006-0000-0A00-0000E7000000}">
      <text>
        <r>
          <rPr>
            <sz val="11"/>
            <rFont val="Calibri"/>
          </rPr>
          <t>Ensure separate partition exists for /var/log/audit</t>
        </r>
      </text>
    </comment>
    <comment ref="N232" authorId="0" shapeId="0" xr:uid="{00000000-0006-0000-0A00-0000E8000000}">
      <text>
        <r>
          <rPr>
            <sz val="11"/>
            <rFont val="Calibri"/>
          </rPr>
          <t>Ensure journald log file access is configured</t>
        </r>
      </text>
    </comment>
    <comment ref="O232" authorId="0" shapeId="0" xr:uid="{00000000-0006-0000-0A00-0000E9000000}">
      <text>
        <r>
          <rPr>
            <sz val="11"/>
            <rFont val="Calibri"/>
          </rPr>
          <t>Ensure rsyslog log file creation mode is configured</t>
        </r>
      </text>
    </comment>
    <comment ref="P232" authorId="0" shapeId="0" xr:uid="{00000000-0006-0000-0A00-0000EA000000}">
      <text>
        <r>
          <rPr>
            <sz val="11"/>
            <rFont val="Calibri"/>
          </rPr>
          <t>Ensure access to all logfiles has been configured</t>
        </r>
      </text>
    </comment>
    <comment ref="Q232" authorId="0" shapeId="0" xr:uid="{00000000-0006-0000-0A00-0000EB000000}">
      <text>
        <r>
          <rPr>
            <sz val="11"/>
            <rFont val="Calibri"/>
          </rPr>
          <t>Ensure the running and on disk configuration is the same</t>
        </r>
      </text>
    </comment>
    <comment ref="R232" authorId="0" shapeId="0" xr:uid="{00000000-0006-0000-0A00-0000EC000000}">
      <text>
        <r>
          <rPr>
            <sz val="11"/>
            <rFont val="Calibri"/>
          </rPr>
          <t>Ensure the audit log file directory mode is configured</t>
        </r>
      </text>
    </comment>
    <comment ref="S232" authorId="0" shapeId="0" xr:uid="{00000000-0006-0000-0A00-0000ED000000}">
      <text>
        <r>
          <rPr>
            <sz val="11"/>
            <rFont val="Calibri"/>
          </rPr>
          <t>Ensure audit log files mode is configured</t>
        </r>
      </text>
    </comment>
    <comment ref="T232" authorId="0" shapeId="0" xr:uid="{00000000-0006-0000-0A00-0000EE000000}">
      <text>
        <r>
          <rPr>
            <sz val="11"/>
            <rFont val="Calibri"/>
          </rPr>
          <t>Ensure audit log files owner is configured</t>
        </r>
      </text>
    </comment>
    <comment ref="U232" authorId="0" shapeId="0" xr:uid="{00000000-0006-0000-0A00-0000EF000000}">
      <text>
        <r>
          <rPr>
            <sz val="11"/>
            <rFont val="Calibri"/>
          </rPr>
          <t>Ensure audit log files group owner is configured</t>
        </r>
      </text>
    </comment>
    <comment ref="V232" authorId="0" shapeId="0" xr:uid="{00000000-0006-0000-0A00-0000F0000000}">
      <text>
        <r>
          <rPr>
            <sz val="11"/>
            <rFont val="Calibri"/>
          </rPr>
          <t>Ensure audit configuration files mode is configured</t>
        </r>
      </text>
    </comment>
    <comment ref="W232" authorId="0" shapeId="0" xr:uid="{00000000-0006-0000-0A00-0000F1000000}">
      <text>
        <r>
          <rPr>
            <sz val="11"/>
            <rFont val="Calibri"/>
          </rPr>
          <t>Ensure audit configuration files owner is configured</t>
        </r>
      </text>
    </comment>
    <comment ref="X232" authorId="0" shapeId="0" xr:uid="{00000000-0006-0000-0A00-0000F2000000}">
      <text>
        <r>
          <rPr>
            <sz val="11"/>
            <rFont val="Calibri"/>
          </rPr>
          <t>Ensure audit configuration files group owner is configured</t>
        </r>
      </text>
    </comment>
    <comment ref="L233" authorId="0" shapeId="0" xr:uid="{00000000-0006-0000-0A00-0000F3000000}">
      <text>
        <r>
          <rPr>
            <sz val="11"/>
            <rFont val="Calibri"/>
          </rPr>
          <t>Ensure audit tools mode is configured</t>
        </r>
      </text>
    </comment>
    <comment ref="M233" authorId="0" shapeId="0" xr:uid="{00000000-0006-0000-0A00-0000F4000000}">
      <text>
        <r>
          <rPr>
            <sz val="11"/>
            <rFont val="Calibri"/>
          </rPr>
          <t>Ensure audit tools owner is configured</t>
        </r>
      </text>
    </comment>
    <comment ref="N233" authorId="0" shapeId="0" xr:uid="{00000000-0006-0000-0A00-0000F5000000}">
      <text>
        <r>
          <rPr>
            <sz val="11"/>
            <rFont val="Calibri"/>
          </rPr>
          <t>Ensure audit tools group owner is configured</t>
        </r>
      </text>
    </comment>
    <comment ref="L234" authorId="0" shapeId="0" xr:uid="{00000000-0006-0000-0A00-0000F6000000}">
      <text>
        <r>
          <rPr>
            <sz val="11"/>
            <rFont val="Calibri"/>
          </rPr>
          <t>Ensure events that modify the sudo log file are collected</t>
        </r>
      </text>
    </comment>
    <comment ref="M234" authorId="0" shapeId="0" xr:uid="{00000000-0006-0000-0A00-0000F7000000}">
      <text>
        <r>
          <rPr>
            <sz val="11"/>
            <rFont val="Calibri"/>
          </rPr>
          <t>Ensure cryptographic mechanisms are used to protect the integrity of audit tools</t>
        </r>
      </text>
    </comment>
    <comment ref="L242" authorId="0" shapeId="0" xr:uid="{00000000-0006-0000-0A00-0000F8000000}">
      <text>
        <r>
          <rPr>
            <sz val="11"/>
            <rFont val="Calibri"/>
          </rPr>
          <t>Ensure journald Compress is configured</t>
        </r>
      </text>
    </comment>
    <comment ref="M242" authorId="0" shapeId="0" xr:uid="{00000000-0006-0000-0A00-0000F9000000}">
      <text>
        <r>
          <rPr>
            <sz val="11"/>
            <rFont val="Calibri"/>
          </rPr>
          <t>Ensure journald Storage is configured</t>
        </r>
      </text>
    </comment>
    <comment ref="N242" authorId="0" shapeId="0" xr:uid="{00000000-0006-0000-0A00-0000FA000000}">
      <text>
        <r>
          <rPr>
            <sz val="11"/>
            <rFont val="Calibri"/>
          </rPr>
          <t>Ensure journald log file rotation is configured</t>
        </r>
      </text>
    </comment>
    <comment ref="O242" authorId="0" shapeId="0" xr:uid="{00000000-0006-0000-0A00-0000FB000000}">
      <text>
        <r>
          <rPr>
            <sz val="11"/>
            <rFont val="Calibri"/>
          </rPr>
          <t>Ensure rsyslog is configured to send logs to a remote log host</t>
        </r>
      </text>
    </comment>
    <comment ref="P242" authorId="0" shapeId="0" xr:uid="{00000000-0006-0000-0A00-0000FC000000}">
      <text>
        <r>
          <rPr>
            <sz val="11"/>
            <rFont val="Calibri"/>
          </rPr>
          <t>Ensure logrotate is configured</t>
        </r>
      </text>
    </comment>
    <comment ref="Q242" authorId="0" shapeId="0" xr:uid="{00000000-0006-0000-0A00-0000FD000000}">
      <text>
        <r>
          <rPr>
            <sz val="11"/>
            <rFont val="Calibri"/>
          </rPr>
          <t>Ensure rsyslog-gnutls is installed</t>
        </r>
      </text>
    </comment>
    <comment ref="R242" authorId="0" shapeId="0" xr:uid="{00000000-0006-0000-0A00-0000FE000000}">
      <text>
        <r>
          <rPr>
            <sz val="11"/>
            <rFont val="Calibri"/>
          </rPr>
          <t>Ensure rsyslog forwarding uses gtls</t>
        </r>
      </text>
    </comment>
    <comment ref="S242" authorId="0" shapeId="0" xr:uid="{00000000-0006-0000-0A00-0000FF000000}">
      <text>
        <r>
          <rPr>
            <sz val="11"/>
            <rFont val="Calibri"/>
          </rPr>
          <t>Ensure rsyslog CA certificates are configured</t>
        </r>
      </text>
    </comment>
    <comment ref="T242" authorId="0" shapeId="0" xr:uid="{00000000-0006-0000-0A00-000000010000}">
      <text>
        <r>
          <rPr>
            <sz val="11"/>
            <rFont val="Calibri"/>
          </rPr>
          <t>Ensure audit_backlog_limit is configured</t>
        </r>
      </text>
    </comment>
    <comment ref="U242" authorId="0" shapeId="0" xr:uid="{00000000-0006-0000-0A00-000001010000}">
      <text>
        <r>
          <rPr>
            <sz val="11"/>
            <rFont val="Calibri"/>
          </rPr>
          <t>Ensure audit log storage size is configured</t>
        </r>
      </text>
    </comment>
    <comment ref="V242" authorId="0" shapeId="0" xr:uid="{00000000-0006-0000-0A00-000002010000}">
      <text>
        <r>
          <rPr>
            <sz val="11"/>
            <rFont val="Calibri"/>
          </rPr>
          <t>Ensure audit logs are not automatically deleted</t>
        </r>
      </text>
    </comment>
    <comment ref="L244" authorId="0" shapeId="0" xr:uid="{00000000-0006-0000-0A00-000003010000}">
      <text>
        <r>
          <rPr>
            <sz val="11"/>
            <rFont val="Calibri"/>
          </rPr>
          <t>Ensure chrony is configured</t>
        </r>
      </text>
    </comment>
    <comment ref="M244" authorId="0" shapeId="0" xr:uid="{00000000-0006-0000-0A00-000004010000}">
      <text>
        <r>
          <rPr>
            <sz val="11"/>
            <rFont val="Calibri"/>
          </rPr>
          <t>Ensure chrony is enabled and running</t>
        </r>
      </text>
    </comment>
    <comment ref="L245" authorId="0" shapeId="0" xr:uid="{00000000-0006-0000-0A00-000005010000}">
      <text>
        <r>
          <rPr>
            <sz val="11"/>
            <rFont val="Calibri"/>
          </rPr>
          <t>Ensure chrony is configured</t>
        </r>
      </text>
    </comment>
    <comment ref="L249" authorId="0" shapeId="0" xr:uid="{00000000-0006-0000-0A00-000006010000}">
      <text>
        <r>
          <rPr>
            <sz val="11"/>
            <rFont val="Calibri"/>
          </rPr>
          <t>Ensure system is disabled when audit logs are full</t>
        </r>
      </text>
    </comment>
    <comment ref="M249" authorId="0" shapeId="0" xr:uid="{00000000-0006-0000-0A00-000007010000}">
      <text>
        <r>
          <rPr>
            <sz val="11"/>
            <rFont val="Calibri"/>
          </rPr>
          <t>Ensure system warns when audit logs are low on space</t>
        </r>
      </text>
    </comment>
    <comment ref="L276" authorId="0" shapeId="0" xr:uid="{00000000-0006-0000-0A00-000008010000}">
      <text>
        <r>
          <rPr>
            <sz val="11"/>
            <rFont val="Calibri"/>
          </rPr>
          <t>Ensure AIDE is installed</t>
        </r>
      </text>
    </comment>
    <comment ref="M276" authorId="0" shapeId="0" xr:uid="{00000000-0006-0000-0A00-000009010000}">
      <text>
        <r>
          <rPr>
            <sz val="11"/>
            <rFont val="Calibri"/>
          </rPr>
          <t>Ensure filesystem integrity is regularly checked</t>
        </r>
      </text>
    </comment>
    <comment ref="N276" authorId="0" shapeId="0" xr:uid="{00000000-0006-0000-0A00-00000A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firewalld is installed</t>
        </r>
      </text>
    </comment>
    <comment ref="J210" authorId="0" shapeId="0" xr:uid="{00000000-0006-0000-0B00-00000C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P210" authorId="0" shapeId="0" xr:uid="{00000000-0006-0000-0B00-00000A000000}">
      <text>
        <r>
          <rPr>
            <sz val="11"/>
            <rFont val="Calibri"/>
          </rPr>
          <t>Configure firewall to drop all traffic</t>
        </r>
      </text>
    </comment>
    <comment ref="H211" authorId="0" shapeId="0" xr:uid="{00000000-0006-0000-0B00-00000D000000}">
      <text>
        <r>
          <rPr>
            <sz val="11"/>
            <rFont val="Calibri"/>
          </rPr>
          <t>Ensure firewalld services and ports are configured</t>
        </r>
      </text>
    </comment>
    <comment ref="I211" authorId="0" shapeId="0" xr:uid="{00000000-0006-0000-0B00-00000E000000}">
      <text>
        <r>
          <rPr>
            <sz val="11"/>
            <rFont val="Calibri"/>
          </rPr>
          <t>Configure firewall to drop all traffic</t>
        </r>
      </text>
    </comment>
    <comment ref="H214" authorId="0" shapeId="0" xr:uid="{00000000-0006-0000-0B00-00000F000000}">
      <text>
        <r>
          <rPr>
            <sz val="11"/>
            <rFont val="Calibri"/>
          </rPr>
          <t>Ensure GDM automount is configured</t>
        </r>
      </text>
    </comment>
    <comment ref="I214" authorId="0" shapeId="0" xr:uid="{00000000-0006-0000-0B00-000010000000}">
      <text>
        <r>
          <rPr>
            <sz val="11"/>
            <rFont val="Calibri"/>
          </rPr>
          <t>Ensure GDM autorun-never is configured</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configured</t>
        </r>
      </text>
    </comment>
    <comment ref="H227" authorId="0" shapeId="0" xr:uid="{00000000-0006-0000-0B00-000015000000}">
      <text>
        <r>
          <rPr>
            <sz val="11"/>
            <rFont val="Calibri"/>
          </rPr>
          <t>Ensure updates, patches, and additional security software are installed</t>
        </r>
      </text>
    </comment>
    <comment ref="I227" authorId="0" shapeId="0" xr:uid="{00000000-0006-0000-0B00-000016000000}">
      <text>
        <r>
          <rPr>
            <sz val="11"/>
            <rFont val="Calibri"/>
          </rPr>
          <t>Ensure latest version of pam is installed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M239" authorId="0" shapeId="0" xr:uid="{00000000-0006-0000-0B00-00001C000000}">
      <text>
        <r>
          <rPr>
            <sz val="11"/>
            <rFont val="Calibri"/>
          </rPr>
          <t>Ensure no unconfined services exist</t>
        </r>
      </text>
    </comment>
    <comment ref="H241" authorId="0" shapeId="0" xr:uid="{00000000-0006-0000-0B00-00001D000000}">
      <text>
        <r>
          <rPr>
            <sz val="11"/>
            <rFont val="Calibri"/>
          </rPr>
          <t>Ensure cramfs kernel module is not available</t>
        </r>
      </text>
    </comment>
    <comment ref="I241" authorId="0" shapeId="0" xr:uid="{00000000-0006-0000-0B00-00003D000000}">
      <text>
        <r>
          <rPr>
            <sz val="11"/>
            <rFont val="Calibri"/>
          </rPr>
          <t>Ensure firewire-core kernel module is not available</t>
        </r>
      </text>
    </comment>
    <comment ref="J241" authorId="0" shapeId="0" xr:uid="{00000000-0006-0000-0B00-00003E000000}">
      <text>
        <r>
          <rPr>
            <sz val="11"/>
            <rFont val="Calibri"/>
          </rPr>
          <t>Ensure freevxfs kernel module is not available</t>
        </r>
      </text>
    </comment>
    <comment ref="K241" authorId="0" shapeId="0" xr:uid="{00000000-0006-0000-0B00-00003F000000}">
      <text>
        <r>
          <rPr>
            <sz val="11"/>
            <rFont val="Calibri"/>
          </rPr>
          <t>Ensure hfs kernel module is not available</t>
        </r>
      </text>
    </comment>
    <comment ref="L241" authorId="0" shapeId="0" xr:uid="{00000000-0006-0000-0B00-000040000000}">
      <text>
        <r>
          <rPr>
            <sz val="11"/>
            <rFont val="Calibri"/>
          </rPr>
          <t>Ensure hfsplus kernel module is not available</t>
        </r>
      </text>
    </comment>
    <comment ref="M241" authorId="0" shapeId="0" xr:uid="{00000000-0006-0000-0B00-000041000000}">
      <text>
        <r>
          <rPr>
            <sz val="11"/>
            <rFont val="Calibri"/>
          </rPr>
          <t>Ensure jffs2 kernel module is not available</t>
        </r>
      </text>
    </comment>
    <comment ref="N241" authorId="0" shapeId="0" xr:uid="{00000000-0006-0000-0B00-000042000000}">
      <text>
        <r>
          <rPr>
            <sz val="11"/>
            <rFont val="Calibri"/>
          </rPr>
          <t>Ensure overlay kernel module is not available</t>
        </r>
      </text>
    </comment>
    <comment ref="O241" authorId="0" shapeId="0" xr:uid="{00000000-0006-0000-0B00-000043000000}">
      <text>
        <r>
          <rPr>
            <sz val="11"/>
            <rFont val="Calibri"/>
          </rPr>
          <t>Ensure squashfs kernel module is not available</t>
        </r>
      </text>
    </comment>
    <comment ref="P241" authorId="0" shapeId="0" xr:uid="{00000000-0006-0000-0B00-000044000000}">
      <text>
        <r>
          <rPr>
            <sz val="11"/>
            <rFont val="Calibri"/>
          </rPr>
          <t>Ensure udf kernel module is not available</t>
        </r>
      </text>
    </comment>
    <comment ref="Q241" authorId="0" shapeId="0" xr:uid="{00000000-0006-0000-0B00-00001E000000}">
      <text>
        <r>
          <rPr>
            <sz val="11"/>
            <rFont val="Calibri"/>
          </rPr>
          <t>Ensure unused filesystems kernel modules are not available</t>
        </r>
      </text>
    </comment>
    <comment ref="R241" authorId="0" shapeId="0" xr:uid="{00000000-0006-0000-0B00-00001F000000}">
      <text>
        <r>
          <rPr>
            <sz val="11"/>
            <rFont val="Calibri"/>
          </rPr>
          <t>Ensure /tmp is tmpfs or a separate partition</t>
        </r>
      </text>
    </comment>
    <comment ref="S241" authorId="0" shapeId="0" xr:uid="{00000000-0006-0000-0B00-000020000000}">
      <text>
        <r>
          <rPr>
            <sz val="11"/>
            <rFont val="Calibri"/>
          </rPr>
          <t>Ensure nodev option set on /tmp partition</t>
        </r>
      </text>
    </comment>
    <comment ref="T241" authorId="0" shapeId="0" xr:uid="{00000000-0006-0000-0B00-000021000000}">
      <text>
        <r>
          <rPr>
            <sz val="11"/>
            <rFont val="Calibri"/>
          </rPr>
          <t>Ensure nosuid option set on /tmp partition</t>
        </r>
      </text>
    </comment>
    <comment ref="U241" authorId="0" shapeId="0" xr:uid="{00000000-0006-0000-0B00-000022000000}">
      <text>
        <r>
          <rPr>
            <sz val="11"/>
            <rFont val="Calibri"/>
          </rPr>
          <t>Ensure noexec option set on /tmp partition</t>
        </r>
      </text>
    </comment>
    <comment ref="V241" authorId="0" shapeId="0" xr:uid="{00000000-0006-0000-0B00-000023000000}">
      <text>
        <r>
          <rPr>
            <sz val="11"/>
            <rFont val="Calibri"/>
          </rPr>
          <t>Ensure /dev/shm is tmpfs or a separate partition</t>
        </r>
      </text>
    </comment>
    <comment ref="W241" authorId="0" shapeId="0" xr:uid="{00000000-0006-0000-0B00-000024000000}">
      <text>
        <r>
          <rPr>
            <sz val="11"/>
            <rFont val="Calibri"/>
          </rPr>
          <t>Ensure nodev option set on /dev/shm partition</t>
        </r>
      </text>
    </comment>
    <comment ref="X241" authorId="0" shapeId="0" xr:uid="{00000000-0006-0000-0B00-000025000000}">
      <text>
        <r>
          <rPr>
            <sz val="11"/>
            <rFont val="Calibri"/>
          </rPr>
          <t>Ensure nosuid option set on /dev/shm partition</t>
        </r>
      </text>
    </comment>
    <comment ref="Y241" authorId="0" shapeId="0" xr:uid="{00000000-0006-0000-0B00-000026000000}">
      <text>
        <r>
          <rPr>
            <sz val="11"/>
            <rFont val="Calibri"/>
          </rPr>
          <t>Ensure noexec option set on /dev/shm partition</t>
        </r>
      </text>
    </comment>
    <comment ref="Z241" authorId="0" shapeId="0" xr:uid="{00000000-0006-0000-0B00-000027000000}">
      <text>
        <r>
          <rPr>
            <sz val="11"/>
            <rFont val="Calibri"/>
          </rPr>
          <t>Ensure separate partition exists for /home</t>
        </r>
      </text>
    </comment>
    <comment ref="AA241" authorId="0" shapeId="0" xr:uid="{00000000-0006-0000-0B00-000028000000}">
      <text>
        <r>
          <rPr>
            <sz val="11"/>
            <rFont val="Calibri"/>
          </rPr>
          <t>Ensure nodev option set on /home partition</t>
        </r>
      </text>
    </comment>
    <comment ref="AB241" authorId="0" shapeId="0" xr:uid="{00000000-0006-0000-0B00-000029000000}">
      <text>
        <r>
          <rPr>
            <sz val="11"/>
            <rFont val="Calibri"/>
          </rPr>
          <t>Ensure nosuid option set on /home partition</t>
        </r>
      </text>
    </comment>
    <comment ref="AC241" authorId="0" shapeId="0" xr:uid="{00000000-0006-0000-0B00-00002A000000}">
      <text>
        <r>
          <rPr>
            <sz val="11"/>
            <rFont val="Calibri"/>
          </rPr>
          <t>Ensure separate partition exists for /var</t>
        </r>
      </text>
    </comment>
    <comment ref="AD241" authorId="0" shapeId="0" xr:uid="{00000000-0006-0000-0B00-00002B000000}">
      <text>
        <r>
          <rPr>
            <sz val="11"/>
            <rFont val="Calibri"/>
          </rPr>
          <t>Ensure nodev option set on /var partition</t>
        </r>
      </text>
    </comment>
    <comment ref="AE241" authorId="0" shapeId="0" xr:uid="{00000000-0006-0000-0B00-00002C000000}">
      <text>
        <r>
          <rPr>
            <sz val="11"/>
            <rFont val="Calibri"/>
          </rPr>
          <t>Ensure nosuid option set on /var partition</t>
        </r>
      </text>
    </comment>
    <comment ref="AF241" authorId="0" shapeId="0" xr:uid="{00000000-0006-0000-0B00-00002D000000}">
      <text>
        <r>
          <rPr>
            <sz val="11"/>
            <rFont val="Calibri"/>
          </rPr>
          <t>Ensure separate partition exists for /var/tmp</t>
        </r>
      </text>
    </comment>
    <comment ref="AG241" authorId="0" shapeId="0" xr:uid="{00000000-0006-0000-0B00-00002E000000}">
      <text>
        <r>
          <rPr>
            <sz val="11"/>
            <rFont val="Calibri"/>
          </rPr>
          <t>Ensure nodev option set on /var/tmp partition</t>
        </r>
      </text>
    </comment>
    <comment ref="AH241" authorId="0" shapeId="0" xr:uid="{00000000-0006-0000-0B00-00002F000000}">
      <text>
        <r>
          <rPr>
            <sz val="11"/>
            <rFont val="Calibri"/>
          </rPr>
          <t>Ensure nosuid option set on /var/tmp partition</t>
        </r>
      </text>
    </comment>
    <comment ref="AI241" authorId="0" shapeId="0" xr:uid="{00000000-0006-0000-0B00-000030000000}">
      <text>
        <r>
          <rPr>
            <sz val="11"/>
            <rFont val="Calibri"/>
          </rPr>
          <t>Ensure noexec option set on /var/tmp partition</t>
        </r>
      </text>
    </comment>
    <comment ref="AJ241" authorId="0" shapeId="0" xr:uid="{00000000-0006-0000-0B00-000031000000}">
      <text>
        <r>
          <rPr>
            <sz val="11"/>
            <rFont val="Calibri"/>
          </rPr>
          <t>Ensure separate partition exists for /var/log</t>
        </r>
      </text>
    </comment>
    <comment ref="AK241" authorId="0" shapeId="0" xr:uid="{00000000-0006-0000-0B00-000032000000}">
      <text>
        <r>
          <rPr>
            <sz val="11"/>
            <rFont val="Calibri"/>
          </rPr>
          <t>Ensure nodev option set on /var/log partition</t>
        </r>
      </text>
    </comment>
    <comment ref="AL241" authorId="0" shapeId="0" xr:uid="{00000000-0006-0000-0B00-000033000000}">
      <text>
        <r>
          <rPr>
            <sz val="11"/>
            <rFont val="Calibri"/>
          </rPr>
          <t>Ensure nosuid option set on /var/log partition</t>
        </r>
      </text>
    </comment>
    <comment ref="AM241" authorId="0" shapeId="0" xr:uid="{00000000-0006-0000-0B00-000034000000}">
      <text>
        <r>
          <rPr>
            <sz val="11"/>
            <rFont val="Calibri"/>
          </rPr>
          <t>Ensure noexec option set on /var/log partition</t>
        </r>
      </text>
    </comment>
    <comment ref="AN241" authorId="0" shapeId="0" xr:uid="{00000000-0006-0000-0B00-000035000000}">
      <text>
        <r>
          <rPr>
            <sz val="11"/>
            <rFont val="Calibri"/>
          </rPr>
          <t>Ensure separate partition exists for /var/log/audit</t>
        </r>
      </text>
    </comment>
    <comment ref="AO241" authorId="0" shapeId="0" xr:uid="{00000000-0006-0000-0B00-000036000000}">
      <text>
        <r>
          <rPr>
            <sz val="11"/>
            <rFont val="Calibri"/>
          </rPr>
          <t>Ensure nodev option set on /var/log/audit partition</t>
        </r>
      </text>
    </comment>
    <comment ref="AP241" authorId="0" shapeId="0" xr:uid="{00000000-0006-0000-0B00-000037000000}">
      <text>
        <r>
          <rPr>
            <sz val="11"/>
            <rFont val="Calibri"/>
          </rPr>
          <t>Ensure nosuid option set on /var/log/audit partition</t>
        </r>
      </text>
    </comment>
    <comment ref="AQ241" authorId="0" shapeId="0" xr:uid="{00000000-0006-0000-0B00-000038000000}">
      <text>
        <r>
          <rPr>
            <sz val="11"/>
            <rFont val="Calibri"/>
          </rPr>
          <t>Ensure noexec option set on /var/log/audit partition</t>
        </r>
      </text>
    </comment>
    <comment ref="AR241" authorId="0" shapeId="0" xr:uid="{00000000-0006-0000-0B00-000039000000}">
      <text>
        <r>
          <rPr>
            <sz val="11"/>
            <rFont val="Calibri"/>
          </rPr>
          <t>Ensure weak dependencies are configured</t>
        </r>
      </text>
    </comment>
    <comment ref="AS241" authorId="0" shapeId="0" xr:uid="{00000000-0006-0000-0B00-00003A000000}">
      <text>
        <r>
          <rPr>
            <sz val="11"/>
            <rFont val="Calibri"/>
          </rPr>
          <t>Ensure the MCS Translation Service (mcstrans) is not installed</t>
        </r>
      </text>
    </comment>
    <comment ref="AT241" authorId="0" shapeId="0" xr:uid="{00000000-0006-0000-0B00-00003B000000}">
      <text>
        <r>
          <rPr>
            <sz val="11"/>
            <rFont val="Calibri"/>
          </rPr>
          <t>Ensure SETroubleshoot is not installed</t>
        </r>
      </text>
    </comment>
    <comment ref="AU241" authorId="0" shapeId="0" xr:uid="{00000000-0006-0000-0B00-00003C000000}">
      <text>
        <r>
          <rPr>
            <sz val="11"/>
            <rFont val="Calibri"/>
          </rPr>
          <t>Ensure bootloader password is set</t>
        </r>
      </text>
    </comment>
    <comment ref="H258" authorId="0" shapeId="0" xr:uid="{00000000-0006-0000-0B00-000045000000}">
      <text>
        <r>
          <rPr>
            <sz val="11"/>
            <rFont val="Calibri"/>
          </rPr>
          <t>Ensure updates, patches, and additional security software are installed</t>
        </r>
      </text>
    </comment>
    <comment ref="H309" authorId="0" shapeId="0" xr:uid="{00000000-0006-0000-0B00-000046000000}">
      <text>
        <r>
          <rPr>
            <sz val="11"/>
            <rFont val="Calibri"/>
          </rPr>
          <t>Ensure systemd user timers disable-linger is configured</t>
        </r>
      </text>
    </comment>
    <comment ref="I309" authorId="0" shapeId="0" xr:uid="{00000000-0006-0000-0B00-000047000000}">
      <text>
        <r>
          <rPr>
            <sz val="11"/>
            <rFont val="Calibri"/>
          </rPr>
          <t>Ensure sshd PermitRootLogin is disabled</t>
        </r>
      </text>
    </comment>
    <comment ref="J309" authorId="0" shapeId="0" xr:uid="{00000000-0006-0000-0B00-000048000000}">
      <text>
        <r>
          <rPr>
            <sz val="11"/>
            <rFont val="Calibri"/>
          </rPr>
          <t>Ensure sudo is installed</t>
        </r>
      </text>
    </comment>
    <comment ref="K309" authorId="0" shapeId="0" xr:uid="{00000000-0006-0000-0B00-000049000000}">
      <text>
        <r>
          <rPr>
            <sz val="11"/>
            <rFont val="Calibri"/>
          </rPr>
          <t>Ensure sudo commands use pty</t>
        </r>
      </text>
    </comment>
    <comment ref="L309" authorId="0" shapeId="0" xr:uid="{00000000-0006-0000-0B00-00004A000000}">
      <text>
        <r>
          <rPr>
            <sz val="11"/>
            <rFont val="Calibri"/>
          </rPr>
          <t>Ensure users must provide password for escalation</t>
        </r>
      </text>
    </comment>
    <comment ref="M309" authorId="0" shapeId="0" xr:uid="{00000000-0006-0000-0B00-00004B000000}">
      <text>
        <r>
          <rPr>
            <sz val="11"/>
            <rFont val="Calibri"/>
          </rPr>
          <t>Ensure re-authentication for privilege escalation is not disabled globally</t>
        </r>
      </text>
    </comment>
    <comment ref="N309" authorId="0" shapeId="0" xr:uid="{00000000-0006-0000-0B00-00004C000000}">
      <text>
        <r>
          <rPr>
            <sz val="11"/>
            <rFont val="Calibri"/>
          </rPr>
          <t>Ensure sudo timestamp_timeout is configured</t>
        </r>
      </text>
    </comment>
    <comment ref="O309" authorId="0" shapeId="0" xr:uid="{00000000-0006-0000-0B00-00004D000000}">
      <text>
        <r>
          <rPr>
            <sz val="11"/>
            <rFont val="Calibri"/>
          </rPr>
          <t>Ensure access to the su command is restricted</t>
        </r>
      </text>
    </comment>
    <comment ref="P309" authorId="0" shapeId="0" xr:uid="{00000000-0006-0000-0B00-00004E000000}">
      <text>
        <r>
          <rPr>
            <sz val="11"/>
            <rFont val="Calibri"/>
          </rPr>
          <t>Ensure root is the only UID 0 account</t>
        </r>
      </text>
    </comment>
    <comment ref="Q309" authorId="0" shapeId="0" xr:uid="{00000000-0006-0000-0B00-00004F000000}">
      <text>
        <r>
          <rPr>
            <sz val="11"/>
            <rFont val="Calibri"/>
          </rPr>
          <t>Ensure root is the only GID 0 account</t>
        </r>
      </text>
    </comment>
    <comment ref="R309" authorId="0" shapeId="0" xr:uid="{00000000-0006-0000-0B00-000050000000}">
      <text>
        <r>
          <rPr>
            <sz val="11"/>
            <rFont val="Calibri"/>
          </rPr>
          <t>Ensure group root is the only GID 0 group</t>
        </r>
      </text>
    </comment>
    <comment ref="S309" authorId="0" shapeId="0" xr:uid="{00000000-0006-0000-0B00-000051000000}">
      <text>
        <r>
          <rPr>
            <sz val="11"/>
            <rFont val="Calibri"/>
          </rPr>
          <t>Ensure root account access is controlled</t>
        </r>
      </text>
    </comment>
    <comment ref="T309" authorId="0" shapeId="0" xr:uid="{00000000-0006-0000-0B00-000052000000}">
      <text>
        <r>
          <rPr>
            <sz val="11"/>
            <rFont val="Calibri"/>
          </rPr>
          <t>Ensure system accounts do not have a valid login shell</t>
        </r>
      </text>
    </comment>
    <comment ref="U309" authorId="0" shapeId="0" xr:uid="{00000000-0006-0000-0B00-000053000000}">
      <text>
        <r>
          <rPr>
            <sz val="11"/>
            <rFont val="Calibri"/>
          </rPr>
          <t>Ensure accounts without a valid login shell are locked</t>
        </r>
      </text>
    </comment>
    <comment ref="V309" authorId="0" shapeId="0" xr:uid="{00000000-0006-0000-0B00-000054000000}">
      <text>
        <r>
          <rPr>
            <sz val="11"/>
            <rFont val="Calibri"/>
          </rPr>
          <t>Ensure no duplicate UIDs exist</t>
        </r>
      </text>
    </comment>
    <comment ref="H345" authorId="0" shapeId="0" xr:uid="{00000000-0006-0000-0B00-000055000000}">
      <text>
        <r>
          <rPr>
            <sz val="11"/>
            <rFont val="Calibri"/>
          </rPr>
          <t>Ensure access to /etc/passwd is configured</t>
        </r>
      </text>
    </comment>
    <comment ref="I345" authorId="0" shapeId="0" xr:uid="{00000000-0006-0000-0B00-000056000000}">
      <text>
        <r>
          <rPr>
            <sz val="11"/>
            <rFont val="Calibri"/>
          </rPr>
          <t>Ensure access to /etc/passwd- is configured</t>
        </r>
      </text>
    </comment>
    <comment ref="J345" authorId="0" shapeId="0" xr:uid="{00000000-0006-0000-0B00-000057000000}">
      <text>
        <r>
          <rPr>
            <sz val="11"/>
            <rFont val="Calibri"/>
          </rPr>
          <t>Ensure access to /etc/group is configured</t>
        </r>
      </text>
    </comment>
    <comment ref="K345" authorId="0" shapeId="0" xr:uid="{00000000-0006-0000-0B00-000058000000}">
      <text>
        <r>
          <rPr>
            <sz val="11"/>
            <rFont val="Calibri"/>
          </rPr>
          <t>Ensure access to /etc/group- is configured</t>
        </r>
      </text>
    </comment>
    <comment ref="L345" authorId="0" shapeId="0" xr:uid="{00000000-0006-0000-0B00-000059000000}">
      <text>
        <r>
          <rPr>
            <sz val="11"/>
            <rFont val="Calibri"/>
          </rPr>
          <t>Ensure access to /etc/shadow is configured</t>
        </r>
      </text>
    </comment>
    <comment ref="M345" authorId="0" shapeId="0" xr:uid="{00000000-0006-0000-0B00-00005A000000}">
      <text>
        <r>
          <rPr>
            <sz val="11"/>
            <rFont val="Calibri"/>
          </rPr>
          <t>Ensure access to /etc/shadow- is configured</t>
        </r>
      </text>
    </comment>
    <comment ref="N345" authorId="0" shapeId="0" xr:uid="{00000000-0006-0000-0B00-00005B000000}">
      <text>
        <r>
          <rPr>
            <sz val="11"/>
            <rFont val="Calibri"/>
          </rPr>
          <t>Ensure access to /etc/gshadow is configured</t>
        </r>
      </text>
    </comment>
    <comment ref="O345" authorId="0" shapeId="0" xr:uid="{00000000-0006-0000-0B00-00005C000000}">
      <text>
        <r>
          <rPr>
            <sz val="11"/>
            <rFont val="Calibri"/>
          </rPr>
          <t>Ensure access to /etc/gshadow- is configured</t>
        </r>
      </text>
    </comment>
    <comment ref="P345" authorId="0" shapeId="0" xr:uid="{00000000-0006-0000-0B00-00005D000000}">
      <text>
        <r>
          <rPr>
            <sz val="11"/>
            <rFont val="Calibri"/>
          </rPr>
          <t>Ensure access to /etc/shells is configured</t>
        </r>
      </text>
    </comment>
    <comment ref="Q345" authorId="0" shapeId="0" xr:uid="{00000000-0006-0000-0B00-00005E000000}">
      <text>
        <r>
          <rPr>
            <sz val="11"/>
            <rFont val="Calibri"/>
          </rPr>
          <t>Ensure access to /etc/security/opasswd is configured</t>
        </r>
      </text>
    </comment>
    <comment ref="R345" authorId="0" shapeId="0" xr:uid="{00000000-0006-0000-0B00-00005F000000}">
      <text>
        <r>
          <rPr>
            <sz val="11"/>
            <rFont val="Calibri"/>
          </rPr>
          <t>Ensure world writable files and directories are secured</t>
        </r>
      </text>
    </comment>
    <comment ref="S345" authorId="0" shapeId="0" xr:uid="{00000000-0006-0000-0B00-000060000000}">
      <text>
        <r>
          <rPr>
            <sz val="11"/>
            <rFont val="Calibri"/>
          </rPr>
          <t>Ensure no files or directories without an owner and a group exist</t>
        </r>
      </text>
    </comment>
    <comment ref="T345" authorId="0" shapeId="0" xr:uid="{00000000-0006-0000-0B00-000061000000}">
      <text>
        <r>
          <rPr>
            <sz val="11"/>
            <rFont val="Calibri"/>
          </rPr>
          <t>Ensure SUID and SGID files are reviewed</t>
        </r>
      </text>
    </comment>
    <comment ref="U345" authorId="0" shapeId="0" xr:uid="{00000000-0006-0000-0B00-000062000000}">
      <text>
        <r>
          <rPr>
            <sz val="11"/>
            <rFont val="Calibri"/>
          </rPr>
          <t>Ensure all groups in /etc/passwd exist in /etc/group</t>
        </r>
      </text>
    </comment>
    <comment ref="V345" authorId="0" shapeId="0" xr:uid="{00000000-0006-0000-0B00-000063000000}">
      <text>
        <r>
          <rPr>
            <sz val="11"/>
            <rFont val="Calibri"/>
          </rPr>
          <t>Ensure no duplicate GIDs exist</t>
        </r>
      </text>
    </comment>
    <comment ref="W345" authorId="0" shapeId="0" xr:uid="{00000000-0006-0000-0B00-000064000000}">
      <text>
        <r>
          <rPr>
            <sz val="11"/>
            <rFont val="Calibri"/>
          </rPr>
          <t>Ensure no duplicate user names exist</t>
        </r>
      </text>
    </comment>
    <comment ref="X345" authorId="0" shapeId="0" xr:uid="{00000000-0006-0000-0B00-000065000000}">
      <text>
        <r>
          <rPr>
            <sz val="11"/>
            <rFont val="Calibri"/>
          </rPr>
          <t>Ensure no duplicate group names exist</t>
        </r>
      </text>
    </comment>
    <comment ref="Y345" authorId="0" shapeId="0" xr:uid="{00000000-0006-0000-0B00-000066000000}">
      <text>
        <r>
          <rPr>
            <sz val="11"/>
            <rFont val="Calibri"/>
          </rPr>
          <t>Ensure local interactive user home directories are configured</t>
        </r>
      </text>
    </comment>
    <comment ref="Z345" authorId="0" shapeId="0" xr:uid="{00000000-0006-0000-0B00-000067000000}">
      <text>
        <r>
          <rPr>
            <sz val="11"/>
            <rFont val="Calibri"/>
          </rPr>
          <t>Ensure local interactive user dot files access is configured</t>
        </r>
      </text>
    </comment>
    <comment ref="AA345" authorId="0" shapeId="0" xr:uid="{00000000-0006-0000-0B00-000068000000}">
      <text>
        <r>
          <rPr>
            <sz val="11"/>
            <rFont val="Calibri"/>
          </rPr>
          <t>Ensure no passwords are stored in /etc/group</t>
        </r>
      </text>
    </comment>
    <comment ref="H346" authorId="0" shapeId="0" xr:uid="{00000000-0006-0000-0B00-000069000000}">
      <text>
        <r>
          <rPr>
            <sz val="11"/>
            <rFont val="Calibri"/>
          </rPr>
          <t>Ensure access to crontab is configured</t>
        </r>
      </text>
    </comment>
    <comment ref="I346" authorId="0" shapeId="0" xr:uid="{00000000-0006-0000-0B00-00006A000000}">
      <text>
        <r>
          <rPr>
            <sz val="11"/>
            <rFont val="Calibri"/>
          </rPr>
          <t>Ensure access to at is configured</t>
        </r>
      </text>
    </comment>
    <comment ref="J346" authorId="0" shapeId="0" xr:uid="{00000000-0006-0000-0B00-00006B000000}">
      <text>
        <r>
          <rPr>
            <sz val="11"/>
            <rFont val="Calibri"/>
          </rPr>
          <t>Ensure sshd ClientAliveInterval and ClientAliveCountMax are configured</t>
        </r>
      </text>
    </comment>
    <comment ref="H355" authorId="0" shapeId="0" xr:uid="{00000000-0006-0000-0B00-00006C000000}">
      <text>
        <r>
          <rPr>
            <sz val="11"/>
            <rFont val="Calibri"/>
          </rPr>
          <t>Ensure chrony is configured</t>
        </r>
      </text>
    </comment>
    <comment ref="I355" authorId="0" shapeId="0" xr:uid="{00000000-0006-0000-0B00-00006D000000}">
      <text>
        <r>
          <rPr>
            <sz val="11"/>
            <rFont val="Calibri"/>
          </rPr>
          <t>Ensure chrony is enabled and running</t>
        </r>
      </text>
    </comment>
    <comment ref="H356" authorId="0" shapeId="0" xr:uid="{00000000-0006-0000-0B00-00006E000000}">
      <text>
        <r>
          <rPr>
            <sz val="11"/>
            <rFont val="Calibri"/>
          </rPr>
          <t>Ensure net.ipv4.conf.all.log_martians is configured</t>
        </r>
      </text>
    </comment>
    <comment ref="I356" authorId="0" shapeId="0" xr:uid="{00000000-0006-0000-0B00-00006F000000}">
      <text>
        <r>
          <rPr>
            <sz val="11"/>
            <rFont val="Calibri"/>
          </rPr>
          <t>Ensure net.ipv4.conf.default.log_martians is configured</t>
        </r>
      </text>
    </comment>
    <comment ref="J356" authorId="0" shapeId="0" xr:uid="{00000000-0006-0000-0B00-000070000000}">
      <text>
        <r>
          <rPr>
            <sz val="11"/>
            <rFont val="Calibri"/>
          </rPr>
          <t>Ensure sshd MACs are configured</t>
        </r>
      </text>
    </comment>
    <comment ref="K356" authorId="0" shapeId="0" xr:uid="{00000000-0006-0000-0B00-000071000000}">
      <text>
        <r>
          <rPr>
            <sz val="11"/>
            <rFont val="Calibri"/>
          </rPr>
          <t>Ensure sudo log file exists</t>
        </r>
      </text>
    </comment>
    <comment ref="L356" authorId="0" shapeId="0" xr:uid="{00000000-0006-0000-0B00-000072000000}">
      <text>
        <r>
          <rPr>
            <sz val="11"/>
            <rFont val="Calibri"/>
          </rPr>
          <t>Ensure journald service is active</t>
        </r>
      </text>
    </comment>
    <comment ref="M356" authorId="0" shapeId="0" xr:uid="{00000000-0006-0000-0B00-000073000000}">
      <text>
        <r>
          <rPr>
            <sz val="11"/>
            <rFont val="Calibri"/>
          </rPr>
          <t>Ensure rsyslog is installed</t>
        </r>
      </text>
    </comment>
    <comment ref="N356" authorId="0" shapeId="0" xr:uid="{00000000-0006-0000-0B00-000074000000}">
      <text>
        <r>
          <rPr>
            <sz val="11"/>
            <rFont val="Calibri"/>
          </rPr>
          <t>Ensure rsyslog service is enabled and active</t>
        </r>
      </text>
    </comment>
    <comment ref="O356" authorId="0" shapeId="0" xr:uid="{00000000-0006-0000-0B00-000075000000}">
      <text>
        <r>
          <rPr>
            <sz val="11"/>
            <rFont val="Calibri"/>
          </rPr>
          <t>Ensure rsyslog logging is configured</t>
        </r>
      </text>
    </comment>
    <comment ref="P356" authorId="0" shapeId="0" xr:uid="{00000000-0006-0000-0B00-000076000000}">
      <text>
        <r>
          <rPr>
            <sz val="11"/>
            <rFont val="Calibri"/>
          </rPr>
          <t>Ensure auditd packages are installed</t>
        </r>
      </text>
    </comment>
    <comment ref="Q356" authorId="0" shapeId="0" xr:uid="{00000000-0006-0000-0B00-000077000000}">
      <text>
        <r>
          <rPr>
            <sz val="11"/>
            <rFont val="Calibri"/>
          </rPr>
          <t>Ensure auditd service is enabled and active</t>
        </r>
      </text>
    </comment>
    <comment ref="R356" authorId="0" shapeId="0" xr:uid="{00000000-0006-0000-0B00-000078000000}">
      <text>
        <r>
          <rPr>
            <sz val="11"/>
            <rFont val="Calibri"/>
          </rPr>
          <t>Ensure auditing for processes that start prior to auditd is enabled</t>
        </r>
      </text>
    </comment>
    <comment ref="S356" authorId="0" shapeId="0" xr:uid="{00000000-0006-0000-0B00-000079000000}">
      <text>
        <r>
          <rPr>
            <sz val="11"/>
            <rFont val="Calibri"/>
          </rPr>
          <t>Ensure audit_backlog_limit is configured</t>
        </r>
      </text>
    </comment>
    <comment ref="T356" authorId="0" shapeId="0" xr:uid="{00000000-0006-0000-0B00-00007A000000}">
      <text>
        <r>
          <rPr>
            <sz val="11"/>
            <rFont val="Calibri"/>
          </rPr>
          <t>Ensure audit log storage size is configured</t>
        </r>
      </text>
    </comment>
    <comment ref="U356" authorId="0" shapeId="0" xr:uid="{00000000-0006-0000-0B00-00007B000000}">
      <text>
        <r>
          <rPr>
            <sz val="11"/>
            <rFont val="Calibri"/>
          </rPr>
          <t>Ensure modification of the /etc/sudoers file is collected</t>
        </r>
      </text>
    </comment>
    <comment ref="V356" authorId="0" shapeId="0" xr:uid="{00000000-0006-0000-0B00-00007C000000}">
      <text>
        <r>
          <rPr>
            <sz val="11"/>
            <rFont val="Calibri"/>
          </rPr>
          <t>Ensure actions as another user are always logged</t>
        </r>
      </text>
    </comment>
    <comment ref="W356" authorId="0" shapeId="0" xr:uid="{00000000-0006-0000-0B00-00007D000000}">
      <text>
        <r>
          <rPr>
            <sz val="11"/>
            <rFont val="Calibri"/>
          </rPr>
          <t>Ensure events that modify the sudo log file are collected</t>
        </r>
      </text>
    </comment>
    <comment ref="X356" authorId="0" shapeId="0" xr:uid="{00000000-0006-0000-0B00-00007E000000}">
      <text>
        <r>
          <rPr>
            <sz val="11"/>
            <rFont val="Calibri"/>
          </rPr>
          <t>Ensure events that modify date and time information are collected</t>
        </r>
      </text>
    </comment>
    <comment ref="Y356" authorId="0" shapeId="0" xr:uid="{00000000-0006-0000-0B00-00007F000000}">
      <text>
        <r>
          <rPr>
            <sz val="11"/>
            <rFont val="Calibri"/>
          </rPr>
          <t>Ensure events that modify sethostname and setdomainname are collected</t>
        </r>
      </text>
    </comment>
    <comment ref="Z356" authorId="0" shapeId="0" xr:uid="{00000000-0006-0000-0B00-000080000000}">
      <text>
        <r>
          <rPr>
            <sz val="11"/>
            <rFont val="Calibri"/>
          </rPr>
          <t>Ensure events that modify /etc/issue and /etc/issue.net are collected</t>
        </r>
      </text>
    </comment>
    <comment ref="AA356" authorId="0" shapeId="0" xr:uid="{00000000-0006-0000-0B00-000081000000}">
      <text>
        <r>
          <rPr>
            <sz val="11"/>
            <rFont val="Calibri"/>
          </rPr>
          <t>Ensure events that modify /etc/hosts and /etc/hostname are collected</t>
        </r>
      </text>
    </comment>
    <comment ref="AB356" authorId="0" shapeId="0" xr:uid="{00000000-0006-0000-0B00-000082000000}">
      <text>
        <r>
          <rPr>
            <sz val="11"/>
            <rFont val="Calibri"/>
          </rPr>
          <t>Ensure events that modify /etc/NetworkManager directory are collected</t>
        </r>
      </text>
    </comment>
    <comment ref="AC356" authorId="0" shapeId="0" xr:uid="{00000000-0006-0000-0B00-000083000000}">
      <text>
        <r>
          <rPr>
            <sz val="11"/>
            <rFont val="Calibri"/>
          </rPr>
          <t>Ensure use of privileged commands are collected</t>
        </r>
      </text>
    </comment>
    <comment ref="AD356" authorId="0" shapeId="0" xr:uid="{00000000-0006-0000-0B00-000084000000}">
      <text>
        <r>
          <rPr>
            <sz val="11"/>
            <rFont val="Calibri"/>
          </rPr>
          <t>Ensure unsuccessful file access attempts are collected</t>
        </r>
      </text>
    </comment>
    <comment ref="AE356" authorId="0" shapeId="0" xr:uid="{00000000-0006-0000-0B00-000085000000}">
      <text>
        <r>
          <rPr>
            <sz val="11"/>
            <rFont val="Calibri"/>
          </rPr>
          <t>Ensure events that modify /etc/group information are collected</t>
        </r>
      </text>
    </comment>
    <comment ref="AF356" authorId="0" shapeId="0" xr:uid="{00000000-0006-0000-0B00-000086000000}">
      <text>
        <r>
          <rPr>
            <sz val="11"/>
            <rFont val="Calibri"/>
          </rPr>
          <t>Ensure events that modify /etc/passwd information are collected</t>
        </r>
      </text>
    </comment>
    <comment ref="AG356" authorId="0" shapeId="0" xr:uid="{00000000-0006-0000-0B00-000087000000}">
      <text>
        <r>
          <rPr>
            <sz val="11"/>
            <rFont val="Calibri"/>
          </rPr>
          <t>Ensure events that modify /etc/shadow and /etc/gshadow are collected</t>
        </r>
      </text>
    </comment>
    <comment ref="AH356" authorId="0" shapeId="0" xr:uid="{00000000-0006-0000-0B00-000088000000}">
      <text>
        <r>
          <rPr>
            <sz val="11"/>
            <rFont val="Calibri"/>
          </rPr>
          <t>Ensure events that modify /etc/security/opasswd are collected</t>
        </r>
      </text>
    </comment>
    <comment ref="AI356" authorId="0" shapeId="0" xr:uid="{00000000-0006-0000-0B00-000089000000}">
      <text>
        <r>
          <rPr>
            <sz val="11"/>
            <rFont val="Calibri"/>
          </rPr>
          <t>Ensure events that modify /etc/pam.d/ information are collected</t>
        </r>
      </text>
    </comment>
    <comment ref="AJ356" authorId="0" shapeId="0" xr:uid="{00000000-0006-0000-0B00-00008A000000}">
      <text>
        <r>
          <rPr>
            <sz val="11"/>
            <rFont val="Calibri"/>
          </rPr>
          <t>Ensure discretionary access control permission modification events chmod,fchmod,fchmodat,fchmodat2 are collected</t>
        </r>
      </text>
    </comment>
    <comment ref="AK356" authorId="0" shapeId="0" xr:uid="{00000000-0006-0000-0B00-00008B000000}">
      <text>
        <r>
          <rPr>
            <sz val="11"/>
            <rFont val="Calibri"/>
          </rPr>
          <t>Ensure discretionary access control permission modification events chown,fchown,lchown,fchownat are collected</t>
        </r>
      </text>
    </comment>
    <comment ref="AL356" authorId="0" shapeId="0" xr:uid="{00000000-0006-0000-0B00-00008C000000}">
      <text>
        <r>
          <rPr>
            <sz val="11"/>
            <rFont val="Calibri"/>
          </rPr>
          <t>Ensure discretionary access control permission modification events setxattr,lsetxattr,fsetxattr,removexattr,lremovexattr,fremovexattr collected</t>
        </r>
      </text>
    </comment>
    <comment ref="AM356" authorId="0" shapeId="0" xr:uid="{00000000-0006-0000-0B00-00008D000000}">
      <text>
        <r>
          <rPr>
            <sz val="11"/>
            <rFont val="Calibri"/>
          </rPr>
          <t>Ensure successful file system mounts are collected</t>
        </r>
      </text>
    </comment>
    <comment ref="AN356" authorId="0" shapeId="0" xr:uid="{00000000-0006-0000-0B00-00008E000000}">
      <text>
        <r>
          <rPr>
            <sz val="11"/>
            <rFont val="Calibri"/>
          </rPr>
          <t>Ensure session initiation information is collected</t>
        </r>
      </text>
    </comment>
    <comment ref="AO356" authorId="0" shapeId="0" xr:uid="{00000000-0006-0000-0B00-00008F000000}">
      <text>
        <r>
          <rPr>
            <sz val="11"/>
            <rFont val="Calibri"/>
          </rPr>
          <t>Ensure login and logout events are collected</t>
        </r>
      </text>
    </comment>
    <comment ref="AP356" authorId="0" shapeId="0" xr:uid="{00000000-0006-0000-0B00-000090000000}">
      <text>
        <r>
          <rPr>
            <sz val="11"/>
            <rFont val="Calibri"/>
          </rPr>
          <t>Ensure unlink file deletion events by users are collected</t>
        </r>
      </text>
    </comment>
    <comment ref="AQ356" authorId="0" shapeId="0" xr:uid="{00000000-0006-0000-0B00-000091000000}">
      <text>
        <r>
          <rPr>
            <sz val="11"/>
            <rFont val="Calibri"/>
          </rPr>
          <t>Ensure rename file deletion events by users are collected</t>
        </r>
      </text>
    </comment>
    <comment ref="AR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S356" authorId="0" shapeId="0" xr:uid="{00000000-0006-0000-0B00-000093000000}">
      <text>
        <r>
          <rPr>
            <sz val="11"/>
            <rFont val="Calibri"/>
          </rPr>
          <t>Ensure successful and unsuccessful attempts to use the chcon command are collected</t>
        </r>
      </text>
    </comment>
    <comment ref="AT356" authorId="0" shapeId="0" xr:uid="{00000000-0006-0000-0B00-000094000000}">
      <text>
        <r>
          <rPr>
            <sz val="11"/>
            <rFont val="Calibri"/>
          </rPr>
          <t>Ensure successful and unsuccessful attempts to use the setfacl command are collected</t>
        </r>
      </text>
    </comment>
    <comment ref="AU356" authorId="0" shapeId="0" xr:uid="{00000000-0006-0000-0B00-000095000000}">
      <text>
        <r>
          <rPr>
            <sz val="11"/>
            <rFont val="Calibri"/>
          </rPr>
          <t>Ensure successful and unsuccessful attempts to use the chacl command are collected</t>
        </r>
      </text>
    </comment>
    <comment ref="H360" authorId="0" shapeId="0" xr:uid="{00000000-0006-0000-0B00-000096000000}">
      <text>
        <r>
          <rPr>
            <sz val="11"/>
            <rFont val="Calibri"/>
          </rPr>
          <t>Ensure journald is configured to send logs to rsyslog</t>
        </r>
      </text>
    </comment>
    <comment ref="I360" authorId="0" shapeId="0" xr:uid="{00000000-0006-0000-0B00-000097000000}">
      <text>
        <r>
          <rPr>
            <sz val="11"/>
            <rFont val="Calibri"/>
          </rPr>
          <t>Ensure journald is configured to send logs to rsyslog</t>
        </r>
      </text>
    </comment>
    <comment ref="J360" authorId="0" shapeId="0" xr:uid="{00000000-0006-0000-0B00-000098000000}">
      <text>
        <r>
          <rPr>
            <sz val="11"/>
            <rFont val="Calibri"/>
          </rPr>
          <t>Ensure rsyslog is configured to send logs to a remote log host</t>
        </r>
      </text>
    </comment>
    <comment ref="K360" authorId="0" shapeId="0" xr:uid="{00000000-0006-0000-0B00-000099000000}">
      <text>
        <r>
          <rPr>
            <sz val="11"/>
            <rFont val="Calibri"/>
          </rPr>
          <t>Ensure rsyslog-gnutls is installed</t>
        </r>
      </text>
    </comment>
    <comment ref="L360" authorId="0" shapeId="0" xr:uid="{00000000-0006-0000-0B00-00009A000000}">
      <text>
        <r>
          <rPr>
            <sz val="11"/>
            <rFont val="Calibri"/>
          </rPr>
          <t>Ensure rsyslog forwarding uses gtls</t>
        </r>
      </text>
    </comment>
    <comment ref="M360" authorId="0" shapeId="0" xr:uid="{00000000-0006-0000-0B00-00009B000000}">
      <text>
        <r>
          <rPr>
            <sz val="11"/>
            <rFont val="Calibri"/>
          </rPr>
          <t>Ensure rsyslog CA certificates are configured</t>
        </r>
      </text>
    </comment>
    <comment ref="H361" authorId="0" shapeId="0" xr:uid="{00000000-0006-0000-0B00-00009C000000}">
      <text>
        <r>
          <rPr>
            <sz val="11"/>
            <rFont val="Calibri"/>
          </rPr>
          <t>Ensure separate partition exists for /var/log</t>
        </r>
      </text>
    </comment>
    <comment ref="I361" authorId="0" shapeId="0" xr:uid="{00000000-0006-0000-0B00-00009D000000}">
      <text>
        <r>
          <rPr>
            <sz val="11"/>
            <rFont val="Calibri"/>
          </rPr>
          <t>Ensure separate partition exists for /var/log/audit</t>
        </r>
      </text>
    </comment>
    <comment ref="J361" authorId="0" shapeId="0" xr:uid="{00000000-0006-0000-0B00-00009E000000}">
      <text>
        <r>
          <rPr>
            <sz val="11"/>
            <rFont val="Calibri"/>
          </rPr>
          <t>Ensure journald log file access is configured</t>
        </r>
      </text>
    </comment>
    <comment ref="K361" authorId="0" shapeId="0" xr:uid="{00000000-0006-0000-0B00-00009F000000}">
      <text>
        <r>
          <rPr>
            <sz val="11"/>
            <rFont val="Calibri"/>
          </rPr>
          <t>Ensure rsyslog log file creation mode is configured</t>
        </r>
      </text>
    </comment>
    <comment ref="L361" authorId="0" shapeId="0" xr:uid="{00000000-0006-0000-0B00-0000A0000000}">
      <text>
        <r>
          <rPr>
            <sz val="11"/>
            <rFont val="Calibri"/>
          </rPr>
          <t>Ensure access to all logfiles has been configured</t>
        </r>
      </text>
    </comment>
    <comment ref="M361" authorId="0" shapeId="0" xr:uid="{00000000-0006-0000-0B00-0000A1000000}">
      <text>
        <r>
          <rPr>
            <sz val="11"/>
            <rFont val="Calibri"/>
          </rPr>
          <t>Ensure the running and on disk configuration is the same</t>
        </r>
      </text>
    </comment>
    <comment ref="N361" authorId="0" shapeId="0" xr:uid="{00000000-0006-0000-0B00-0000A2000000}">
      <text>
        <r>
          <rPr>
            <sz val="11"/>
            <rFont val="Calibri"/>
          </rPr>
          <t>Ensure the audit log file directory mode is configured</t>
        </r>
      </text>
    </comment>
    <comment ref="O361" authorId="0" shapeId="0" xr:uid="{00000000-0006-0000-0B00-0000A3000000}">
      <text>
        <r>
          <rPr>
            <sz val="11"/>
            <rFont val="Calibri"/>
          </rPr>
          <t>Ensure audit log files mode is configured</t>
        </r>
      </text>
    </comment>
    <comment ref="P361" authorId="0" shapeId="0" xr:uid="{00000000-0006-0000-0B00-0000A4000000}">
      <text>
        <r>
          <rPr>
            <sz val="11"/>
            <rFont val="Calibri"/>
          </rPr>
          <t>Ensure audit log files owner is configured</t>
        </r>
      </text>
    </comment>
    <comment ref="Q361" authorId="0" shapeId="0" xr:uid="{00000000-0006-0000-0B00-0000A5000000}">
      <text>
        <r>
          <rPr>
            <sz val="11"/>
            <rFont val="Calibri"/>
          </rPr>
          <t>Ensure audit log files group owner is configured</t>
        </r>
      </text>
    </comment>
    <comment ref="R361" authorId="0" shapeId="0" xr:uid="{00000000-0006-0000-0B00-0000A6000000}">
      <text>
        <r>
          <rPr>
            <sz val="11"/>
            <rFont val="Calibri"/>
          </rPr>
          <t>Ensure audit configuration files mode is configured</t>
        </r>
      </text>
    </comment>
    <comment ref="S361" authorId="0" shapeId="0" xr:uid="{00000000-0006-0000-0B00-0000A7000000}">
      <text>
        <r>
          <rPr>
            <sz val="11"/>
            <rFont val="Calibri"/>
          </rPr>
          <t>Ensure audit configuration files owner is configured</t>
        </r>
      </text>
    </comment>
    <comment ref="T361" authorId="0" shapeId="0" xr:uid="{00000000-0006-0000-0B00-0000A8000000}">
      <text>
        <r>
          <rPr>
            <sz val="11"/>
            <rFont val="Calibri"/>
          </rPr>
          <t>Ensure audit configuration files group owner is configured</t>
        </r>
      </text>
    </comment>
    <comment ref="U361" authorId="0" shapeId="0" xr:uid="{00000000-0006-0000-0B00-0000A9000000}">
      <text>
        <r>
          <rPr>
            <sz val="11"/>
            <rFont val="Calibri"/>
          </rPr>
          <t>Ensure audit tools mode is configured</t>
        </r>
      </text>
    </comment>
    <comment ref="V361" authorId="0" shapeId="0" xr:uid="{00000000-0006-0000-0B00-0000AA000000}">
      <text>
        <r>
          <rPr>
            <sz val="11"/>
            <rFont val="Calibri"/>
          </rPr>
          <t>Ensure audit tools owner is configured</t>
        </r>
      </text>
    </comment>
    <comment ref="W361" authorId="0" shapeId="0" xr:uid="{00000000-0006-0000-0B00-0000AB000000}">
      <text>
        <r>
          <rPr>
            <sz val="11"/>
            <rFont val="Calibri"/>
          </rPr>
          <t>Ensure audit tools group owner is configured</t>
        </r>
      </text>
    </comment>
    <comment ref="H362" authorId="0" shapeId="0" xr:uid="{00000000-0006-0000-0B00-0000AC000000}">
      <text>
        <r>
          <rPr>
            <sz val="11"/>
            <rFont val="Calibri"/>
          </rPr>
          <t>Ensure system is disabled when audit logs are full</t>
        </r>
      </text>
    </comment>
    <comment ref="I362" authorId="0" shapeId="0" xr:uid="{00000000-0006-0000-0B00-0000AD000000}">
      <text>
        <r>
          <rPr>
            <sz val="11"/>
            <rFont val="Calibri"/>
          </rPr>
          <t>Ensure system warns when audit logs are low on space</t>
        </r>
      </text>
    </comment>
    <comment ref="H368" authorId="0" shapeId="0" xr:uid="{00000000-0006-0000-0B00-0000AE000000}">
      <text>
        <r>
          <rPr>
            <sz val="11"/>
            <rFont val="Calibri"/>
          </rPr>
          <t>Ensure journald Compress is configured</t>
        </r>
      </text>
    </comment>
    <comment ref="I368" authorId="0" shapeId="0" xr:uid="{00000000-0006-0000-0B00-0000AF000000}">
      <text>
        <r>
          <rPr>
            <sz val="11"/>
            <rFont val="Calibri"/>
          </rPr>
          <t>Ensure journald Storage is configured</t>
        </r>
      </text>
    </comment>
    <comment ref="J368" authorId="0" shapeId="0" xr:uid="{00000000-0006-0000-0B00-0000B0000000}">
      <text>
        <r>
          <rPr>
            <sz val="11"/>
            <rFont val="Calibri"/>
          </rPr>
          <t>Ensure journald log file rotation is configured</t>
        </r>
      </text>
    </comment>
    <comment ref="K368" authorId="0" shapeId="0" xr:uid="{00000000-0006-0000-0B00-0000B1000000}">
      <text>
        <r>
          <rPr>
            <sz val="11"/>
            <rFont val="Calibri"/>
          </rPr>
          <t>Ensure logrotate is configured</t>
        </r>
      </text>
    </comment>
    <comment ref="L368" authorId="0" shapeId="0" xr:uid="{00000000-0006-0000-0B00-0000B2000000}">
      <text>
        <r>
          <rPr>
            <sz val="11"/>
            <rFont val="Calibri"/>
          </rPr>
          <t>Ensure audit logs are not automatically deleted</t>
        </r>
      </text>
    </comment>
  </commentList>
</comments>
</file>

<file path=xl/sharedStrings.xml><?xml version="1.0" encoding="utf-8"?>
<sst xmlns="http://schemas.openxmlformats.org/spreadsheetml/2006/main" count="17295" uniqueCount="7573">
  <si>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</si>
  <si>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</si>
  <si>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</si>
  <si>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</si>
  <si>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</si>
  <si>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</si>
  <si>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</si>
  <si>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</si>
  <si>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</si>
  <si>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</si>
  <si>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</si>
  <si>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</si>
  <si>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</si>
  <si>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</si>
  <si>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</si>
  <si>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</si>
  <si>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</si>
  <si>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</si>
  <si>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</si>
  <si>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</si>
  <si>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</si>
  <si>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</si>
  <si>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</si>
  <si>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</si>
  <si>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</si>
  <si>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</si>
  <si>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</si>
  <si>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</si>
  <si>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</si>
  <si>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</si>
  <si>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</si>
  <si>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</si>
  <si>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</si>
  <si>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</si>
  <si>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1.1.1.3</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</si>
  <si>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</si>
  <si>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</si>
  <si>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</si>
  <si>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</si>
  <si>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1.1.1.4</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</si>
  <si>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</si>
  <si>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 modprobe -r hfs 2&gt;/dev/null</t>
    </r>
    <r>
      <rPr>
        <sz val="11"/>
        <color rgb="FF006096"/>
        <rFont val="Roboto Condensed"/>
      </rPr>
      <t xml:space="preserve">
</t>
    </r>
    <r>
      <rPr>
        <sz val="11"/>
        <color rgb="FF006096"/>
        <rFont val="Roboto Condensed"/>
      </rPr>
      <t># 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</si>
  <si>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</si>
  <si>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</si>
  <si>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1.1.1.5</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</si>
  <si>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</si>
  <si>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</si>
  <si>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</si>
  <si>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</si>
  <si>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1.1.1.6</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</si>
  <si>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</si>
  <si>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</si>
  <si>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</si>
  <si>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 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</si>
  <si>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1.1.1.7</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</si>
  <si>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</si>
  <si>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</si>
  <si>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</si>
  <si>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</si>
  <si>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</si>
  <si>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</si>
  <si>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1.1.1.8</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</si>
  <si>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</si>
  <si>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</si>
  <si>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</si>
  <si>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</si>
  <si>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</si>
  <si>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1.1.1.9</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</si>
  <si>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</si>
  <si>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</si>
  <si>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</si>
  <si>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</si>
  <si>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</si>
  <si>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</si>
  <si>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</si>
  <si>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</si>
  <si>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</si>
  <si>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</si>
  <si>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</si>
  <si>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</si>
  <si>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</si>
  <si>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</si>
  <si>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</si>
  <si>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</si>
  <si>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</si>
  <si>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</si>
  <si>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</si>
  <si>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</si>
  <si>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</si>
  <si>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</si>
  <si>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</si>
  <si>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</si>
  <si>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</si>
  <si>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</si>
  <si>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</si>
  <si>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</si>
  <si>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</si>
  <si>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</si>
  <si>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</si>
  <si>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</si>
  <si>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</si>
  <si>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</si>
  <si>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</si>
  <si>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</si>
  <si>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</si>
  <si>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</si>
  <si>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</si>
  <si>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</si>
  <si>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</si>
  <si>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</si>
  <si>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</si>
  <si>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</si>
  <si>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</si>
  <si>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</si>
  <si>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</si>
  <si>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</si>
  <si>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</si>
  <si>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</si>
  <si>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</si>
  <si>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</si>
  <si>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</si>
  <si>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</si>
  <si>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</si>
  <si>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</si>
  <si>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</si>
  <si>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</si>
  <si>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</si>
  <si>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</si>
  <si>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</si>
  <si>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</si>
  <si>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</si>
  <si>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</si>
  <si>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</si>
  <si>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</si>
  <si>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</si>
  <si>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</si>
  <si>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</si>
  <si>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</si>
  <si>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</si>
  <si>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</si>
  <si>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</si>
  <si>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</si>
  <si>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</si>
  <si>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</si>
  <si>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</si>
  <si>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</si>
  <si>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</si>
  <si>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</si>
  <si>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</si>
  <si>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</si>
  <si>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</si>
  <si>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</si>
  <si>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</si>
  <si>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</si>
  <si>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</si>
  <si>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</si>
  <si>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</si>
  <si>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</si>
  <si>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</si>
  <si>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</si>
  <si>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</si>
  <si>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</si>
  <si>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</si>
  <si>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</si>
  <si>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</si>
  <si>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</si>
  <si>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</si>
  <si>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</si>
  <si>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</si>
  <si>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</si>
  <si>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</si>
  <si>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</si>
  <si>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</si>
  <si>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</si>
  <si>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</si>
  <si>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</si>
  <si>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</si>
  <si>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</si>
  <si>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</si>
  <si>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</si>
  <si>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</si>
  <si>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</si>
  <si>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</si>
  <si>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</si>
  <si>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</si>
  <si>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</si>
  <si>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</si>
  <si>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</si>
  <si>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</si>
  <si>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</si>
  <si>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</si>
  <si>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</si>
  <si>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r>
      <rPr>
        <sz val="11"/>
        <color rgb="FF000000"/>
        <rFont val="Calibri"/>
      </rPr>
      <t xml:space="preserve">
</t>
    </r>
    <r>
      <rPr>
        <b/>
        <sz val="11"/>
        <color rgb="FF000000"/>
        <rFont val="Calibri"/>
      </rPr>
      <t>Note:</t>
    </r>
    <r>
      <rPr>
        <sz val="11"/>
        <color rgb="FF000000"/>
        <rFont val="Calibri"/>
      </rPr>
      <t xml:space="preserve"> Using Btrfs subvolumes instead of traditional disk partitions changes how disk space is allocated and enforced, quotas may need to be configured to enforce storage limits and prevent resource exhaustion.</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</si>
  <si>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</si>
  <si>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</si>
  <si>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</si>
  <si>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</si>
  <si>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</si>
  <si>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</si>
  <si>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</si>
  <si>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</si>
  <si>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</si>
  <si>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</si>
  <si>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</si>
  <si>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</si>
  <si>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</si>
  <si>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</si>
  <si>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</si>
  <si>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</si>
  <si>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</si>
  <si>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</si>
  <si>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</si>
  <si>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installed GPG keys</t>
    </r>
    <r>
      <rPr>
        <sz val="11"/>
        <color rgb="FF000000"/>
        <rFont val="Calibri"/>
      </rPr>
      <t xml:space="preserve">
</t>
    </r>
    <r>
      <rPr>
        <sz val="11"/>
        <color rgb="FF000000"/>
        <rFont val="Calibri"/>
      </rPr>
      <t>Run the following command to list the currently installed keys. These are the active keys used for verification and installation of RPMs.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gpg-pubkey-39db7c82-5f68629b</t>
    </r>
    <r>
      <rPr>
        <sz val="11"/>
        <color rgb="FF006096"/>
        <rFont val="Roboto Condensed"/>
      </rPr>
      <t xml:space="preserve">
</t>
    </r>
    <r>
      <rPr>
        <sz val="11"/>
        <color rgb="FF006096"/>
        <rFont val="Roboto Condensed"/>
      </rPr>
      <t>Packager: SuSE Package Signing Key &lt;build@suse.de&gt;</t>
    </r>
    <r>
      <rPr>
        <sz val="11"/>
        <color rgb="FF006096"/>
        <rFont val="Roboto Condensed"/>
      </rPr>
      <t xml:space="preserve">
</t>
    </r>
    <r>
      <rPr>
        <sz val="11"/>
        <color rgb="FF006096"/>
        <rFont val="Roboto Condensed"/>
      </rPr>
      <t>Summary: gpg(SuSE Package Signing Key &lt;build@suse.de&gt;)</t>
    </r>
    <r>
      <rPr>
        <sz val="11"/>
        <color rgb="FF006096"/>
        <rFont val="Roboto Condensed"/>
      </rPr>
      <t xml:space="preserve">
</t>
    </r>
    <r>
      <rPr>
        <sz val="11"/>
        <color rgb="FF006096"/>
        <rFont val="Roboto Condensed"/>
      </rPr>
      <t>Creation date: 2020-09-21</t>
    </r>
    <r>
      <rPr>
        <sz val="11"/>
        <color rgb="FF006096"/>
        <rFont val="Roboto Condensed"/>
      </rPr>
      <t xml:space="preserve">
</t>
    </r>
    <r>
      <rPr>
        <sz val="11"/>
        <color rgb="FF006096"/>
        <rFont val="Roboto Condensed"/>
      </rPr>
      <t>Key ID: 39db7c82</t>
    </r>
    <r>
      <rPr>
        <sz val="11"/>
        <color rgb="FF006096"/>
        <rFont val="Roboto Condensed"/>
      </rPr>
      <t xml:space="preserve">
</t>
    </r>
    <r>
      <rPr>
        <sz val="11"/>
        <color rgb="FF006096"/>
        <rFont val="Roboto Condensed"/>
      </rPr>
      <t>RPM: gpg-pubkey-3fa1d6ce-63c9481c</t>
    </r>
    <r>
      <rPr>
        <sz val="11"/>
        <color rgb="FF006096"/>
        <rFont val="Roboto Condensed"/>
      </rPr>
      <t xml:space="preserve">
</t>
    </r>
    <r>
      <rPr>
        <sz val="11"/>
        <color rgb="FF006096"/>
        <rFont val="Roboto Condensed"/>
      </rPr>
      <t>Packager: SUSE Package Signing Key &lt;build@suse.de&gt;</t>
    </r>
    <r>
      <rPr>
        <sz val="11"/>
        <color rgb="FF006096"/>
        <rFont val="Roboto Condensed"/>
      </rPr>
      <t xml:space="preserve">
</t>
    </r>
    <r>
      <rPr>
        <sz val="11"/>
        <color rgb="FF006096"/>
        <rFont val="Roboto Condensed"/>
      </rPr>
      <t>Summary: gpg(SUSE Package Signing Key &lt;build@suse.de&gt;)</t>
    </r>
    <r>
      <rPr>
        <sz val="11"/>
        <color rgb="FF006096"/>
        <rFont val="Roboto Condensed"/>
      </rPr>
      <t xml:space="preserve">
</t>
    </r>
    <r>
      <rPr>
        <sz val="11"/>
        <color rgb="FF006096"/>
        <rFont val="Roboto Condensed"/>
      </rPr>
      <t>Creation date: 2023-01-19</t>
    </r>
    <r>
      <rPr>
        <sz val="11"/>
        <color rgb="FF006096"/>
        <rFont val="Roboto Condensed"/>
      </rPr>
      <t xml:space="preserve">
</t>
    </r>
    <r>
      <rPr>
        <sz val="11"/>
        <color rgb="FF006096"/>
        <rFont val="Roboto Condensed"/>
      </rPr>
      <t>Key ID: 3fa1d6ce</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</si>
  <si>
    <t>1.2.1.2</t>
  </si>
  <si>
    <r>
      <rPr>
        <sz val="11"/>
        <rFont val="Calibri"/>
      </rPr>
      <t>Ensure gpgcheck is configured</t>
    </r>
  </si>
  <si>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gpgcheck=on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's/^gpgcheck\s*=\s*.*/gpgcheck=on/' /etc/zypp/zypp.conf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/etc/zypp/repos.d/*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/etc/zypp/repos.d/ -name "*.repo" -exec echo "Checking:" {} \; -exec sed -i 's/^gpgcheck\s*=\s*.*/gpgcheck=on/'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t>
    </r>
    <r>
      <rPr>
        <b/>
        <sz val="11"/>
        <color rgb="FF000000"/>
        <rFont val="Calibri"/>
      </rPr>
      <t>yes</t>
    </r>
    <r>
      <rPr>
        <sz val="11"/>
        <color rgb="FF000000"/>
        <rFont val="Calibri"/>
      </rPr>
      <t xml:space="preserve">, or </t>
    </r>
    <r>
      <rPr>
        <b/>
        <sz val="11"/>
        <color rgb="FF000000"/>
        <rFont val="Calibri"/>
      </rPr>
      <t>1</t>
    </r>
    <r>
      <rPr>
        <sz val="11"/>
        <color rgb="FF000000"/>
        <rFont val="Calibri"/>
      </rPr>
      <t xml:space="preserve"> is also acceptable.</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</si>
  <si>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/etc/zypp/zypp.conf</t>
    </r>
    <r>
      <rPr>
        <sz val="11"/>
        <color rgb="FF000000"/>
        <rFont val="Calibri"/>
      </rPr>
      <t xml:space="preserve"> and individual </t>
    </r>
    <r>
      <rPr>
        <b/>
        <sz val="11"/>
        <color rgb="FF000000"/>
        <rFont val="Calibri"/>
      </rPr>
      <t>/etc/zypp/repos.d/*.repo</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</si>
  <si>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'^\h*gpgcheck\h*=\h*(0|false|no|off)\b' /etc/zypp/zypp.conf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Configurations in </t>
    </r>
    <r>
      <rPr>
        <b/>
        <sz val="11"/>
        <color rgb="FF000000"/>
        <rFont val="Calibri"/>
      </rPr>
      <t>/etc/zypp/repos.d/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Nor should there be any invalid (non-boolean) values:</t>
    </r>
    <r>
      <rPr>
        <sz val="11"/>
        <color rgb="FF000000"/>
        <rFont val="Calibri"/>
      </rPr>
      <t xml:space="preserve">
</t>
    </r>
    <r>
      <rPr>
        <sz val="11"/>
        <color rgb="FF006096"/>
        <rFont val="Roboto Condensed"/>
      </rPr>
      <t># grep -Pris -- '^\h*gpgcheck\h*=\h*(0|[2-9]|[1-9][0-9]+|false|no|off)\b' /etc/zypp/repos.d/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</si>
  <si>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</si>
  <si>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configured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</si>
  <si>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repo_gpgcheck=on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repo_gpgcheck=on</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/etc/zypp/repos.d/*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on</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</si>
  <si>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/etc/zypp/zypp.conf</t>
    </r>
    <r>
      <rPr>
        <sz val="11"/>
        <color rgb="FF000000"/>
        <rFont val="Calibri"/>
      </rPr>
      <t xml:space="preserve"> and individual </t>
    </r>
    <r>
      <rPr>
        <b/>
        <sz val="11"/>
        <color rgb="FF000000"/>
        <rFont val="Calibri"/>
      </rPr>
      <t>/etc/zypp/repos.d/*.repo</t>
    </r>
    <r>
      <rPr>
        <sz val="11"/>
        <color rgb="FF000000"/>
        <rFont val="Calibri"/>
      </rPr>
      <t xml:space="preserve"> files, will perform a GPG signature check on the repodata.</t>
    </r>
  </si>
  <si>
    <r>
      <rPr>
        <sz val="11"/>
        <color rgb="FF000000"/>
        <rFont val="Calibri"/>
      </rPr>
      <t xml:space="preserve">Not all repositories support </t>
    </r>
    <r>
      <rPr>
        <b/>
        <sz val="11"/>
        <color rgb="FF000000"/>
        <rFont val="Calibri"/>
      </rPr>
      <t>repo_gpgcheck</t>
    </r>
    <r>
      <rPr>
        <sz val="11"/>
        <color rgb="FF000000"/>
        <rFont val="Calibri"/>
      </rPr>
      <t xml:space="preserve">. Take care to set this value to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</si>
  <si>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 -- '^\h*repo_gpgcheck\h*=\h*(0|false|no|off)\b' /etc/zypp/zypp.conf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/etc/zypp/repos.d/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that specifically disables </t>
    </r>
    <r>
      <rPr>
        <b/>
        <sz val="11"/>
        <color rgb="FF000000"/>
        <rFont val="Calibri"/>
      </rPr>
      <t>repo_gpgcheck</t>
    </r>
    <r>
      <rPr>
        <sz val="11"/>
        <color rgb="FF000000"/>
        <rFont val="Calibri"/>
      </rPr>
      <t>, run the following:</t>
    </r>
    <r>
      <rPr>
        <sz val="11"/>
        <color rgb="FF000000"/>
        <rFont val="Calibri"/>
      </rPr>
      <t xml:space="preserve">
</t>
    </r>
    <r>
      <rPr>
        <sz val="11"/>
        <color rgb="FF006096"/>
        <rFont val="Roboto Condensed"/>
      </rPr>
      <t>for repo_file in /etc/zypp/repos.d/*.repo; do</t>
    </r>
    <r>
      <rPr>
        <sz val="11"/>
        <color rgb="FF006096"/>
        <rFont val="Roboto Condensed"/>
      </rPr>
      <t xml:space="preserve">
</t>
    </r>
    <r>
      <rPr>
        <sz val="11"/>
        <color rgb="FF006096"/>
        <rFont val="Roboto Condensed"/>
      </rPr>
      <t xml:space="preserve">   if grep -q 'repo_gpgcheck=0' "$repo_file"; then</t>
    </r>
    <r>
      <rPr>
        <sz val="11"/>
        <color rgb="FF006096"/>
        <rFont val="Roboto Condensed"/>
      </rPr>
      <t xml:space="preserve">
</t>
    </r>
    <r>
      <rPr>
        <sz val="11"/>
        <color rgb="FF006096"/>
        <rFont val="Roboto Condensed"/>
      </rPr>
      <t xml:space="preserve">      echo -e "Found 'repo_gpgcheck=0' in $repo_file"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done	</t>
    </r>
    <r>
      <rPr>
        <sz val="11"/>
        <color rgb="FF006096"/>
        <rFont val="Roboto Condensed"/>
      </rPr>
      <t xml:space="preserve">
</t>
    </r>
    <r>
      <rPr>
        <sz val="11"/>
        <color rgb="FF000000"/>
        <rFont val="Calibri"/>
      </rPr>
      <t xml:space="preserve">
</t>
    </r>
    <r>
      <rPr>
        <sz val="11"/>
        <color rgb="FF000000"/>
        <rFont val="Calibri"/>
      </rPr>
      <t>Review any output files to ensure repos are configured in accordance with site policy.</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</si>
  <si>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</si>
  <si>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</si>
  <si>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</si>
  <si>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</si>
  <si>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t>
    </r>
    <r>
      <rPr>
        <sz val="11"/>
        <color rgb="FF000000"/>
        <rFont val="Calibri"/>
      </rPr>
      <t xml:space="preserve">
</t>
    </r>
    <r>
      <rPr>
        <sz val="11"/>
        <color rgb="FF006096"/>
        <rFont val="Roboto Condensed"/>
      </rPr>
      <t># zypper repos</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</si>
  <si>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</si>
  <si>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</si>
  <si>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solver.onlyRequires = true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'^solver.onlyRequires' /etc/zypp/zypp.conf; then</t>
    </r>
    <r>
      <rPr>
        <sz val="11"/>
        <color rgb="FF006096"/>
        <rFont val="Roboto Condensed"/>
      </rPr>
      <t xml:space="preserve">
</t>
    </r>
    <r>
      <rPr>
        <sz val="11"/>
        <color rgb="FF006096"/>
        <rFont val="Roboto Condensed"/>
      </rPr>
      <t xml:space="preserve">      sed -i 's/^solver.onlyRequires\s*=\s*.*/solver.onlyRequires = true/' /etc/zypp/zypp.conf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"solver.onlyRequires = true" &gt;&gt; /etc/zypp/zypp.conf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</si>
  <si>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</si>
  <si>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Software management on SUSE offers "patterns" to install groups of related packages (eg "Software Management", "GNOME Desktop Environment", etc). These patterns are implemented via the use of </t>
    </r>
    <r>
      <rPr>
        <b/>
        <sz val="11"/>
        <color rgb="FF000000"/>
        <rFont val="Calibri"/>
      </rPr>
      <t>Requires</t>
    </r>
    <r>
      <rPr>
        <sz val="11"/>
        <color rgb="FF000000"/>
        <rFont val="Calibri"/>
      </rPr>
      <t xml:space="preserve">, </t>
    </r>
    <r>
      <rPr>
        <b/>
        <sz val="11"/>
        <color rgb="FF000000"/>
        <rFont val="Calibri"/>
      </rPr>
      <t>Recommends</t>
    </r>
    <r>
      <rPr>
        <sz val="11"/>
        <color rgb="FF000000"/>
        <rFont val="Calibri"/>
      </rPr>
      <t xml:space="preserve"> and </t>
    </r>
    <r>
      <rPr>
        <b/>
        <sz val="11"/>
        <color rgb="FF000000"/>
        <rFont val="Calibri"/>
      </rPr>
      <t>Suggests</t>
    </r>
    <r>
      <rPr>
        <sz val="11"/>
        <color rgb="FF000000"/>
        <rFont val="Calibri"/>
      </rPr>
      <t>. Disabling the installation of weak dependencies can thus may impact on which packages are installed when you install a pattern.</t>
    </r>
  </si>
  <si>
    <r>
      <rPr>
        <sz val="11"/>
        <color rgb="FF000000"/>
        <rFont val="Calibri"/>
      </rPr>
      <t xml:space="preserve">Run the following command and verify that global configuration for </t>
    </r>
    <r>
      <rPr>
        <b/>
        <sz val="11"/>
        <color rgb="FF000000"/>
        <rFont val="Calibri"/>
      </rPr>
      <t>onlyRequires</t>
    </r>
    <r>
      <rPr>
        <sz val="11"/>
        <color rgb="FF000000"/>
        <rFont val="Calibri"/>
      </rPr>
      <t xml:space="preserve"> is enabled:</t>
    </r>
    <r>
      <rPr>
        <sz val="11"/>
        <color rgb="FF000000"/>
        <rFont val="Calibri"/>
      </rPr>
      <t xml:space="preserve">
</t>
    </r>
    <r>
      <rPr>
        <sz val="11"/>
        <color rgb="FF006096"/>
        <rFont val="Roboto Condensed"/>
      </rPr>
      <t># grep -Pi -- '^\h*solver.onlyRequires\h*=\h*true\b' /etc/zypp/zypp.conf</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solver.onlyRequires =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</si>
  <si>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b/>
        <sz val="11"/>
        <color rgb="FF000000"/>
        <rFont val="Calibri"/>
      </rPr>
      <t>solver.onlyRequires = false</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</si>
  <si>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</si>
  <si>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</si>
  <si>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</si>
  <si>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zypper update</t>
    </r>
    <r>
      <rPr>
        <sz val="11"/>
        <color rgb="FF006096"/>
        <rFont val="Roboto Condensed"/>
      </rPr>
      <t xml:space="preserve">
</t>
    </r>
    <r>
      <rPr>
        <sz val="11"/>
        <color rgb="FF000000"/>
        <rFont val="Calibri"/>
      </rPr>
      <t xml:space="preserve">
</t>
    </r>
    <r>
      <rPr>
        <sz val="11"/>
        <color rgb="FF000000"/>
        <rFont val="Calibri"/>
      </rPr>
      <t>The following command will install available patches:</t>
    </r>
    <r>
      <rPr>
        <sz val="11"/>
        <color rgb="FF000000"/>
        <rFont val="Calibri"/>
      </rPr>
      <t xml:space="preserve">
</t>
    </r>
    <r>
      <rPr>
        <sz val="11"/>
        <color rgb="FF006096"/>
        <rFont val="Roboto Condensed"/>
      </rPr>
      <t># zypper patch</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 zypper needs-rebooting</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</si>
  <si>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</si>
  <si>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zypper list-updates</t>
    </r>
    <r>
      <rPr>
        <sz val="11"/>
        <color rgb="FF006096"/>
        <rFont val="Roboto Condensed"/>
      </rPr>
      <t xml:space="preserve">
</t>
    </r>
    <r>
      <rPr>
        <sz val="11"/>
        <color rgb="FF006096"/>
        <rFont val="Roboto Condensed"/>
      </rPr>
      <t># zypper list-patches</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</si>
  <si>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</si>
  <si>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</si>
  <si>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</si>
  <si>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zypper install libselinux1</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</si>
  <si>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</si>
  <si>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libselinux1</t>
    </r>
    <r>
      <rPr>
        <sz val="11"/>
        <color rgb="FF006096"/>
        <rFont val="Roboto Condensed"/>
      </rPr>
      <t xml:space="preserve">
</t>
    </r>
    <r>
      <rPr>
        <sz val="11"/>
        <color rgb="FF000000"/>
        <rFont val="Calibri"/>
      </rPr>
      <t xml:space="preserve">
</t>
    </r>
    <r>
      <rPr>
        <sz val="11"/>
        <color rgb="FF000000"/>
        <rFont val="Calibri"/>
      </rPr>
      <t>Ensure output includes:</t>
    </r>
    <r>
      <rPr>
        <sz val="11"/>
        <color rgb="FF000000"/>
        <rFont val="Calibri"/>
      </rPr>
      <t xml:space="preserve">
</t>
    </r>
    <r>
      <rPr>
        <sz val="11"/>
        <color rgb="FF006096"/>
        <rFont val="Roboto Condensed"/>
      </rPr>
      <t>libselinux1-&lt;version&gt;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</si>
  <si>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</si>
  <si>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</si>
  <si>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Edit or add the following line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GRUB_CMDLINE_LINUX_DEFAULT="security=selinux selinux=1"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be listed</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r>
      <rPr>
        <sz val="11"/>
        <color rgb="FF000000"/>
        <rFont val="Calibri"/>
      </rPr>
      <t xml:space="preserve">
</t>
    </r>
    <r>
      <rPr>
        <sz val="11"/>
        <color rgb="FF000000"/>
        <rFont val="Calibri"/>
      </rPr>
      <t>Run the following command to import the changes into the main configuration file:</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</si>
  <si>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</si>
  <si>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</si>
  <si>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grep -Po '(selinux|enforcing)=0\b' /proc/cmdline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</si>
  <si>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</si>
  <si>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</si>
  <si>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</si>
  <si>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</si>
  <si>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</si>
  <si>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</si>
  <si>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</si>
  <si>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zypper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</si>
  <si>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</si>
  <si>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package mcstrans is not installed</t>
    </r>
    <r>
      <rPr>
        <sz val="11"/>
        <color rgb="FF006096"/>
        <rFont val="Roboto Condensed"/>
      </rPr>
      <t xml:space="preserve">
</t>
    </r>
  </si>
  <si>
    <t>1.3.1.5</t>
  </si>
  <si>
    <r>
      <rPr>
        <sz val="11"/>
        <rFont val="Calibri"/>
      </rPr>
      <t>Ensure the SELinux mode is not disabled</t>
    </r>
  </si>
  <si>
    <r>
      <rPr>
        <b/>
        <sz val="11"/>
        <color rgb="FF000000"/>
        <rFont val="Calibri"/>
      </rPr>
      <t>Note:</t>
    </r>
    <r>
      <rPr>
        <sz val="11"/>
        <color rgb="FF000000"/>
        <rFont val="Calibri"/>
      </rPr>
      <t xml:space="preserve"> Only apply one set of remediation steps either SELinux is disabled or SELinux not currently disabled.</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sz val="11"/>
        <color rgb="FF000000"/>
        <rFont val="Calibri"/>
      </rPr>
      <t>Reset the security context on the running system:</t>
    </r>
    <r>
      <rPr>
        <sz val="11"/>
        <color rgb="FF000000"/>
        <rFont val="Calibri"/>
      </rPr>
      <t xml:space="preserve">
</t>
    </r>
    <r>
      <rPr>
        <sz val="11"/>
        <color rgb="FF006096"/>
        <rFont val="Roboto Condensed"/>
      </rPr>
      <t># restorecon -R /</t>
    </r>
    <r>
      <rPr>
        <sz val="11"/>
        <color rgb="FF006096"/>
        <rFont val="Roboto Condensed"/>
      </rPr>
      <t xml:space="preserve">
</t>
    </r>
    <r>
      <rPr>
        <sz val="11"/>
        <color rgb="FF000000"/>
        <rFont val="Calibri"/>
      </rPr>
      <t xml:space="preserve">
</t>
    </r>
    <r>
      <rPr>
        <sz val="11"/>
        <color rgb="FF000000"/>
        <rFont val="Calibri"/>
      </rPr>
      <t xml:space="preserve">Run the following command to create </t>
    </r>
    <r>
      <rPr>
        <b/>
        <sz val="11"/>
        <color rgb="FF000000"/>
        <rFont val="Calibri"/>
      </rPr>
      <t>/etc/selinux/.autorelabel</t>
    </r>
    <r>
      <rPr>
        <sz val="11"/>
        <color rgb="FF000000"/>
        <rFont val="Calibri"/>
      </rPr>
      <t>:</t>
    </r>
    <r>
      <rPr>
        <sz val="11"/>
        <color rgb="FF000000"/>
        <rFont val="Calibri"/>
      </rPr>
      <t xml:space="preserve">
</t>
    </r>
    <r>
      <rPr>
        <sz val="11"/>
        <color rgb="FF006096"/>
        <rFont val="Roboto Condensed"/>
      </rPr>
      <t># touch /etc/selinux/.autorelabel</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</si>
  <si>
    <r>
      <rPr>
        <sz val="11"/>
        <color rgb="FF000000"/>
        <rFont val="Calibri"/>
      </rPr>
      <t>SELinux can run in enforcing or permissive mode:</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The security policy is enforced. Any access that is not explicitly allowed by the policy is denied.</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SELinux is active, the security policy is loaded, the file system is labeled and access denial entries are logged. However, the policy is not enforced, and no access is denied.</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</si>
  <si>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</si>
  <si>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1.3.1.6</t>
  </si>
  <si>
    <r>
      <rPr>
        <sz val="11"/>
        <rFont val="Calibri"/>
      </rPr>
      <t>Ensure the SELinux mode is enforcing</t>
    </r>
  </si>
  <si>
    <r>
      <rPr>
        <sz val="11"/>
        <color rgb="FF000000"/>
        <rFont val="Calibri"/>
      </rPr>
      <t>- Reset the security context on the running system:</t>
    </r>
    <r>
      <rPr>
        <sz val="11"/>
        <color rgb="FF000000"/>
        <rFont val="Calibri"/>
      </rPr>
      <t xml:space="preserve">
</t>
    </r>
    <r>
      <rPr>
        <sz val="11"/>
        <color rgb="FF006096"/>
        <rFont val="Roboto Condensed"/>
      </rPr>
      <t># restorecon -R /</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Run the following command to create </t>
    </r>
    <r>
      <rPr>
        <b/>
        <sz val="11"/>
        <color rgb="FF000000"/>
        <rFont val="Calibri"/>
      </rPr>
      <t>/etc/selinux/.autorelabel</t>
    </r>
    <r>
      <rPr>
        <sz val="11"/>
        <color rgb="FF000000"/>
        <rFont val="Calibri"/>
      </rPr>
      <t>:</t>
    </r>
    <r>
      <rPr>
        <sz val="11"/>
        <color rgb="FF000000"/>
        <rFont val="Calibri"/>
      </rPr>
      <t xml:space="preserve">
</t>
    </r>
    <r>
      <rPr>
        <sz val="11"/>
        <color rgb="FF006096"/>
        <rFont val="Roboto Condensed"/>
      </rPr>
      <t># touch /etc/selinux/.autorelabel</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4.Run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Note:</t>
    </r>
    <r>
      <rPr>
        <sz val="11"/>
        <color rgb="FF000000"/>
        <rFont val="Calibri"/>
      </rPr>
      <t xml:space="preserve"> Changing the SELinux mode temporarily can be done via the command </t>
    </r>
    <r>
      <rPr>
        <b/>
        <sz val="11"/>
        <color rgb="FF000000"/>
        <rFont val="Calibri"/>
      </rPr>
      <t>setenforce 1</t>
    </r>
  </si>
  <si>
    <r>
      <rPr>
        <sz val="11"/>
        <color rgb="FF000000"/>
        <rFont val="Calibri"/>
      </rPr>
      <t>SELinux can run in enforcing or permissive mode.</t>
    </r>
    <r>
      <rPr>
        <sz val="11"/>
        <color rgb="FF000000"/>
        <rFont val="Calibri"/>
      </rPr>
      <t xml:space="preserve">
</t>
    </r>
    <r>
      <rPr>
        <b/>
        <sz val="11"/>
        <color rgb="FF000000"/>
        <rFont val="Calibri"/>
      </rPr>
      <t>Enforcing</t>
    </r>
    <r>
      <rPr>
        <sz val="11"/>
        <color rgb="FF000000"/>
        <rFont val="Calibri"/>
      </rPr>
      <t xml:space="preserve"> - Is the recommended mode of operation; in enforcing mode SELinux operates normally, enforcing the loaded security policy on the entire system.</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</si>
  <si>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</si>
  <si>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Enforcing</t>
    </r>
    <r>
      <rPr>
        <sz val="11"/>
        <color rgb="FF006096"/>
        <rFont val="Roboto Condensed"/>
      </rPr>
      <t xml:space="preserve">
</t>
    </r>
  </si>
  <si>
    <t>1.3.1.7</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</si>
  <si>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</si>
  <si>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zypper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</si>
  <si>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</si>
  <si>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package setroubleshoot is not installed</t>
    </r>
    <r>
      <rPr>
        <sz val="11"/>
        <color rgb="FF006096"/>
        <rFont val="Roboto Condensed"/>
      </rPr>
      <t xml:space="preserve">
</t>
    </r>
  </si>
  <si>
    <t>1.3.1.8</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</si>
  <si>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</si>
  <si>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</si>
  <si>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</si>
  <si>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</si>
  <si>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</si>
  <si>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</si>
  <si>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</si>
  <si>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</si>
  <si>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grub2-mkpasswd-pbkdf2</t>
    </r>
    <r>
      <rPr>
        <sz val="11"/>
        <color rgb="FF000000"/>
        <rFont val="Calibri"/>
      </rPr>
      <t>:</t>
    </r>
    <r>
      <rPr>
        <sz val="11"/>
        <color rgb="FF000000"/>
        <rFont val="Calibri"/>
      </rPr>
      <t xml:space="preserve">
</t>
    </r>
    <r>
      <rPr>
        <sz val="11"/>
        <color rgb="FF006096"/>
        <rFont val="Roboto Condensed"/>
      </rPr>
      <t># grub2-mkpasswd-pbkdf2</t>
    </r>
    <r>
      <rPr>
        <sz val="11"/>
        <color rgb="FF006096"/>
        <rFont val="Roboto Condensed"/>
      </rPr>
      <t xml:space="preserve">
</t>
    </r>
    <r>
      <rPr>
        <sz val="11"/>
        <color rgb="FF006096"/>
        <rFont val="Roboto Condensed"/>
      </rPr>
      <t>Enter password:&lt;password&gt;</t>
    </r>
    <r>
      <rPr>
        <sz val="11"/>
        <color rgb="FF006096"/>
        <rFont val="Roboto Condensed"/>
      </rPr>
      <t xml:space="preserve">
</t>
    </r>
    <r>
      <rPr>
        <sz val="11"/>
        <color rgb="FF006096"/>
        <rFont val="Roboto Condensed"/>
      </rPr>
      <t>Reenter password:&lt;password&gt;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t>
    </r>
    <r>
      <rPr>
        <b/>
        <sz val="11"/>
        <color rgb="FF000000"/>
        <rFont val="Calibri"/>
      </rPr>
      <t>/etc/grub.d/40_custom</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Run the following command to import the changes into the main configuration file:</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</si>
  <si>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</si>
  <si>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</si>
  <si>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commands to verify the bootloader password has been set:</t>
    </r>
    <r>
      <rPr>
        <sz val="11"/>
        <color rgb="FF000000"/>
        <rFont val="Calibri"/>
      </rPr>
      <t xml:space="preserve">
</t>
    </r>
    <r>
      <rPr>
        <sz val="11"/>
        <color rgb="FF006096"/>
        <rFont val="Roboto Condensed"/>
      </rPr>
      <t># grep "^\s*set superusers" /boot/grub2/grub.cfg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grep "^\s*password" /boot/grub2/grub.cfg</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</si>
  <si>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</si>
  <si>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</si>
  <si>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commands to set ownership and permissions on your grub configuration:</t>
    </r>
    <r>
      <rPr>
        <sz val="11"/>
        <color rgb="FF000000"/>
        <rFont val="Calibri"/>
      </rPr>
      <t xml:space="preserve">
</t>
    </r>
    <r>
      <rPr>
        <sz val="11"/>
        <color rgb="FF006096"/>
        <rFont val="Roboto Condensed"/>
      </rPr>
      <t># chown root:root /boot/grub2/grub.cfg</t>
    </r>
    <r>
      <rPr>
        <sz val="11"/>
        <color rgb="FF006096"/>
        <rFont val="Roboto Condensed"/>
      </rPr>
      <t xml:space="preserve">
</t>
    </r>
    <r>
      <rPr>
        <sz val="11"/>
        <color rgb="FF006096"/>
        <rFont val="Roboto Condensed"/>
      </rPr>
      <t># chmod og-rwx /boot/grub2/grub.cfg</t>
    </r>
    <r>
      <rPr>
        <sz val="11"/>
        <color rgb="FF006096"/>
        <rFont val="Roboto Condensed"/>
      </rPr>
      <t xml:space="preserve">
</t>
    </r>
  </si>
  <si>
    <r>
      <rPr>
        <sz val="11"/>
        <color rgb="FF000000"/>
        <rFont val="Calibri"/>
      </rPr>
      <t xml:space="preserve">The grub configuration file contains information on boot settings and passwords for unlocking boot options. The grub2 configuration is usually </t>
    </r>
    <r>
      <rPr>
        <b/>
        <sz val="11"/>
        <color rgb="FF000000"/>
        <rFont val="Calibri"/>
      </rPr>
      <t>grub.cfg</t>
    </r>
    <r>
      <rPr>
        <sz val="11"/>
        <color rgb="FF000000"/>
        <rFont val="Calibri"/>
      </rPr>
      <t xml:space="preserve"> stored in </t>
    </r>
    <r>
      <rPr>
        <b/>
        <sz val="11"/>
        <color rgb="FF000000"/>
        <rFont val="Calibri"/>
      </rPr>
      <t>/boot/grub2/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grub2 bootloader.</t>
    </r>
    <r>
      <rPr>
        <sz val="11"/>
        <color rgb="FF000000"/>
        <rFont val="Calibri"/>
      </rPr>
      <t xml:space="preserve">
</t>
    </r>
    <r>
      <rPr>
        <sz val="11"/>
        <color rgb="FF000000"/>
        <rFont val="Calibri"/>
      </rPr>
      <t>- If LILO or another bootloader is in use in your environment:</t>
    </r>
    <r>
      <rPr>
        <sz val="11"/>
        <color rgb="FF000000"/>
        <rFont val="Calibri"/>
      </rPr>
      <t xml:space="preserve">
</t>
    </r>
    <r>
      <rPr>
        <sz val="11"/>
        <color rgb="FF000000"/>
        <rFont val="Calibri"/>
      </rPr>
      <t>- Enact equivalent settings</t>
    </r>
    <r>
      <rPr>
        <sz val="11"/>
        <color rgb="FF000000"/>
        <rFont val="Calibri"/>
      </rPr>
      <t xml:space="preserve">
</t>
    </r>
    <r>
      <rPr>
        <sz val="11"/>
        <color rgb="FF000000"/>
        <rFont val="Calibri"/>
      </rPr>
      <t xml:space="preserve">- Replace </t>
    </r>
    <r>
      <rPr>
        <b/>
        <sz val="11"/>
        <color rgb="FF000000"/>
        <rFont val="Calibri"/>
      </rPr>
      <t>/boot/grub2/grub.cfg</t>
    </r>
    <r>
      <rPr>
        <sz val="11"/>
        <color rgb="FF000000"/>
        <rFont val="Calibri"/>
      </rPr>
      <t xml:space="preserve"> and </t>
    </r>
    <r>
      <rPr>
        <b/>
        <sz val="11"/>
        <color rgb="FF000000"/>
        <rFont val="Calibri"/>
      </rPr>
      <t>/boot/grub2/user.cfg</t>
    </r>
    <r>
      <rPr>
        <sz val="11"/>
        <color rgb="FF000000"/>
        <rFont val="Calibri"/>
      </rPr>
      <t xml:space="preserve"> with the appropriate boot configuration files for your environment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</si>
  <si>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/boot/grub2/grub.cfg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</si>
  <si>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Configure Additional Process Hardening</t>
  </si>
  <si>
    <t>1.5.1</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</si>
  <si>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</si>
  <si>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</si>
  <si>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</si>
  <si>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Users will not be able to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</si>
  <si>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fs.protected_hardlinks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</si>
  <si>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fs.protected_hardlinks = 0</t>
    </r>
  </si>
  <si>
    <t>1.5.2</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</si>
  <si>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</si>
  <si>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</si>
  <si>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</si>
  <si>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</si>
  <si>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fs.protected_symlinks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fs.protected_symlinks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</si>
  <si>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fs.protected_symlinks = 0</t>
    </r>
  </si>
  <si>
    <t>1.5.3</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</si>
  <si>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</si>
  <si>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</si>
  <si>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</si>
  <si>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Any process that has changed privilege levels (like SUID programs) or is execute-only will not dump core.</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</si>
  <si>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fs.suid_dumpable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fs.suid_dumpable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</si>
  <si>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fs.suid_dumpable = 0</t>
    </r>
  </si>
  <si>
    <t>1.5.4</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</si>
  <si>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</si>
  <si>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</si>
  <si>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</si>
  <si>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Changing dmesg_restrict to one </t>
    </r>
    <r>
      <rPr>
        <b/>
        <sz val="11"/>
        <color rgb="FF000000"/>
        <rFont val="Calibri"/>
      </rPr>
      <t>1</t>
    </r>
    <r>
      <rPr>
        <sz val="11"/>
        <color rgb="FF000000"/>
        <rFont val="Calibri"/>
      </rPr>
      <t>, will restrict access to those users that have the CAP_SYSLOG capability.</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</si>
  <si>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kernel.dmesg_restrict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fs.protected_hardlinks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</si>
  <si>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kernel.dmesg_restrict = 0</t>
    </r>
  </si>
  <si>
    <t>1.5.5</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</si>
  <si>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</si>
  <si>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</si>
  <si>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</si>
  <si>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 the following:</t>
    </r>
    <r>
      <rPr>
        <sz val="11"/>
        <color rgb="FF000000"/>
        <rFont val="Calibri"/>
      </rPr>
      <t xml:space="preserve">
</t>
    </r>
    <r>
      <rPr>
        <sz val="11"/>
        <color rgb="FF000000"/>
        <rFont val="Calibri"/>
      </rPr>
      <t xml:space="preserve">- </t>
    </r>
    <r>
      <rPr>
        <b/>
        <sz val="11"/>
        <color rgb="FF000000"/>
        <rFont val="Calibri"/>
      </rPr>
      <t>fs.protected_hardlinks = 1</t>
    </r>
    <r>
      <rPr>
        <sz val="11"/>
        <color rgb="FF000000"/>
        <rFont val="Calibri"/>
      </rPr>
      <t xml:space="preserve">
</t>
    </r>
    <r>
      <rPr>
        <sz val="11"/>
        <color rgb="FF000000"/>
        <rFont val="Calibri"/>
      </rPr>
      <t xml:space="preserve">- </t>
    </r>
    <r>
      <rPr>
        <b/>
        <sz val="11"/>
        <color rgb="FF000000"/>
        <rFont val="Calibri"/>
      </rPr>
      <t>fs.protected_hardlinks = 2</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kernel.kptr_restrict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</si>
  <si>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kernel.kptr_restrict = 1</t>
    </r>
  </si>
  <si>
    <t>1.5.6</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</si>
  <si>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</si>
  <si>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</si>
  <si>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</si>
  <si>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kernel.randomize_va_space = 2</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kernel.randomize_va_space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</si>
  <si>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kernel.randomize_va_space = 2</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</si>
  <si>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</si>
  <si>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</si>
  <si>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</si>
  <si>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</si>
  <si>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Based on value chosen.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</si>
  <si>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sz val="11"/>
        <color rgb="FF000000"/>
        <rFont val="Calibri"/>
      </rPr>
      <t xml:space="preserve">- </t>
    </r>
    <r>
      <rPr>
        <b/>
        <sz val="11"/>
        <color rgb="FF000000"/>
        <rFont val="Calibri"/>
      </rPr>
      <t>kernel.yama.ptrace_scope = 2</t>
    </r>
    <r>
      <rPr>
        <sz val="11"/>
        <color rgb="FF000000"/>
        <rFont val="Calibri"/>
      </rPr>
      <t xml:space="preserve">
</t>
    </r>
    <r>
      <rPr>
        <sz val="11"/>
        <color rgb="FF000000"/>
        <rFont val="Calibri"/>
      </rPr>
      <t xml:space="preserve">- </t>
    </r>
    <r>
      <rPr>
        <b/>
        <sz val="11"/>
        <color rgb="FF000000"/>
        <rFont val="Calibri"/>
      </rPr>
      <t>kernel.yama.ptrace_scope = 3</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kernel.yama.ptrace_scope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</si>
  <si>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kernel.yama.ptrace_scope = 0</t>
    </r>
  </si>
  <si>
    <t>1.5.8</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</si>
  <si>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</si>
  <si>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</si>
  <si>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</si>
  <si>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Setting ProcessSizeMax=0 effectively disables processing of core dumps by systemd-coredump.</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</si>
  <si>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</si>
  <si>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ProcessSizeMax=2G</t>
    </r>
  </si>
  <si>
    <t>1.5.9</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</si>
  <si>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</si>
  <si>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</si>
  <si>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The core dumps may be logged, but not stored permanently.</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</si>
  <si>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</si>
  <si>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Storage=external</t>
    </r>
  </si>
  <si>
    <t>Configure system wide crypto policy</t>
  </si>
  <si>
    <t>1.6.1</t>
  </si>
  <si>
    <r>
      <rPr>
        <sz val="11"/>
        <rFont val="Calibri"/>
      </rPr>
      <t>Ensure crypto-policies-scripts package is installed</t>
    </r>
  </si>
  <si>
    <r>
      <rPr>
        <sz val="11"/>
        <color rgb="FF000000"/>
        <rFont val="Calibri"/>
      </rPr>
      <t xml:space="preserve">Run the following command to install </t>
    </r>
    <r>
      <rPr>
        <b/>
        <sz val="11"/>
        <color rgb="FF000000"/>
        <rFont val="Calibri"/>
      </rPr>
      <t>crypto-policies-scripts</t>
    </r>
    <r>
      <rPr>
        <sz val="11"/>
        <color rgb="FF000000"/>
        <rFont val="Calibri"/>
      </rPr>
      <t>:</t>
    </r>
    <r>
      <rPr>
        <sz val="11"/>
        <color rgb="FF000000"/>
        <rFont val="Calibri"/>
      </rPr>
      <t xml:space="preserve">
</t>
    </r>
    <r>
      <rPr>
        <sz val="11"/>
        <color rgb="FF006096"/>
        <rFont val="Roboto Condensed"/>
      </rPr>
      <t># zypper install crypto-policies-scripts</t>
    </r>
    <r>
      <rPr>
        <sz val="11"/>
        <color rgb="FF006096"/>
        <rFont val="Roboto Condensed"/>
      </rPr>
      <t xml:space="preserve">
</t>
    </r>
  </si>
  <si>
    <r>
      <rPr>
        <sz val="11"/>
        <color rgb="FF000000"/>
        <rFont val="Calibri"/>
      </rPr>
      <t xml:space="preserve">This package provides a tool </t>
    </r>
    <r>
      <rPr>
        <b/>
        <sz val="11"/>
        <color rgb="FF000000"/>
        <rFont val="Calibri"/>
      </rPr>
      <t>update-crypto-policies</t>
    </r>
    <r>
      <rPr>
        <sz val="11"/>
        <color rgb="FF000000"/>
        <rFont val="Calibri"/>
      </rPr>
      <t>, which applies the policies provided by the crypto-policies package. These can be either the pre-built policies from the base package or custom policies defined in simple policy definition files.</t>
    </r>
    <r>
      <rPr>
        <sz val="11"/>
        <color rgb="FF000000"/>
        <rFont val="Calibri"/>
      </rPr>
      <t xml:space="preserve">
</t>
    </r>
    <r>
      <rPr>
        <sz val="11"/>
        <color rgb="FF000000"/>
        <rFont val="Calibri"/>
      </rPr>
      <t>The package also provides a tool fips-mode-setup, which can be used to enable or disable the system FIPS mode.</t>
    </r>
  </si>
  <si>
    <r>
      <rPr>
        <sz val="11"/>
        <color rgb="FF000000"/>
        <rFont val="Calibri"/>
      </rPr>
      <t xml:space="preserve">Run the following command to verify that </t>
    </r>
    <r>
      <rPr>
        <b/>
        <sz val="11"/>
        <color rgb="FF000000"/>
        <rFont val="Calibri"/>
      </rPr>
      <t>crypto-policies-scripts</t>
    </r>
    <r>
      <rPr>
        <sz val="11"/>
        <color rgb="FF000000"/>
        <rFont val="Calibri"/>
      </rPr>
      <t xml:space="preserve"> is installed:</t>
    </r>
    <r>
      <rPr>
        <sz val="11"/>
        <color rgb="FF000000"/>
        <rFont val="Calibri"/>
      </rPr>
      <t xml:space="preserve">
</t>
    </r>
    <r>
      <rPr>
        <sz val="11"/>
        <color rgb="FF006096"/>
        <rFont val="Roboto Condensed"/>
      </rPr>
      <t># rpm -q crypto-policies-scripts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crypto-policies-scripts-&lt;version&gt;</t>
    </r>
    <r>
      <rPr>
        <sz val="11"/>
        <color rgb="FF006096"/>
        <rFont val="Roboto Condensed"/>
      </rPr>
      <t xml:space="preserve">
</t>
    </r>
  </si>
  <si>
    <t>1.6.2</t>
  </si>
  <si>
    <r>
      <rPr>
        <sz val="11"/>
        <rFont val="Calibri"/>
      </rPr>
      <t>Ensure system wide crypto policy is not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</si>
  <si>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</si>
  <si>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</si>
  <si>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</si>
  <si>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</si>
  <si>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</si>
  <si>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1.6.3</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</si>
  <si>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</si>
  <si>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"/^\s*(CRYPTO_POLICY\s*=)/Is/^/# /" /etc/sysconfig/ssh</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</si>
  <si>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</si>
  <si>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t>
    </r>
    <r>
      <rPr>
        <sz val="11"/>
        <color rgb="FF006096"/>
        <rFont val="Roboto Condensed"/>
      </rPr>
      <t xml:space="preserve">
</t>
    </r>
    <r>
      <rPr>
        <sz val="11"/>
        <color rgb="FF000000"/>
        <rFont val="Calibri"/>
      </rPr>
      <t xml:space="preserve">
</t>
    </r>
    <r>
      <rPr>
        <sz val="11"/>
        <color rgb="FF000000"/>
        <rFont val="Calibri"/>
      </rPr>
      <t>No output should be returned</t>
    </r>
  </si>
  <si>
    <t>1.6.4</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</si>
  <si>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</si>
  <si>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</si>
  <si>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</si>
  <si>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sha1_in_certs = 0</t>
    </r>
    <r>
      <rPr>
        <sz val="11"/>
        <color rgb="FF006096"/>
        <rFont val="Roboto Condensed"/>
      </rPr>
      <t xml:space="preserve">
</t>
    </r>
  </si>
  <si>
    <t>1.6.5</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</si>
  <si>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</si>
  <si>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-HMAC-SHA1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-HMAC-SHA1 -*-128"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</si>
  <si>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</si>
  <si>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'(^\h*mac\h*=\h*([^#\n\r]+)?-128|hmac-sha1)'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</si>
  <si>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1.6.6</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</si>
  <si>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</si>
  <si>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</si>
  <si>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</si>
  <si>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</si>
  <si>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</si>
  <si>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</si>
  <si>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</si>
  <si>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</si>
  <si>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</si>
  <si>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</si>
  <si>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</si>
  <si>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</si>
  <si>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</si>
  <si>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t>
    </r>
    <r>
      <rPr>
        <b/>
        <sz val="11"/>
        <color rgb="FF000000"/>
        <rFont val="Calibri"/>
      </rPr>
      <t>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&lt;/path/to/motd/file&gt;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rm /usr/lib/motd.d/welcome</t>
    </r>
    <r>
      <rPr>
        <sz val="11"/>
        <color rgb="FF006096"/>
        <rFont val="Roboto Condensed"/>
      </rPr>
      <t xml:space="preserve">
</t>
    </r>
  </si>
  <si>
    <r>
      <rPr>
        <sz val="11"/>
        <color rgb="FF000000"/>
        <rFont val="Calibri"/>
      </rPr>
      <t xml:space="preserve">The contents of the </t>
    </r>
    <r>
      <rPr>
        <b/>
        <sz val="11"/>
        <color rgb="FF000000"/>
        <rFont val="Calibri"/>
      </rPr>
      <t>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</si>
  <si>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command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  grep -Psi -- "(\\\v|\\\r|\\\m|\\\s|\b$(grep ^ID= /etc/os-release | cut -d= -f2 | sed -e 's/"//g')\b)" /etc/motd /run/motd /usr/lib/motd /etc/motd.d/* /run/motd.d/* /usr/lib/motd.d/*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</si>
  <si>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</si>
  <si>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/etc/issue is configured</t>
    </r>
  </si>
  <si>
    <r>
      <rPr>
        <sz val="11"/>
        <color rgb="FF000000"/>
        <rFont val="Calibri"/>
      </rPr>
      <t xml:space="preserve">Edit the </t>
    </r>
    <r>
      <rPr>
        <b/>
        <sz val="11"/>
        <color rgb="FF000000"/>
        <rFont val="Calibri"/>
      </rPr>
      <t>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issue file </t>
    </r>
    <r>
      <rPr>
        <b/>
        <sz val="11"/>
        <color rgb="FF000000"/>
        <rFont val="Calibri"/>
      </rPr>
      <t>/usr/lib/issue.d/10-SUSE</t>
    </r>
    <r>
      <rPr>
        <sz val="11"/>
        <color rgb="FF000000"/>
        <rFont val="Calibri"/>
      </rPr>
      <t xml:space="preserve"> may be removed or overridden with the appropriate contents according to your site policy.</t>
    </r>
    <r>
      <rPr>
        <sz val="11"/>
        <color rgb="FF000000"/>
        <rFont val="Calibri"/>
      </rPr>
      <t xml:space="preserve">
</t>
    </r>
    <r>
      <rPr>
        <sz val="11"/>
        <color rgb="FF000000"/>
        <rFont val="Calibri"/>
      </rPr>
      <t xml:space="preserve">- Files in </t>
    </r>
    <r>
      <rPr>
        <b/>
        <sz val="11"/>
        <color rgb="FF000000"/>
        <rFont val="Calibri"/>
      </rPr>
      <t>/etc/issue.d</t>
    </r>
    <r>
      <rPr>
        <sz val="11"/>
        <color rgb="FF000000"/>
        <rFont val="Calibri"/>
      </rPr>
      <t xml:space="preserve"> override files with the same name in </t>
    </r>
    <r>
      <rPr>
        <b/>
        <sz val="11"/>
        <color rgb="FF000000"/>
        <rFont val="Calibri"/>
      </rPr>
      <t>/usr/lib/issue.d</t>
    </r>
    <r>
      <rPr>
        <sz val="11"/>
        <color rgb="FF000000"/>
        <rFont val="Calibri"/>
      </rPr>
      <t xml:space="preserve"> and </t>
    </r>
    <r>
      <rPr>
        <b/>
        <sz val="11"/>
        <color rgb="FF000000"/>
        <rFont val="Calibri"/>
      </rPr>
      <t>/run/issue.d</t>
    </r>
    <r>
      <rPr>
        <sz val="11"/>
        <color rgb="FF000000"/>
        <rFont val="Calibri"/>
      </rPr>
      <t xml:space="preserve">. Files in </t>
    </r>
    <r>
      <rPr>
        <b/>
        <sz val="11"/>
        <color rgb="FF000000"/>
        <rFont val="Calibri"/>
      </rPr>
      <t>/run/issue.d</t>
    </r>
    <r>
      <rPr>
        <sz val="11"/>
        <color rgb="FF000000"/>
        <rFont val="Calibri"/>
      </rPr>
      <t xml:space="preserve"> override files with the same name in </t>
    </r>
    <r>
      <rPr>
        <b/>
        <sz val="11"/>
        <color rgb="FF000000"/>
        <rFont val="Calibri"/>
      </rPr>
      <t>/usr/lib/issue.d</t>
    </r>
    <r>
      <rPr>
        <sz val="11"/>
        <color rgb="FF000000"/>
        <rFont val="Calibri"/>
      </rPr>
      <t>.</t>
    </r>
    <r>
      <rPr>
        <sz val="11"/>
        <color rgb="FF000000"/>
        <rFont val="Calibri"/>
      </rPr>
      <t xml:space="preserve">
</t>
    </r>
    <r>
      <rPr>
        <sz val="11"/>
        <color rgb="FF000000"/>
        <rFont val="Calibri"/>
      </rPr>
      <t xml:space="preserve">- Files in </t>
    </r>
    <r>
      <rPr>
        <b/>
        <sz val="11"/>
        <color rgb="FF000000"/>
        <rFont val="Calibri"/>
      </rPr>
      <t>/etc/issue.d</t>
    </r>
    <r>
      <rPr>
        <sz val="11"/>
        <color rgb="FF000000"/>
        <rFont val="Calibri"/>
      </rPr>
      <t xml:space="preserve"> are reserved for the local administrator, who may use this logic to override the files installed by vendor packages.</t>
    </r>
    <r>
      <rPr>
        <sz val="11"/>
        <color rgb="FF000000"/>
        <rFont val="Calibri"/>
      </rPr>
      <t xml:space="preserve">
</t>
    </r>
    <r>
      <rPr>
        <sz val="11"/>
        <color rgb="FF000000"/>
        <rFont val="Calibri"/>
      </rPr>
      <t>- All configuration files are sorted by their filename in lexicographic order, regardless of which of the directories they reside in.</t>
    </r>
  </si>
  <si>
    <r>
      <rPr>
        <sz val="11"/>
        <color rgb="FF000000"/>
        <rFont val="Calibri"/>
      </rPr>
      <t xml:space="preserve">The file </t>
    </r>
    <r>
      <rPr>
        <b/>
        <sz val="11"/>
        <color rgb="FF000000"/>
        <rFont val="Calibri"/>
      </rPr>
      <t>/etc/issue</t>
    </r>
    <r>
      <rPr>
        <sz val="11"/>
        <color rgb="FF000000"/>
        <rFont val="Calibri"/>
      </rPr>
      <t xml:space="preserve"> is read from agetty(8) and similar tools and shown above the login prompt. While some of the information can be adjusted with variables, the file itself is static. To display dynamic content, issue-generator(1) generates a /run/issue file from different files.</t>
    </r>
    <r>
      <rPr>
        <sz val="11"/>
        <color rgb="FF000000"/>
        <rFont val="Calibri"/>
      </rPr>
      <t xml:space="preserve">
</t>
    </r>
    <r>
      <rPr>
        <sz val="11"/>
        <color rgb="FF000000"/>
        <rFont val="Calibri"/>
      </rPr>
      <t xml:space="preserve">Files in </t>
    </r>
    <r>
      <rPr>
        <b/>
        <sz val="11"/>
        <color rgb="FF000000"/>
        <rFont val="Calibri"/>
      </rPr>
      <t>/etc/issue.d</t>
    </r>
    <r>
      <rPr>
        <sz val="11"/>
        <color rgb="FF000000"/>
        <rFont val="Calibri"/>
      </rPr>
      <t xml:space="preserve"> override files with the same name in </t>
    </r>
    <r>
      <rPr>
        <b/>
        <sz val="11"/>
        <color rgb="FF000000"/>
        <rFont val="Calibri"/>
      </rPr>
      <t>/usr/lib/issue.d</t>
    </r>
    <r>
      <rPr>
        <sz val="11"/>
        <color rgb="FF000000"/>
        <rFont val="Calibri"/>
      </rPr>
      <t xml:space="preserve"> and </t>
    </r>
    <r>
      <rPr>
        <b/>
        <sz val="11"/>
        <color rgb="FF000000"/>
        <rFont val="Calibri"/>
      </rPr>
      <t>/run/issue.d</t>
    </r>
    <r>
      <rPr>
        <sz val="11"/>
        <color rgb="FF000000"/>
        <rFont val="Calibri"/>
      </rPr>
      <t xml:space="preserve">. Files in </t>
    </r>
    <r>
      <rPr>
        <b/>
        <sz val="11"/>
        <color rgb="FF000000"/>
        <rFont val="Calibri"/>
      </rPr>
      <t>/run/issue.d</t>
    </r>
    <r>
      <rPr>
        <sz val="11"/>
        <color rgb="FF000000"/>
        <rFont val="Calibri"/>
      </rPr>
      <t xml:space="preserve"> override files with the same name in /usr/lib/issue.d. Packages should install their configuration files in </t>
    </r>
    <r>
      <rPr>
        <b/>
        <sz val="11"/>
        <color rgb="FF000000"/>
        <rFont val="Calibri"/>
      </rPr>
      <t>/usr/lib/issue.d</t>
    </r>
    <r>
      <rPr>
        <sz val="11"/>
        <color rgb="FF000000"/>
        <rFont val="Calibri"/>
      </rPr>
      <t xml:space="preserve">. Files in </t>
    </r>
    <r>
      <rPr>
        <b/>
        <sz val="11"/>
        <color rgb="FF000000"/>
        <rFont val="Calibri"/>
      </rPr>
      <t>/etc/issue.d</t>
    </r>
    <r>
      <rPr>
        <sz val="11"/>
        <color rgb="FF000000"/>
        <rFont val="Calibri"/>
      </rPr>
      <t xml:space="preserve"> are reserved for the local administrator, who may use this logic to override the files installed by vendor packages. All configuration files are sorted by their filename in lexicographic order, regardless of which of the directories they reside in.</t>
    </r>
  </si>
  <si>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 /usr/lib/issue.d/* /etc/issue.d/* /run/issue.d/*</t>
    </r>
    <r>
      <rPr>
        <sz val="11"/>
        <color rgb="FF006096"/>
        <rFont val="Roboto Condensed"/>
      </rPr>
      <t xml:space="preserve">
</t>
    </r>
    <r>
      <rPr>
        <sz val="11"/>
        <color rgb="FF000000"/>
        <rFont val="Calibri"/>
      </rPr>
      <t xml:space="preserve">
</t>
    </r>
    <r>
      <rPr>
        <sz val="11"/>
        <color rgb="FF000000"/>
        <rFont val="Calibri"/>
      </rPr>
      <t>Nothing should be returned</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</si>
  <si>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</si>
  <si>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</si>
  <si>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</si>
  <si>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</si>
  <si>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/etc/issue.net</t>
    </r>
    <r>
      <rPr>
        <sz val="11"/>
        <color rgb="FF000000"/>
        <rFont val="Calibri"/>
      </rPr>
      <t xml:space="preserve"> may not exist by default, best practice is to create an </t>
    </r>
    <r>
      <rPr>
        <b/>
        <sz val="11"/>
        <color rgb="FF000000"/>
        <rFont val="Calibri"/>
      </rPr>
      <t>/etc/issue.net</t>
    </r>
    <r>
      <rPr>
        <sz val="11"/>
        <color rgb="FF000000"/>
        <rFont val="Calibri"/>
      </rPr>
      <t xml:space="preserve"> file with the appropriate contents according to your site policy and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</si>
  <si>
    <t>1.7.4</t>
  </si>
  <si>
    <r>
      <rPr>
        <sz val="11"/>
        <rFont val="Calibri"/>
      </rPr>
      <t>Ensure pam_motd is configured</t>
    </r>
  </si>
  <si>
    <r>
      <rPr>
        <sz val="11"/>
        <color rgb="FF000000"/>
        <rFont val="Calibri"/>
      </rPr>
      <t xml:space="preserve">Edit the </t>
    </r>
    <r>
      <rPr>
        <b/>
        <sz val="11"/>
        <color rgb="FF000000"/>
        <rFont val="Calibri"/>
      </rPr>
      <t>MOTD</t>
    </r>
    <r>
      <rPr>
        <sz val="11"/>
        <color rgb="FF000000"/>
        <rFont val="Calibri"/>
      </rPr>
      <t xml:space="preserve"> file with the appropriate contents according to your site policy, remove any instances of </t>
    </r>
    <r>
      <rPr>
        <b/>
        <sz val="11"/>
        <color rgb="FF000000"/>
        <rFont val="Calibri"/>
      </rPr>
      <t>\m , \r , \s , \v</t>
    </r>
    <r>
      <rPr>
        <sz val="11"/>
        <color rgb="FF000000"/>
        <rFont val="Calibri"/>
      </rPr>
      <t xml:space="preserve"> or references to the </t>
    </r>
    <r>
      <rPr>
        <b/>
        <sz val="11"/>
        <color rgb="FF000000"/>
        <rFont val="Calibri"/>
      </rPr>
      <t>OS platform</t>
    </r>
  </si>
  <si>
    <r>
      <rPr>
        <b/>
        <sz val="11"/>
        <color rgb="FF000000"/>
        <rFont val="Calibri"/>
      </rPr>
      <t>pam_motd</t>
    </r>
    <r>
      <rPr>
        <sz val="11"/>
        <color rgb="FF000000"/>
        <rFont val="Calibri"/>
      </rPr>
      <t xml:space="preserve"> is a PAM module that can be used to display arbitrary </t>
    </r>
    <r>
      <rPr>
        <b/>
        <sz val="11"/>
        <color rgb="FF000000"/>
        <rFont val="Calibri"/>
      </rPr>
      <t>MOTD</t>
    </r>
    <r>
      <rPr>
        <sz val="11"/>
        <color rgb="FF000000"/>
        <rFont val="Calibri"/>
      </rPr>
      <t xml:space="preserve"> (message of the day) files after a successful login. By default, </t>
    </r>
    <r>
      <rPr>
        <b/>
        <sz val="11"/>
        <color rgb="FF000000"/>
        <rFont val="Calibri"/>
      </rPr>
      <t>pam_motd</t>
    </r>
    <r>
      <rPr>
        <sz val="11"/>
        <color rgb="FF000000"/>
        <rFont val="Calibri"/>
      </rPr>
      <t xml:space="preserve"> shows files in the following locations:</t>
    </r>
    <r>
      <rPr>
        <sz val="11"/>
        <color rgb="FF000000"/>
        <rFont val="Calibri"/>
      </rPr>
      <t xml:space="preserve">
</t>
    </r>
    <r>
      <rPr>
        <sz val="11"/>
        <color rgb="FF000000"/>
        <rFont val="Calibri"/>
      </rPr>
      <t xml:space="preserve">- </t>
    </r>
    <r>
      <rPr>
        <b/>
        <sz val="11"/>
        <color rgb="FF000000"/>
        <rFont val="Calibri"/>
      </rPr>
      <t>/etc/motd</t>
    </r>
    <r>
      <rPr>
        <sz val="11"/>
        <color rgb="FF000000"/>
        <rFont val="Calibri"/>
      </rPr>
      <t xml:space="preserve">
</t>
    </r>
    <r>
      <rPr>
        <sz val="11"/>
        <color rgb="FF000000"/>
        <rFont val="Calibri"/>
      </rPr>
      <t xml:space="preserve">- </t>
    </r>
    <r>
      <rPr>
        <b/>
        <sz val="11"/>
        <color rgb="FF000000"/>
        <rFont val="Calibri"/>
      </rPr>
      <t>/run/motd</t>
    </r>
    <r>
      <rPr>
        <sz val="11"/>
        <color rgb="FF000000"/>
        <rFont val="Calibri"/>
      </rPr>
      <t xml:space="preserve">
</t>
    </r>
    <r>
      <rPr>
        <sz val="11"/>
        <color rgb="FF000000"/>
        <rFont val="Calibri"/>
      </rPr>
      <t xml:space="preserve">- </t>
    </r>
    <r>
      <rPr>
        <b/>
        <sz val="11"/>
        <color rgb="FF000000"/>
        <rFont val="Calibri"/>
      </rPr>
      <t>/usr/lib/motd</t>
    </r>
    <r>
      <rPr>
        <sz val="11"/>
        <color rgb="FF000000"/>
        <rFont val="Calibri"/>
      </rPr>
      <t xml:space="preserve">
</t>
    </r>
    <r>
      <rPr>
        <sz val="11"/>
        <color rgb="FF000000"/>
        <rFont val="Calibri"/>
      </rPr>
      <t xml:space="preserve">- </t>
    </r>
    <r>
      <rPr>
        <b/>
        <sz val="11"/>
        <color rgb="FF000000"/>
        <rFont val="Calibri"/>
      </rPr>
      <t>/etc/motd.d/</t>
    </r>
    <r>
      <rPr>
        <sz val="11"/>
        <color rgb="FF000000"/>
        <rFont val="Calibri"/>
      </rPr>
      <t xml:space="preserve">
</t>
    </r>
    <r>
      <rPr>
        <sz val="11"/>
        <color rgb="FF000000"/>
        <rFont val="Calibri"/>
      </rPr>
      <t xml:space="preserve">- </t>
    </r>
    <r>
      <rPr>
        <b/>
        <sz val="11"/>
        <color rgb="FF000000"/>
        <rFont val="Calibri"/>
      </rPr>
      <t>/run/motd.d/</t>
    </r>
    <r>
      <rPr>
        <sz val="11"/>
        <color rgb="FF000000"/>
        <rFont val="Calibri"/>
      </rPr>
      <t xml:space="preserve">
</t>
    </r>
    <r>
      <rPr>
        <sz val="11"/>
        <color rgb="FF000000"/>
        <rFont val="Calibri"/>
      </rPr>
      <t xml:space="preserve">- </t>
    </r>
    <r>
      <rPr>
        <b/>
        <sz val="11"/>
        <color rgb="FF000000"/>
        <rFont val="Calibri"/>
      </rPr>
      <t>/usr/lib/motd.d/</t>
    </r>
    <r>
      <rPr>
        <sz val="11"/>
        <color rgb="FF000000"/>
        <rFont val="Calibri"/>
      </rPr>
      <t xml:space="preserve">
</t>
    </r>
    <r>
      <rPr>
        <sz val="11"/>
        <color rgb="FF000000"/>
        <rFont val="Calibri"/>
      </rPr>
      <t xml:space="preserve">If </t>
    </r>
    <r>
      <rPr>
        <b/>
        <sz val="11"/>
        <color rgb="FF000000"/>
        <rFont val="Calibri"/>
      </rPr>
      <t>/etc/motd</t>
    </r>
    <r>
      <rPr>
        <sz val="11"/>
        <color rgb="FF000000"/>
        <rFont val="Calibri"/>
      </rPr>
      <t xml:space="preserve"> does not exist, then </t>
    </r>
    <r>
      <rPr>
        <b/>
        <sz val="11"/>
        <color rgb="FF000000"/>
        <rFont val="Calibri"/>
      </rPr>
      <t>/run/motd</t>
    </r>
    <r>
      <rPr>
        <sz val="11"/>
        <color rgb="FF000000"/>
        <rFont val="Calibri"/>
      </rPr>
      <t xml:space="preserve"> is shown. If </t>
    </r>
    <r>
      <rPr>
        <b/>
        <sz val="11"/>
        <color rgb="FF000000"/>
        <rFont val="Calibri"/>
      </rPr>
      <t>/run/motd</t>
    </r>
    <r>
      <rPr>
        <sz val="11"/>
        <color rgb="FF000000"/>
        <rFont val="Calibri"/>
      </rPr>
      <t xml:space="preserve"> does not exist, then </t>
    </r>
    <r>
      <rPr>
        <b/>
        <sz val="11"/>
        <color rgb="FF000000"/>
        <rFont val="Calibri"/>
      </rPr>
      <t>/usr/lib/motd</t>
    </r>
    <r>
      <rPr>
        <sz val="11"/>
        <color rgb="FF000000"/>
        <rFont val="Calibri"/>
      </rPr>
      <t xml:space="preserve"> is shown.</t>
    </r>
    <r>
      <rPr>
        <sz val="11"/>
        <color rgb="FF000000"/>
        <rFont val="Calibri"/>
      </rPr>
      <t xml:space="preserve">
</t>
    </r>
    <r>
      <rPr>
        <sz val="11"/>
        <color rgb="FF000000"/>
        <rFont val="Calibri"/>
      </rPr>
      <t xml:space="preserve">Similar overriding behavior applies to the directories. Files in </t>
    </r>
    <r>
      <rPr>
        <b/>
        <sz val="11"/>
        <color rgb="FF000000"/>
        <rFont val="Calibri"/>
      </rPr>
      <t>/etc/motd.d/</t>
    </r>
    <r>
      <rPr>
        <sz val="11"/>
        <color rgb="FF000000"/>
        <rFont val="Calibri"/>
      </rPr>
      <t xml:space="preserve"> override files with the same name in </t>
    </r>
    <r>
      <rPr>
        <b/>
        <sz val="11"/>
        <color rgb="FF000000"/>
        <rFont val="Calibri"/>
      </rPr>
      <t>/run/motd.d/</t>
    </r>
    <r>
      <rPr>
        <sz val="11"/>
        <color rgb="FF000000"/>
        <rFont val="Calibri"/>
      </rPr>
      <t xml:space="preserve"> and </t>
    </r>
    <r>
      <rPr>
        <b/>
        <sz val="11"/>
        <color rgb="FF000000"/>
        <rFont val="Calibri"/>
      </rPr>
      <t>/usr/lib/motd.d/</t>
    </r>
    <r>
      <rPr>
        <sz val="11"/>
        <color rgb="FF000000"/>
        <rFont val="Calibri"/>
      </rPr>
      <t xml:space="preserve">. Files in </t>
    </r>
    <r>
      <rPr>
        <b/>
        <sz val="11"/>
        <color rgb="FF000000"/>
        <rFont val="Calibri"/>
      </rPr>
      <t>/run/motd.d/</t>
    </r>
    <r>
      <rPr>
        <sz val="11"/>
        <color rgb="FF000000"/>
        <rFont val="Calibri"/>
      </rPr>
      <t xml:space="preserve"> override files with the same namein </t>
    </r>
    <r>
      <rPr>
        <b/>
        <sz val="11"/>
        <color rgb="FF000000"/>
        <rFont val="Calibri"/>
      </rPr>
      <t>/usr/lib/motd.d/</t>
    </r>
    <r>
      <rPr>
        <sz val="11"/>
        <color rgb="FF000000"/>
        <rFont val="Calibri"/>
      </rPr>
      <t>.</t>
    </r>
    <r>
      <rPr>
        <sz val="11"/>
        <color rgb="FF000000"/>
        <rFont val="Calibri"/>
      </rPr>
      <t xml:space="preserve">
</t>
    </r>
    <r>
      <rPr>
        <sz val="11"/>
        <color rgb="FF000000"/>
        <rFont val="Calibri"/>
      </rPr>
      <t>Files in the directories listed above are displayed in lexicographic order by name. Moreover, the files are filtered by reading them with the credentials of the target user authenticating on the system.</t>
    </r>
  </si>
  <si>
    <r>
      <rPr>
        <sz val="11"/>
        <color rgb="FF000000"/>
        <rFont val="Calibri"/>
      </rPr>
      <t xml:space="preserve">Run the following script to verify that </t>
    </r>
    <r>
      <rPr>
        <b/>
        <sz val="11"/>
        <color rgb="FF000000"/>
        <rFont val="Calibri"/>
      </rPr>
      <t>motd=</t>
    </r>
    <r>
      <rPr>
        <sz val="11"/>
        <color rgb="FF000000"/>
        <rFont val="Calibri"/>
      </rPr>
      <t xml:space="preserve"> is explicitly set for </t>
    </r>
    <r>
      <rPr>
        <b/>
        <sz val="11"/>
        <color rgb="FF000000"/>
        <rFont val="Calibri"/>
      </rPr>
      <t>pam_motd</t>
    </r>
    <r>
      <rPr>
        <sz val="11"/>
        <color rgb="FF000000"/>
        <rFont val="Calibri"/>
      </rPr>
      <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for svc in sshd login su gdm-password; do</t>
    </r>
    <r>
      <rPr>
        <sz val="11"/>
        <color rgb="FF006096"/>
        <rFont val="Roboto Condensed"/>
      </rPr>
      <t xml:space="preserve">
</t>
    </r>
    <r>
      <rPr>
        <sz val="11"/>
        <color rgb="FF006096"/>
        <rFont val="Roboto Condensed"/>
      </rPr>
      <t xml:space="preserve">   if [[ -f "/etc/pam.d/$svc" ]]; then</t>
    </r>
    <r>
      <rPr>
        <sz val="11"/>
        <color rgb="FF006096"/>
        <rFont val="Roboto Condensed"/>
      </rPr>
      <t xml:space="preserve">
</t>
    </r>
    <r>
      <rPr>
        <sz val="11"/>
        <color rgb="FF006096"/>
        <rFont val="Roboto Condensed"/>
      </rPr>
      <t xml:space="preserve">      file="/etc/pam.d/$svc"</t>
    </r>
    <r>
      <rPr>
        <sz val="11"/>
        <color rgb="FF006096"/>
        <rFont val="Roboto Condensed"/>
      </rPr>
      <t xml:space="preserve">
</t>
    </r>
    <r>
      <rPr>
        <sz val="11"/>
        <color rgb="FF006096"/>
        <rFont val="Roboto Condensed"/>
      </rPr>
      <t xml:space="preserve">  elif [[ -f "/usr/lib/pam.d/$svc" ]]; then</t>
    </r>
    <r>
      <rPr>
        <sz val="11"/>
        <color rgb="FF006096"/>
        <rFont val="Roboto Condensed"/>
      </rPr>
      <t xml:space="preserve">
</t>
    </r>
    <r>
      <rPr>
        <sz val="11"/>
        <color rgb="FF006096"/>
        <rFont val="Roboto Condensed"/>
      </rPr>
      <t xml:space="preserve">      file="/usr/lib/pam.d/$svc"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while IFS= read -r motd_path; do</t>
    </r>
    <r>
      <rPr>
        <sz val="11"/>
        <color rgb="FF006096"/>
        <rFont val="Roboto Condensed"/>
      </rPr>
      <t xml:space="preserve">
</t>
    </r>
    <r>
      <rPr>
        <sz val="11"/>
        <color rgb="FF006096"/>
        <rFont val="Roboto Condensed"/>
      </rPr>
      <t xml:space="preserve">       motd_path="${motd_path%\"}"; motd_path="${motd_path#\"}"</t>
    </r>
    <r>
      <rPr>
        <sz val="11"/>
        <color rgb="FF006096"/>
        <rFont val="Roboto Condensed"/>
      </rPr>
      <t xml:space="preserve">
</t>
    </r>
    <r>
      <rPr>
        <sz val="11"/>
        <color rgb="FF006096"/>
        <rFont val="Roboto Condensed"/>
      </rPr>
      <t xml:space="preserve">       motd_path="${motd_path%\'}"; motd_path="${motd_path#\'}"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-r "$motd_path" ]] || continue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-Pi -- "(\\\v|\\\r|\\\m|\\\s|\b$(grep ^ID= /etc/os-release | cut -d= -f2 | sed -e 's/"//g')\b)" "$motd_path"; then</t>
    </r>
    <r>
      <rPr>
        <sz val="11"/>
        <color rgb="FF006096"/>
        <rFont val="Roboto Condensed"/>
      </rPr>
      <t xml:space="preserve">
</t>
    </r>
    <r>
      <rPr>
        <sz val="11"/>
        <color rgb="FF006096"/>
        <rFont val="Roboto Condensed"/>
      </rPr>
      <t xml:space="preserve">           printf '%s\n%s\nmotd=%s\n\n' "$file" "$line" "$motd_path"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"$line" | grep -oP '\bmotd=\K"[^"]+"|\bmotd=\K'\''[^'\'']+'\''|\bmotd=\K\S+')</t>
    </r>
    <r>
      <rPr>
        <sz val="11"/>
        <color rgb="FF006096"/>
        <rFont val="Roboto Condensed"/>
      </rPr>
      <t xml:space="preserve">
</t>
    </r>
    <r>
      <rPr>
        <sz val="11"/>
        <color rgb="FF006096"/>
        <rFont val="Roboto Condensed"/>
      </rPr>
      <t xml:space="preserve">   done &lt; &lt;(grep -Pi '^\h*session\h+(required|optional)\h+pam_motd\.so\b.*\bmotd=' "$file" 2&gt;/dev/null)</t>
    </r>
    <r>
      <rPr>
        <sz val="11"/>
        <color rgb="FF006096"/>
        <rFont val="Roboto Condensed"/>
      </rPr>
      <t xml:space="preserve">
</t>
    </r>
    <r>
      <rPr>
        <sz val="11"/>
        <color rgb="FF006096"/>
        <rFont val="Roboto Condensed"/>
      </rPr>
      <t xml:space="preserve">done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Entries in </t>
    </r>
    <r>
      <rPr>
        <b/>
        <sz val="11"/>
        <color rgb="FF000000"/>
        <rFont val="Calibri"/>
      </rPr>
      <t>/etc/pam.d/</t>
    </r>
    <r>
      <rPr>
        <sz val="11"/>
        <color rgb="FF000000"/>
        <rFont val="Calibri"/>
      </rPr>
      <t xml:space="preserve"> overrides vendor defaults in </t>
    </r>
    <r>
      <rPr>
        <b/>
        <sz val="11"/>
        <color rgb="FF000000"/>
        <rFont val="Calibri"/>
      </rPr>
      <t>/usr/lib/pam.d</t>
    </r>
    <r>
      <rPr>
        <sz val="11"/>
        <color rgb="FF000000"/>
        <rFont val="Calibri"/>
      </rPr>
      <t xml:space="preserve"> directories</t>
    </r>
  </si>
  <si>
    <t>1.7.5</t>
  </si>
  <si>
    <r>
      <rPr>
        <sz val="11"/>
        <rFont val="Calibri"/>
      </rPr>
      <t>Ensure sshd warning Banner is configured</t>
    </r>
  </si>
  <si>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</si>
  <si>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sshd </t>
    </r>
    <r>
      <rPr>
        <b/>
        <sz val="11"/>
        <color rgb="FF000000"/>
        <rFont val="Calibri"/>
      </rPr>
      <t>Banner</t>
    </r>
    <r>
      <rPr>
        <sz val="11"/>
        <color rgb="FF000000"/>
        <rFont val="Calibri"/>
      </rPr>
      <t xml:space="preserve"> parameter specifies a file whose contents must be sent to the remote user before authentication is permitted.</t>
    </r>
    <r>
      <rPr>
        <sz val="11"/>
        <color rgb="FF000000"/>
        <rFont val="Calibri"/>
      </rPr>
      <t xml:space="preserve">
</t>
    </r>
    <r>
      <rPr>
        <b/>
        <sz val="11"/>
        <color rgb="FF000000"/>
        <rFont val="Calibri"/>
      </rPr>
      <t>Note:</t>
    </r>
    <r>
      <rPr>
        <sz val="11"/>
        <color rgb="FF000000"/>
        <rFont val="Calibri"/>
      </rPr>
      <t xml:space="preserve"> More information about the openSSH server configuration is available in the "Configure SSH Server" section overview.</t>
    </r>
  </si>
  <si>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</si>
  <si>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1.7.6</t>
  </si>
  <si>
    <r>
      <rPr>
        <sz val="11"/>
        <rFont val="Calibri"/>
      </rPr>
      <t>Ensure access to /etc/motd is configured</t>
    </r>
  </si>
  <si>
    <r>
      <rPr>
        <sz val="11"/>
        <color rgb="FF000000"/>
        <rFont val="Calibri"/>
      </rPr>
      <t xml:space="preserve">Run the following commands to set mode, owner, and group on the appropriate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chown root:root &lt;/path/to/motd/file&gt;</t>
    </r>
    <r>
      <rPr>
        <sz val="11"/>
        <color rgb="FF006096"/>
        <rFont val="Roboto Condensed"/>
      </rPr>
      <t xml:space="preserve">
</t>
    </r>
    <r>
      <rPr>
        <sz val="11"/>
        <color rgb="FF006096"/>
        <rFont val="Roboto Condensed"/>
      </rPr>
      <t># chmod u-x,go-wx &lt;/path/to/motd/file&gt;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</si>
  <si>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</si>
  <si>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motd</t>
    </r>
    <r>
      <rPr>
        <sz val="11"/>
        <color rgb="FF000000"/>
        <rFont val="Calibri"/>
      </rPr>
      <t xml:space="preserve"> file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%G)'/etc/motd /run/motd /usr/lib/motd /etc/motd.d/* /run/motd.d/* /usr/lib/motd.d/* 2&gt;/dev/null</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</si>
  <si>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1.7.7</t>
  </si>
  <si>
    <r>
      <rPr>
        <sz val="11"/>
        <rFont val="Calibri"/>
      </rPr>
      <t>Ensure access to /etc/issue is configured</t>
    </r>
  </si>
  <si>
    <r>
      <rPr>
        <sz val="11"/>
        <color rgb="FF000000"/>
        <rFont val="Calibri"/>
      </rPr>
      <t xml:space="preserve">Run the following commands to set mode, owner, and group on the appropriate </t>
    </r>
    <r>
      <rPr>
        <b/>
        <sz val="11"/>
        <color rgb="FF000000"/>
        <rFont val="Calibri"/>
      </rPr>
      <t>issue</t>
    </r>
    <r>
      <rPr>
        <sz val="11"/>
        <color rgb="FF000000"/>
        <rFont val="Calibri"/>
      </rPr>
      <t xml:space="preserve"> file:</t>
    </r>
    <r>
      <rPr>
        <sz val="11"/>
        <color rgb="FF000000"/>
        <rFont val="Calibri"/>
      </rPr>
      <t xml:space="preserve">
</t>
    </r>
    <r>
      <rPr>
        <sz val="11"/>
        <color rgb="FF006096"/>
        <rFont val="Roboto Condensed"/>
      </rPr>
      <t># chown root:root &lt;path/to/issue/file&gt;</t>
    </r>
    <r>
      <rPr>
        <sz val="11"/>
        <color rgb="FF006096"/>
        <rFont val="Roboto Condensed"/>
      </rPr>
      <t xml:space="preserve">
</t>
    </r>
    <r>
      <rPr>
        <sz val="11"/>
        <color rgb="FF006096"/>
        <rFont val="Roboto Condensed"/>
      </rPr>
      <t># chmod u-x,go-wx &lt;path/to/issue/file&gt;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</si>
  <si>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</si>
  <si>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 /usr/lib/issue.d/* /etc/issue.d/* /run/issue.d/* 2&gt;/dev/null</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</si>
  <si>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</si>
  <si>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1.7.8</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</si>
  <si>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</si>
  <si>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</si>
  <si>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</si>
  <si>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Access: (0644/-rw-r--r--)  Uid: ( 0/ root)   Gid: ( 0/ 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/etc/issue.net</t>
    </r>
    <r>
      <rPr>
        <sz val="11"/>
        <color rgb="FF000000"/>
        <rFont val="Calibri"/>
      </rPr>
      <t xml:space="preserve"> may not exist by default, best practice is to create an </t>
    </r>
    <r>
      <rPr>
        <b/>
        <sz val="11"/>
        <color rgb="FF000000"/>
        <rFont val="Calibri"/>
      </rPr>
      <t>/etc/issue.net</t>
    </r>
    <r>
      <rPr>
        <sz val="11"/>
        <color rgb="FF000000"/>
        <rFont val="Calibri"/>
      </rPr>
      <t xml:space="preserve"> file with the appropriate contents according to your site policy and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</si>
  <si>
    <t>1.7.9</t>
  </si>
  <si>
    <r>
      <rPr>
        <sz val="11"/>
        <rFont val="Calibri"/>
      </rPr>
      <t>Ensure access to sshd warning banner is configured</t>
    </r>
  </si>
  <si>
    <r>
      <rPr>
        <sz val="11"/>
        <color rgb="FF000000"/>
        <rFont val="Calibri"/>
      </rPr>
      <t>Run the following commands to set mode, owner, and group on the appropriate sshd warning banner file:</t>
    </r>
    <r>
      <rPr>
        <sz val="11"/>
        <color rgb="FF000000"/>
        <rFont val="Calibri"/>
      </rPr>
      <t xml:space="preserve">
</t>
    </r>
    <r>
      <rPr>
        <sz val="11"/>
        <color rgb="FF006096"/>
        <rFont val="Roboto Condensed"/>
      </rPr>
      <t># chown root:root &lt;/path/to/sshd_banner&gt;</t>
    </r>
    <r>
      <rPr>
        <sz val="11"/>
        <color rgb="FF006096"/>
        <rFont val="Roboto Condensed"/>
      </rPr>
      <t xml:space="preserve">
</t>
    </r>
    <r>
      <rPr>
        <sz val="11"/>
        <color rgb="FF006096"/>
        <rFont val="Roboto Condensed"/>
      </rPr>
      <t># chmod u-x,go-wx &lt;/path/to/sshd_banner&gt;</t>
    </r>
    <r>
      <rPr>
        <sz val="11"/>
        <color rgb="FF006096"/>
        <rFont val="Roboto Condensed"/>
      </rPr>
      <t xml:space="preserve">
</t>
    </r>
  </si>
  <si>
    <r>
      <rPr>
        <sz val="11"/>
        <color rgb="FF000000"/>
        <rFont val="Calibri"/>
      </rPr>
      <t>The sshd warning banner must be sent to the remote user before authentication is permitted.</t>
    </r>
  </si>
  <si>
    <r>
      <rPr>
        <sz val="11"/>
        <color rgb="FF000000"/>
        <rFont val="Calibri"/>
      </rPr>
      <t xml:space="preserve">Run the following command and verify the sshd warning banner file access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banner=$(sshd -T | grep -Pi -- '^banner\h+\/\H+') &amp;&amp; stat -Lc 'Access: (%#a/%A)  Uid: ( %u/ %U) Gid: { %g/ %G)' $banner 2&gt;/dev/null</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</si>
  <si>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</si>
  <si>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</si>
  <si>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</si>
  <si>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</si>
  <si>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</si>
  <si>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</si>
  <si>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</si>
  <si>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</si>
  <si>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</si>
  <si>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</si>
  <si>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</si>
  <si>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</si>
  <si>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</si>
  <si>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</si>
  <si>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</si>
  <si>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</si>
  <si>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</si>
  <si>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</si>
  <si>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</si>
  <si>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</si>
  <si>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</si>
  <si>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</si>
  <si>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</si>
  <si>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</si>
  <si>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</si>
  <si>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</si>
  <si>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</si>
  <si>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</si>
  <si>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</si>
  <si>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</si>
  <si>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</si>
  <si>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</si>
  <si>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</si>
  <si>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</si>
  <si>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1.8.7</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</si>
  <si>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</si>
  <si>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</si>
  <si>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</si>
  <si>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</si>
  <si>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</si>
  <si>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</si>
  <si>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</si>
  <si>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</si>
  <si>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</si>
  <si>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zypper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</si>
  <si>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</si>
  <si>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</si>
  <si>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</si>
  <si>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</si>
  <si>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</si>
  <si>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zypper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</si>
  <si>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</si>
  <si>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</si>
  <si>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</si>
  <si>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</si>
  <si>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</si>
  <si>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zypper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</si>
  <si>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</si>
  <si>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kea</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</si>
  <si>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dhcp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</si>
  <si>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</si>
  <si>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</si>
  <si>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zypper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</si>
  <si>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</si>
  <si>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</si>
  <si>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</si>
  <si>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</si>
  <si>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</si>
  <si>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zypper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</si>
  <si>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</si>
  <si>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</si>
  <si>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</si>
  <si>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</si>
  <si>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</si>
  <si>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zypper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</si>
  <si>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</si>
  <si>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</si>
  <si>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</si>
  <si>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</si>
  <si>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</si>
  <si>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 remove the </t>
    </r>
    <r>
      <rPr>
        <b/>
        <sz val="11"/>
        <color rgb="FF000000"/>
        <rFont val="Calibri"/>
      </rPr>
      <t>openldap2_6</t>
    </r>
    <r>
      <rPr>
        <sz val="11"/>
        <color rgb="FF000000"/>
        <rFont val="Calibri"/>
      </rPr>
      <t xml:space="preserve"> packages:</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zypper remove openldap2_6</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</si>
  <si>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</si>
  <si>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openldap2_6</t>
    </r>
    <r>
      <rPr>
        <sz val="11"/>
        <color rgb="FF000000"/>
        <rFont val="Calibri"/>
      </rPr>
      <t xml:space="preserve"> package.  If the </t>
    </r>
    <r>
      <rPr>
        <b/>
        <sz val="11"/>
        <color rgb="FF000000"/>
        <rFont val="Calibri"/>
      </rPr>
      <t>openldap2_6</t>
    </r>
    <r>
      <rPr>
        <sz val="11"/>
        <color rgb="FF000000"/>
        <rFont val="Calibri"/>
      </rPr>
      <t xml:space="preserve"> package is removed, these dependent packages will be removed as well. Before removing the </t>
    </r>
    <r>
      <rPr>
        <b/>
        <sz val="11"/>
        <color rgb="FF000000"/>
        <rFont val="Calibri"/>
      </rPr>
      <t>openldap2_6</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openldap2_6</t>
    </r>
    <r>
      <rPr>
        <sz val="11"/>
        <color rgb="FF000000"/>
        <rFont val="Calibri"/>
      </rPr>
      <t xml:space="preserve"> package installed.</t>
    </r>
  </si>
  <si>
    <r>
      <rPr>
        <sz val="11"/>
        <color rgb="FF000000"/>
        <rFont val="Calibri"/>
      </rPr>
      <t xml:space="preserve">Run the following command to verify </t>
    </r>
    <r>
      <rPr>
        <b/>
        <sz val="11"/>
        <color rgb="FF000000"/>
        <rFont val="Calibri"/>
      </rPr>
      <t>openldap2_6</t>
    </r>
    <r>
      <rPr>
        <sz val="11"/>
        <color rgb="FF000000"/>
        <rFont val="Calibri"/>
      </rPr>
      <t xml:space="preserve"> are not installed:</t>
    </r>
    <r>
      <rPr>
        <sz val="11"/>
        <color rgb="FF000000"/>
        <rFont val="Calibri"/>
      </rPr>
      <t xml:space="preserve">
</t>
    </r>
    <r>
      <rPr>
        <sz val="11"/>
        <color rgb="FF006096"/>
        <rFont val="Roboto Condensed"/>
      </rPr>
      <t># rpm -q openldap2 openldap2_6</t>
    </r>
    <r>
      <rPr>
        <sz val="11"/>
        <color rgb="FF006096"/>
        <rFont val="Roboto Condensed"/>
      </rPr>
      <t xml:space="preserve">
</t>
    </r>
    <r>
      <rPr>
        <sz val="11"/>
        <color rgb="FF006096"/>
        <rFont val="Roboto Condensed"/>
      </rPr>
      <t>package openldap2_6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</si>
  <si>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</si>
  <si>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</si>
  <si>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zypper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</si>
  <si>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</si>
  <si>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</si>
  <si>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</si>
  <si>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</si>
  <si>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</si>
  <si>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zypper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</si>
  <si>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</si>
  <si>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</si>
  <si>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</si>
  <si>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</si>
  <si>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</si>
  <si>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zypper remove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</si>
  <si>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</si>
  <si>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</si>
  <si>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rpm -q nfs-kernel-server</t>
    </r>
    <r>
      <rPr>
        <sz val="11"/>
        <color rgb="FF006096"/>
        <rFont val="Roboto Condensed"/>
      </rPr>
      <t xml:space="preserve">
</t>
    </r>
    <r>
      <rPr>
        <sz val="11"/>
        <color rgb="FF006096"/>
        <rFont val="Roboto Condensed"/>
      </rPr>
      <t>package nfs-kernel-server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</si>
  <si>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</si>
  <si>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</si>
  <si>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zypper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</si>
  <si>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</si>
  <si>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</si>
  <si>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</si>
  <si>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</si>
  <si>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</si>
  <si>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zypper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</si>
  <si>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</si>
  <si>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</si>
  <si>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</si>
  <si>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</si>
  <si>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</si>
  <si>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zypper remove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</si>
  <si>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</si>
  <si>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</si>
  <si>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t>
    </r>
    <r>
      <rPr>
        <sz val="11"/>
        <color rgb="FF000000"/>
        <rFont val="Calibri"/>
      </rPr>
      <t xml:space="preserve"> package is not installed:</t>
    </r>
    <r>
      <rPr>
        <sz val="11"/>
        <color rgb="FF000000"/>
        <rFont val="Calibri"/>
      </rPr>
      <t xml:space="preserve">
</t>
    </r>
    <r>
      <rPr>
        <sz val="11"/>
        <color rgb="FF006096"/>
        <rFont val="Roboto Condensed"/>
      </rPr>
      <t># rpm -q rsync</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</si>
  <si>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</si>
  <si>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</si>
  <si>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zypper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</si>
  <si>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</si>
  <si>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</si>
  <si>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</si>
  <si>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</si>
  <si>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</si>
  <si>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zypper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</si>
  <si>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</si>
  <si>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</si>
  <si>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 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</si>
  <si>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</si>
  <si>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</si>
  <si>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zypper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</si>
  <si>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</si>
  <si>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</si>
  <si>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</si>
  <si>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</si>
  <si>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</si>
  <si>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zypper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</si>
  <si>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</si>
  <si>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</si>
  <si>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</si>
  <si>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</si>
  <si>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</si>
  <si>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apache2.service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apache2.service</t>
    </r>
    <r>
      <rPr>
        <sz val="11"/>
        <color rgb="FF006096"/>
        <rFont val="Roboto Condensed"/>
      </rPr>
      <t xml:space="preserve">
</t>
    </r>
    <r>
      <rPr>
        <sz val="11"/>
        <color rgb="FF006096"/>
        <rFont val="Roboto Condensed"/>
      </rPr>
      <t># zypper remove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zypper remove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apache2.service nginx.service</t>
    </r>
    <r>
      <rPr>
        <sz val="11"/>
        <color rgb="FF006096"/>
        <rFont val="Roboto Condensed"/>
      </rPr>
      <t xml:space="preserve">
</t>
    </r>
    <r>
      <rPr>
        <sz val="11"/>
        <color rgb="FF006096"/>
        <rFont val="Roboto Condensed"/>
      </rPr>
      <t># systemctl mask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</si>
  <si>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</si>
  <si>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</si>
  <si>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apache2 nginx</t>
    </r>
    <r>
      <rPr>
        <sz val="11"/>
        <color rgb="FF006096"/>
        <rFont val="Roboto Condensed"/>
      </rPr>
      <t xml:space="preserve">
</t>
    </r>
    <r>
      <rPr>
        <sz val="11"/>
        <color rgb="FF006096"/>
        <rFont val="Roboto Condensed"/>
      </rPr>
      <t>package apache2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</si>
  <si>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</si>
  <si>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</si>
  <si>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zypper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</si>
  <si>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</si>
  <si>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</si>
  <si>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</si>
  <si>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</si>
  <si>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</si>
  <si>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t>
    </r>
    <r>
      <rPr>
        <b/>
        <sz val="11"/>
        <color rgb="FF000000"/>
        <rFont val="Calibri"/>
      </rPr>
      <t>xwayland</t>
    </r>
    <r>
      <rPr>
        <sz val="11"/>
        <color rgb="FF000000"/>
        <rFont val="Calibri"/>
      </rPr>
      <t xml:space="preserve"> is not required and approved by local site policy: Run the following command to remove the </t>
    </r>
    <r>
      <rPr>
        <b/>
        <sz val="11"/>
        <color rgb="FF000000"/>
        <rFont val="Calibri"/>
      </rPr>
      <t>xwayland</t>
    </r>
    <r>
      <rPr>
        <sz val="11"/>
        <color rgb="FF000000"/>
        <rFont val="Calibri"/>
      </rPr>
      <t xml:space="preserve"> packages:</t>
    </r>
    <r>
      <rPr>
        <sz val="11"/>
        <color rgb="FF000000"/>
        <rFont val="Calibri"/>
      </rPr>
      <t xml:space="preserve">
</t>
    </r>
    <r>
      <rPr>
        <sz val="11"/>
        <color rgb="FF006096"/>
        <rFont val="Roboto Condensed"/>
      </rPr>
      <t xml:space="preserve"># zypper remove xwayland </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</si>
  <si>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</si>
  <si>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</si>
  <si>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t>
    </r>
    <r>
      <rPr>
        <b/>
        <sz val="11"/>
        <color rgb="FF000000"/>
        <rFont val="Calibri"/>
      </rPr>
      <t>xwayland</t>
    </r>
    <r>
      <rPr>
        <sz val="11"/>
        <color rgb="FF000000"/>
        <rFont val="Calibri"/>
      </rPr>
      <t xml:space="preserve"> is not required and approved by local site policy:</t>
    </r>
    <r>
      <rPr>
        <sz val="11"/>
        <color rgb="FF000000"/>
        <rFont val="Calibri"/>
      </rPr>
      <t xml:space="preserve">
</t>
    </r>
    <r>
      <rPr>
        <sz val="11"/>
        <color rgb="FF006096"/>
        <rFont val="Roboto Condensed"/>
      </rPr>
      <t xml:space="preserve"># rpm -q xwayland </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package 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</si>
  <si>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</si>
  <si>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</si>
  <si>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</si>
  <si>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Exim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</si>
  <si>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"0 DaemonPortOptions=" /etc/mail/sendmail.cr | grep -oP '?&lt;=Addr=)[^,+]+')"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</si>
  <si>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</si>
  <si>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</si>
  <si>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zypper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</si>
  <si>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</si>
  <si>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</si>
  <si>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</si>
  <si>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</si>
  <si>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</si>
  <si>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</si>
  <si>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zypper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</si>
  <si>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</si>
  <si>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</si>
  <si>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</si>
  <si>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openldap2_6-client</t>
    </r>
    <r>
      <rPr>
        <sz val="11"/>
        <color rgb="FF000000"/>
        <rFont val="Calibri"/>
      </rPr>
      <t xml:space="preserve"> packages:</t>
    </r>
    <r>
      <rPr>
        <sz val="11"/>
        <color rgb="FF000000"/>
        <rFont val="Calibri"/>
      </rPr>
      <t xml:space="preserve">
</t>
    </r>
    <r>
      <rPr>
        <sz val="11"/>
        <color rgb="FF006096"/>
        <rFont val="Roboto Condensed"/>
      </rPr>
      <t># zypper remove openldap2_6-client</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</si>
  <si>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</si>
  <si>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openldap2_6-client</t>
    </r>
    <r>
      <rPr>
        <sz val="11"/>
        <color rgb="FF000000"/>
        <rFont val="Calibri"/>
      </rPr>
      <t xml:space="preserve"> package are not installed:</t>
    </r>
    <r>
      <rPr>
        <sz val="11"/>
        <color rgb="FF000000"/>
        <rFont val="Calibri"/>
      </rPr>
      <t xml:space="preserve">
</t>
    </r>
    <r>
      <rPr>
        <sz val="11"/>
        <color rgb="FF006096"/>
        <rFont val="Roboto Condensed"/>
      </rPr>
      <t># rpm -q openldap2_6-client</t>
    </r>
    <r>
      <rPr>
        <sz val="11"/>
        <color rgb="FF006096"/>
        <rFont val="Roboto Condensed"/>
      </rPr>
      <t xml:space="preserve">
</t>
    </r>
    <r>
      <rPr>
        <sz val="11"/>
        <color rgb="FF006096"/>
        <rFont val="Roboto Condensed"/>
      </rPr>
      <t>package openldap2_6-client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</si>
  <si>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</si>
  <si>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</si>
  <si>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zypper remove ypbind</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</si>
  <si>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</si>
  <si>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</si>
  <si>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</si>
  <si>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</si>
  <si>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</si>
  <si>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zypper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</si>
  <si>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</si>
  <si>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</si>
  <si>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</si>
  <si>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</si>
  <si>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zypper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</si>
  <si>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</si>
  <si>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chrony</t>
  </si>
  <si>
    <t>2.3.1.1</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</si>
  <si>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</si>
  <si>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</si>
  <si>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</si>
  <si>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</si>
  <si>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2.3.1.2</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</si>
  <si>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</si>
  <si>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chronyd.service</t>
    </r>
    <r>
      <rPr>
        <sz val="11"/>
        <color rgb="FF000000"/>
        <rFont val="Calibri"/>
      </rPr>
      <t>:</t>
    </r>
    <r>
      <rPr>
        <sz val="11"/>
        <color rgb="FF000000"/>
        <rFont val="Calibri"/>
      </rPr>
      <t xml:space="preserve">
</t>
    </r>
    <r>
      <rPr>
        <sz val="11"/>
        <color rgb="FF006096"/>
        <rFont val="Roboto Condensed"/>
      </rPr>
      <t># systemctl unmask chronyd.service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chronyd.service</t>
    </r>
    <r>
      <rPr>
        <sz val="11"/>
        <color rgb="FF000000"/>
        <rFont val="Calibri"/>
      </rPr>
      <t>:</t>
    </r>
    <r>
      <rPr>
        <sz val="11"/>
        <color rgb="FF000000"/>
        <rFont val="Calibri"/>
      </rPr>
      <t xml:space="preserve">
</t>
    </r>
    <r>
      <rPr>
        <sz val="11"/>
        <color rgb="FF006096"/>
        <rFont val="Roboto Condensed"/>
      </rPr>
      <t># systemctl --now enable chronyd.service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zypper 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</si>
  <si>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</si>
  <si>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chronyd.service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</si>
  <si>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</si>
  <si>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</si>
  <si>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</si>
  <si>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</si>
  <si>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</si>
  <si>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</si>
  <si>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</si>
  <si>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</si>
  <si>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</si>
  <si>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</si>
  <si>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</si>
  <si>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</si>
  <si>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</si>
  <si>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</si>
  <si>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</si>
  <si>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</si>
  <si>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</si>
  <si>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</si>
  <si>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</si>
  <si>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</si>
  <si>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</si>
  <si>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</si>
  <si>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</si>
  <si>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</si>
  <si>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</si>
  <si>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</si>
  <si>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</si>
  <si>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</si>
  <si>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</si>
  <si>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</si>
  <si>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</si>
  <si>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</si>
  <si>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</si>
  <si>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</si>
  <si>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</si>
  <si>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</si>
  <si>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</si>
  <si>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</si>
  <si>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</si>
  <si>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</si>
  <si>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</si>
  <si>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</si>
  <si>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</si>
  <si>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</si>
  <si>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</si>
  <si>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</si>
  <si>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</si>
  <si>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</si>
  <si>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</si>
  <si>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</si>
  <si>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</si>
  <si>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</si>
  <si>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</si>
  <si>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</si>
  <si>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</si>
  <si>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systemd Timers</t>
  </si>
  <si>
    <t>2.4.3.1</t>
  </si>
  <si>
    <r>
      <rPr>
        <sz val="11"/>
        <rFont val="Calibri"/>
      </rPr>
      <t>Ensure access to systemd timer unit files is configured</t>
    </r>
  </si>
  <si>
    <r>
      <rPr>
        <sz val="11"/>
        <color rgb="FF000000"/>
        <rFont val="Calibri"/>
      </rPr>
      <t xml:space="preserve">Run the following commands to set permissions to mode </t>
    </r>
    <r>
      <rPr>
        <b/>
        <sz val="11"/>
        <color rgb="FF000000"/>
        <rFont val="Calibri"/>
      </rPr>
      <t>0644</t>
    </r>
    <r>
      <rPr>
        <sz val="11"/>
        <color rgb="FF000000"/>
        <rFont val="Calibri"/>
      </rPr>
      <t xml:space="preser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 chmod u-x,go-wx</t>
    </r>
    <r>
      <rPr>
        <sz val="11"/>
        <color rgb="FF006096"/>
        <rFont val="Roboto Condensed"/>
      </rPr>
      <t xml:space="preserve">
</t>
    </r>
    <r>
      <rPr>
        <sz val="11"/>
        <color rgb="FF006096"/>
        <rFont val="Roboto Condensed"/>
      </rPr>
      <t># chown root:root &lt;/path/to/systemd.timer&gt;</t>
    </r>
    <r>
      <rPr>
        <sz val="11"/>
        <color rgb="FF006096"/>
        <rFont val="Roboto Condensed"/>
      </rPr>
      <t xml:space="preserve">
</t>
    </r>
  </si>
  <si>
    <r>
      <rPr>
        <sz val="11"/>
        <color rgb="FF000000"/>
        <rFont val="Calibri"/>
      </rPr>
      <t xml:space="preserve">For each timer file, a matching unit file must exist, describing the unit to activate when the timer elapses. By default, a service by the same name as the timer (except for the suffix) is activated. Example: a timer file </t>
    </r>
    <r>
      <rPr>
        <b/>
        <sz val="11"/>
        <color rgb="FF000000"/>
        <rFont val="Calibri"/>
      </rPr>
      <t>foo.timer</t>
    </r>
    <r>
      <rPr>
        <sz val="11"/>
        <color rgb="FF000000"/>
        <rFont val="Calibri"/>
      </rPr>
      <t xml:space="preserve"> activates a matching service </t>
    </r>
    <r>
      <rPr>
        <b/>
        <sz val="11"/>
        <color rgb="FF000000"/>
        <rFont val="Calibri"/>
      </rPr>
      <t>foo.service</t>
    </r>
    <r>
      <rPr>
        <sz val="11"/>
        <color rgb="FF000000"/>
        <rFont val="Calibri"/>
      </rPr>
      <t>.</t>
    </r>
  </si>
  <si>
    <r>
      <rPr>
        <sz val="11"/>
        <color rgb="FF000000"/>
        <rFont val="Calibri"/>
      </rPr>
      <t>Service execution failures due to restrictive permissions and reduced functionality from least-privilege enforcement.</t>
    </r>
  </si>
  <si>
    <r>
      <rPr>
        <sz val="11"/>
        <color rgb="FF000000"/>
        <rFont val="Calibri"/>
      </rPr>
      <t xml:space="preserve">Run the following script to verify </t>
    </r>
    <r>
      <rPr>
        <b/>
        <sz val="11"/>
        <color rgb="FF000000"/>
        <rFont val="Calibri"/>
      </rPr>
      <t>systemd</t>
    </r>
    <r>
      <rPr>
        <sz val="11"/>
        <color rgb="FF000000"/>
        <rFont val="Calibri"/>
      </rPr>
      <t xml:space="preserve"> timer unit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dirs=()</t>
    </r>
    <r>
      <rPr>
        <sz val="11"/>
        <color rgb="FF006096"/>
        <rFont val="Roboto Condensed"/>
      </rPr>
      <t xml:space="preserve">
</t>
    </r>
    <r>
      <rPr>
        <sz val="11"/>
        <color rgb="FF006096"/>
        <rFont val="Roboto Condensed"/>
      </rPr>
      <t xml:space="preserve">    for d in /run/systemd/system /etc/systemd/system /usr/lib/systemd/system /lib/systemd/system; do</t>
    </r>
    <r>
      <rPr>
        <sz val="11"/>
        <color rgb="FF006096"/>
        <rFont val="Roboto Condensed"/>
      </rPr>
      <t xml:space="preserve">
</t>
    </r>
    <r>
      <rPr>
        <sz val="11"/>
        <color rgb="FF006096"/>
        <rFont val="Roboto Condensed"/>
      </rPr>
      <t xml:space="preserve">        [ -d "$d" ] &amp;&amp; dirs+=("$d")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 -d $'\0' file; do</t>
    </r>
    <r>
      <rPr>
        <sz val="11"/>
        <color rgb="FF006096"/>
        <rFont val="Roboto Condensed"/>
      </rPr>
      <t xml:space="preserve">
</t>
    </r>
    <r>
      <rPr>
        <sz val="11"/>
        <color rgb="FF006096"/>
        <rFont val="Roboto Condensed"/>
      </rPr>
      <t xml:space="preserve">        stat -Lc 'File: %n Mode: (%#a) User: (%U) Group: (%G)' "$file"</t>
    </r>
    <r>
      <rPr>
        <sz val="11"/>
        <color rgb="FF006096"/>
        <rFont val="Roboto Condensed"/>
      </rPr>
      <t xml:space="preserve">
</t>
    </r>
    <r>
      <rPr>
        <sz val="11"/>
        <color rgb="FF006096"/>
        <rFont val="Roboto Condensed"/>
      </rPr>
      <t xml:space="preserve">    done &lt; &lt;(find -L "${dirs[@]}" -mount -xdev -type f -name '*.timer' \( !  -user root -o ! -group root -o -perm /133 \)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</si>
  <si>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2.4.3.2</t>
  </si>
  <si>
    <r>
      <rPr>
        <sz val="11"/>
        <rFont val="Calibri"/>
      </rPr>
      <t>Ensure access to systemd service unit files is configured</t>
    </r>
  </si>
  <si>
    <r>
      <rPr>
        <sz val="11"/>
        <color rgb="FF000000"/>
        <rFont val="Calibri"/>
      </rPr>
      <t xml:space="preserve">Run the following commands to set access to mode </t>
    </r>
    <r>
      <rPr>
        <b/>
        <sz val="11"/>
        <color rgb="FF000000"/>
        <rFont val="Calibri"/>
      </rPr>
      <t>0644</t>
    </r>
    <r>
      <rPr>
        <sz val="11"/>
        <color rgb="FF000000"/>
        <rFont val="Calibri"/>
      </rPr>
      <t xml:space="preserve">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 chmod u-x,go-wx</t>
    </r>
    <r>
      <rPr>
        <sz val="11"/>
        <color rgb="FF006096"/>
        <rFont val="Roboto Condensed"/>
      </rPr>
      <t xml:space="preserve">
</t>
    </r>
    <r>
      <rPr>
        <sz val="11"/>
        <color rgb="FF006096"/>
        <rFont val="Roboto Condensed"/>
      </rPr>
      <t># chown root:root &lt;/path/to/systemd/.service&gt;</t>
    </r>
    <r>
      <rPr>
        <sz val="11"/>
        <color rgb="FF006096"/>
        <rFont val="Roboto Condensed"/>
      </rPr>
      <t xml:space="preserve">
</t>
    </r>
  </si>
  <si>
    <r>
      <rPr>
        <b/>
        <sz val="11"/>
        <color rgb="FF000000"/>
        <rFont val="Calibri"/>
      </rPr>
      <t>systemd</t>
    </r>
    <r>
      <rPr>
        <sz val="11"/>
        <color rgb="FF000000"/>
        <rFont val="Calibri"/>
      </rPr>
      <t xml:space="preserve"> service unit files contain information about the service and the process it supervises defines how and when the service is started, stopped, and managed by </t>
    </r>
    <r>
      <rPr>
        <b/>
        <sz val="11"/>
        <color rgb="FF000000"/>
        <rFont val="Calibri"/>
      </rPr>
      <t>systemd</t>
    </r>
    <r>
      <rPr>
        <sz val="11"/>
        <color rgb="FF000000"/>
        <rFont val="Calibri"/>
      </rPr>
      <t xml:space="preserve">, which is the </t>
    </r>
    <r>
      <rPr>
        <b/>
        <sz val="11"/>
        <color rgb="FF000000"/>
        <rFont val="Calibri"/>
      </rPr>
      <t>init</t>
    </r>
    <r>
      <rPr>
        <sz val="11"/>
        <color rgb="FF000000"/>
        <rFont val="Calibri"/>
      </rPr>
      <t xml:space="preserve"> system and service manager.</t>
    </r>
  </si>
  <si>
    <r>
      <rPr>
        <sz val="11"/>
        <color rgb="FF000000"/>
        <rFont val="Calibri"/>
      </rPr>
      <t>Service execution failures due to restrictive permissions and reduced functionality from least-privilege enforcement</t>
    </r>
  </si>
  <si>
    <r>
      <rPr>
        <sz val="11"/>
        <color rgb="FF000000"/>
        <rFont val="Calibri"/>
      </rPr>
      <t xml:space="preserve">Run the following script to verify access is set to mode </t>
    </r>
    <r>
      <rPr>
        <b/>
        <sz val="11"/>
        <color rgb="FF000000"/>
        <rFont val="Calibri"/>
      </rPr>
      <t>0644</t>
    </r>
    <r>
      <rPr>
        <sz val="11"/>
        <color rgb="FF000000"/>
        <rFont val="Calibri"/>
      </rPr>
      <t xml:space="preserve">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dirs=()</t>
    </r>
    <r>
      <rPr>
        <sz val="11"/>
        <color rgb="FF006096"/>
        <rFont val="Roboto Condensed"/>
      </rPr>
      <t xml:space="preserve">
</t>
    </r>
    <r>
      <rPr>
        <sz val="11"/>
        <color rgb="FF006096"/>
        <rFont val="Roboto Condensed"/>
      </rPr>
      <t xml:space="preserve">    for d in /run/systemd/system /etc/systemd/system /usr/lib/systemd/system /lib/systemd/system; do</t>
    </r>
    <r>
      <rPr>
        <sz val="11"/>
        <color rgb="FF006096"/>
        <rFont val="Roboto Condensed"/>
      </rPr>
      <t xml:space="preserve">
</t>
    </r>
    <r>
      <rPr>
        <sz val="11"/>
        <color rgb="FF006096"/>
        <rFont val="Roboto Condensed"/>
      </rPr>
      <t xml:space="preserve">        [ -d "$d" ] &amp;&amp; dirs+=("$d")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 -d $'\0' file; do</t>
    </r>
    <r>
      <rPr>
        <sz val="11"/>
        <color rgb="FF006096"/>
        <rFont val="Roboto Condensed"/>
      </rPr>
      <t xml:space="preserve">
</t>
    </r>
    <r>
      <rPr>
        <sz val="11"/>
        <color rgb="FF006096"/>
        <rFont val="Roboto Condensed"/>
      </rPr>
      <t xml:space="preserve">        stat -Lc 'File: %n Mode: (%#a) User: (%U) Group: (%G)' "$file"</t>
    </r>
    <r>
      <rPr>
        <sz val="11"/>
        <color rgb="FF006096"/>
        <rFont val="Roboto Condensed"/>
      </rPr>
      <t xml:space="preserve">
</t>
    </r>
    <r>
      <rPr>
        <sz val="11"/>
        <color rgb="FF006096"/>
        <rFont val="Roboto Condensed"/>
      </rPr>
      <t xml:space="preserve">    done &lt; &lt;(find -L "${dirs[@]}" -mount -xdev -type f -name '*.service' \( !  -user root -o ! -group root -o -perm /133 \)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</si>
  <si>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2.4.3.3</t>
  </si>
  <si>
    <r>
      <rPr>
        <sz val="11"/>
        <rFont val="Calibri"/>
      </rPr>
      <t>Ensure access to systemd timer drop in directories is configured</t>
    </r>
  </si>
  <si>
    <r>
      <rPr>
        <sz val="11"/>
        <color rgb="FF000000"/>
        <rFont val="Calibri"/>
      </rPr>
      <t xml:space="preserve">Run the following commands and set ownership and permissions on drop-in override directories for timers/services to </t>
    </r>
    <r>
      <rPr>
        <b/>
        <sz val="11"/>
        <color rgb="FF000000"/>
        <rFont val="Calibri"/>
      </rPr>
      <t>0750</t>
    </r>
    <r>
      <rPr>
        <sz val="11"/>
        <color rgb="FF000000"/>
        <rFont val="Calibri"/>
      </rPr>
      <t>:</t>
    </r>
    <r>
      <rPr>
        <sz val="11"/>
        <color rgb="FF000000"/>
        <rFont val="Calibri"/>
      </rPr>
      <t xml:space="preserve">
</t>
    </r>
    <r>
      <rPr>
        <sz val="11"/>
        <color rgb="FF006096"/>
        <rFont val="Roboto Condensed"/>
      </rPr>
      <t># chmod g-w,o-rwx &lt;/path/to/drop-in-directory&gt;</t>
    </r>
    <r>
      <rPr>
        <sz val="11"/>
        <color rgb="FF006096"/>
        <rFont val="Roboto Condensed"/>
      </rPr>
      <t xml:space="preserve">
</t>
    </r>
  </si>
  <si>
    <r>
      <rPr>
        <sz val="11"/>
        <color rgb="FF000000"/>
        <rFont val="Calibri"/>
      </rPr>
      <t xml:space="preserve">Drop-in directories are </t>
    </r>
    <r>
      <rPr>
        <b/>
        <sz val="11"/>
        <color rgb="FF000000"/>
        <rFont val="Calibri"/>
      </rPr>
      <t>systemd</t>
    </r>
    <r>
      <rPr>
        <sz val="11"/>
        <color rgb="FF000000"/>
        <rFont val="Calibri"/>
      </rPr>
      <t xml:space="preserve"> override directories (e.g., </t>
    </r>
    <r>
      <rPr>
        <b/>
        <sz val="11"/>
        <color rgb="FF000000"/>
        <rFont val="Calibri"/>
      </rPr>
      <t>*.timer.d/</t>
    </r>
    <r>
      <rPr>
        <sz val="11"/>
        <color rgb="FF000000"/>
        <rFont val="Calibri"/>
      </rPr>
      <t>,</t>
    </r>
    <r>
      <rPr>
        <b/>
        <sz val="11"/>
        <color rgb="FF000000"/>
        <rFont val="Calibri"/>
      </rPr>
      <t>*.service.d/</t>
    </r>
    <r>
      <rPr>
        <sz val="11"/>
        <color rgb="FF000000"/>
        <rFont val="Calibri"/>
      </rPr>
      <t>) that allow administrators to add or modify unit configuration settings without editing the original unit file. Files placed in these directories are merged with the base unit at runtime and have the same security impact as the unit file itself.</t>
    </r>
  </si>
  <si>
    <r>
      <rPr>
        <sz val="11"/>
        <color rgb="FF000000"/>
        <rFont val="Calibri"/>
      </rPr>
      <t xml:space="preserve">Run the following script and verify drop-in override directories for timers/services are </t>
    </r>
    <r>
      <rPr>
        <b/>
        <sz val="11"/>
        <color rgb="FF000000"/>
        <rFont val="Calibri"/>
      </rPr>
      <t>0750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dirs=()</t>
    </r>
    <r>
      <rPr>
        <sz val="11"/>
        <color rgb="FF006096"/>
        <rFont val="Roboto Condensed"/>
      </rPr>
      <t xml:space="preserve">
</t>
    </r>
    <r>
      <rPr>
        <sz val="11"/>
        <color rgb="FF006096"/>
        <rFont val="Roboto Condensed"/>
      </rPr>
      <t xml:space="preserve">    for d in /run/systemd/system /etc/systemd/system /usr/lib/systemd/system /lib/systemd/system; do</t>
    </r>
    <r>
      <rPr>
        <sz val="11"/>
        <color rgb="FF006096"/>
        <rFont val="Roboto Condensed"/>
      </rPr>
      <t xml:space="preserve">
</t>
    </r>
    <r>
      <rPr>
        <sz val="11"/>
        <color rgb="FF006096"/>
        <rFont val="Roboto Condensed"/>
      </rPr>
      <t xml:space="preserve">       [[ -d "$d" ]] &amp;&amp; dirs+=("$d")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l_umask=0027</t>
    </r>
    <r>
      <rPr>
        <sz val="11"/>
        <color rgb="FF006096"/>
        <rFont val="Roboto Condensed"/>
      </rPr>
      <t xml:space="preserve">
</t>
    </r>
    <r>
      <rPr>
        <sz val="11"/>
        <color rgb="FF006096"/>
        <rFont val="Roboto Condensed"/>
      </rPr>
      <t xml:space="preserve">    l_allowed=$((0777 &amp; ~l_umask))</t>
    </r>
    <r>
      <rPr>
        <sz val="11"/>
        <color rgb="FF006096"/>
        <rFont val="Roboto Condensed"/>
      </rPr>
      <t xml:space="preserve">
</t>
    </r>
    <r>
      <rPr>
        <sz val="11"/>
        <color rgb="FF006096"/>
        <rFont val="Roboto Condensed"/>
      </rPr>
      <t xml:space="preserve">    while IFS= read -r -d $'\0' dir; do</t>
    </r>
    <r>
      <rPr>
        <sz val="11"/>
        <color rgb="FF006096"/>
        <rFont val="Roboto Condensed"/>
      </rPr>
      <t xml:space="preserve">
</t>
    </r>
    <r>
      <rPr>
        <sz val="11"/>
        <color rgb="FF006096"/>
        <rFont val="Roboto Condensed"/>
      </rPr>
      <t xml:space="preserve">       stat -Lc 'File: %n Mode: (%#a) User: (%U) Group: (%G)' "$dir"</t>
    </r>
    <r>
      <rPr>
        <sz val="11"/>
        <color rgb="FF006096"/>
        <rFont val="Roboto Condensed"/>
      </rPr>
      <t xml:space="preserve">
</t>
    </r>
    <r>
      <rPr>
        <sz val="11"/>
        <color rgb="FF006096"/>
        <rFont val="Roboto Condensed"/>
      </rPr>
      <t xml:space="preserve">    done &lt; &lt;(find "${dirs[@]}" -xdev -type d \( ! -user root -o ! -group root -o -perm /022 -o -perm /7000 \)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Default vendor drop-in directories permissions of </t>
    </r>
    <r>
      <rPr>
        <b/>
        <sz val="11"/>
        <color rgb="FF000000"/>
        <rFont val="Calibri"/>
      </rPr>
      <t>0755</t>
    </r>
    <r>
      <rPr>
        <sz val="11"/>
        <color rgb="FF000000"/>
        <rFont val="Calibri"/>
      </rPr>
      <t xml:space="preserve"> is acceptable.</t>
    </r>
  </si>
  <si>
    <t>2.4.3.4</t>
  </si>
  <si>
    <r>
      <rPr>
        <sz val="11"/>
        <rFont val="Calibri"/>
      </rPr>
      <t>Ensure systemd user timers disable-linger is configured</t>
    </r>
  </si>
  <si>
    <r>
      <rPr>
        <sz val="11"/>
        <color rgb="FF000000"/>
        <rFont val="Calibri"/>
      </rPr>
      <t xml:space="preserve">Run the following command to set </t>
    </r>
    <r>
      <rPr>
        <b/>
        <sz val="11"/>
        <color rgb="FF000000"/>
        <rFont val="Calibri"/>
      </rPr>
      <t>disable-linger</t>
    </r>
    <r>
      <rPr>
        <sz val="11"/>
        <color rgb="FF000000"/>
        <rFont val="Calibri"/>
      </rPr>
      <t>:</t>
    </r>
    <r>
      <rPr>
        <sz val="11"/>
        <color rgb="FF000000"/>
        <rFont val="Calibri"/>
      </rPr>
      <t xml:space="preserve">
</t>
    </r>
    <r>
      <rPr>
        <sz val="11"/>
        <color rgb="FF006096"/>
        <rFont val="Roboto Condensed"/>
      </rPr>
      <t># loginctl disable-linger &lt;username&gt;</t>
    </r>
    <r>
      <rPr>
        <sz val="11"/>
        <color rgb="FF006096"/>
        <rFont val="Roboto Condensed"/>
      </rPr>
      <t xml:space="preserve">
</t>
    </r>
  </si>
  <si>
    <r>
      <rPr>
        <b/>
        <sz val="11"/>
        <color rgb="FF000000"/>
        <rFont val="Calibri"/>
      </rPr>
      <t>systemd</t>
    </r>
    <r>
      <rPr>
        <sz val="11"/>
        <color rgb="FF000000"/>
        <rFont val="Calibri"/>
      </rPr>
      <t xml:space="preserve"> timers can also be used by regular users. As with other </t>
    </r>
    <r>
      <rPr>
        <b/>
        <sz val="11"/>
        <color rgb="FF000000"/>
        <rFont val="Calibri"/>
      </rPr>
      <t>systemd</t>
    </r>
    <r>
      <rPr>
        <sz val="11"/>
        <color rgb="FF000000"/>
        <rFont val="Calibri"/>
      </rPr>
      <t xml:space="preserve"> services started as a regular user, user timers only run when the user is logged in. If linger is enabled for a specific user, a user manager is spawned for the user at boot and kept around after logouts. This allows users who are not logged in to run long-running services.</t>
    </r>
  </si>
  <si>
    <r>
      <rPr>
        <sz val="11"/>
        <color rgb="FF000000"/>
        <rFont val="Calibri"/>
      </rPr>
      <t xml:space="preserve">Run the following script and verify </t>
    </r>
    <r>
      <rPr>
        <b/>
        <sz val="11"/>
        <color rgb="FF000000"/>
        <rFont val="Calibri"/>
      </rPr>
      <t>disable-linger</t>
    </r>
    <r>
      <rPr>
        <sz val="11"/>
        <color rgb="FF000000"/>
        <rFont val="Calibri"/>
      </rPr>
      <t xml:space="preserve"> is configured for users:</t>
    </r>
    <r>
      <rPr>
        <sz val="11"/>
        <color rgb="FF000000"/>
        <rFont val="Calibri"/>
      </rPr>
      <t xml:space="preserve">
</t>
    </r>
    <r>
      <rPr>
        <sz val="11"/>
        <color rgb="FF006096"/>
        <rFont val="Roboto Condensed"/>
      </rPr>
      <t>#  while read -r user uid _; do</t>
    </r>
    <r>
      <rPr>
        <sz val="11"/>
        <color rgb="FF006096"/>
        <rFont val="Roboto Condensed"/>
      </rPr>
      <t xml:space="preserve">
</t>
    </r>
    <r>
      <rPr>
        <sz val="11"/>
        <color rgb="FF006096"/>
        <rFont val="Roboto Condensed"/>
      </rPr>
      <t xml:space="preserve">      [[ "$user" == "root" ]] &amp;&amp; continue</t>
    </r>
    <r>
      <rPr>
        <sz val="11"/>
        <color rgb="FF006096"/>
        <rFont val="Roboto Condensed"/>
      </rPr>
      <t xml:space="preserve">
</t>
    </r>
    <r>
      <rPr>
        <sz val="11"/>
        <color rgb="FF006096"/>
        <rFont val="Roboto Condensed"/>
      </rPr>
      <t xml:space="preserve">      linger="$(loginctl show-user "$user" --property=Linger 2&gt;/dev/null | cut -d= -f2)" </t>
    </r>
    <r>
      <rPr>
        <sz val="11"/>
        <color rgb="FF006096"/>
        <rFont val="Roboto Condensed"/>
      </rPr>
      <t xml:space="preserve">
</t>
    </r>
    <r>
      <rPr>
        <sz val="11"/>
        <color rgb="FF006096"/>
        <rFont val="Roboto Condensed"/>
      </rPr>
      <t xml:space="preserve">      [[ "$linger" != "no" ]] &amp;&amp; echo "Linger enabled for $user (UID: $uid)"</t>
    </r>
    <r>
      <rPr>
        <sz val="11"/>
        <color rgb="FF006096"/>
        <rFont val="Roboto Condensed"/>
      </rPr>
      <t xml:space="preserve">
</t>
    </r>
    <r>
      <rPr>
        <sz val="11"/>
        <color rgb="FF006096"/>
        <rFont val="Roboto Condensed"/>
      </rPr>
      <t xml:space="preserve">   done &lt; &lt;(loginctl list-users --no-legend)</t>
    </r>
    <r>
      <rPr>
        <sz val="11"/>
        <color rgb="FF006096"/>
        <rFont val="Roboto Condensed"/>
      </rPr>
      <t xml:space="preserve">
</t>
    </r>
    <r>
      <rPr>
        <sz val="11"/>
        <color rgb="FF000000"/>
        <rFont val="Calibri"/>
      </rPr>
      <t xml:space="preserve">
</t>
    </r>
    <r>
      <rPr>
        <sz val="11"/>
        <color rgb="FF000000"/>
        <rFont val="Calibri"/>
      </rPr>
      <t>Nothing should be returned.</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</si>
  <si>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</si>
  <si>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</si>
  <si>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</si>
  <si>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</si>
  <si>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</si>
  <si>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</si>
  <si>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</si>
  <si>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</si>
  <si>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</si>
  <si>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</si>
  <si>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</si>
  <si>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</si>
  <si>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</si>
  <si>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</si>
  <si>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</si>
  <si>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</si>
  <si>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zypper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</si>
  <si>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</si>
  <si>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</si>
  <si>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</si>
  <si>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</si>
  <si>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</si>
  <si>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</si>
  <si>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</si>
  <si>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</si>
  <si>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</si>
  <si>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</si>
  <si>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</si>
  <si>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</si>
  <si>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</si>
  <si>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</si>
  <si>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</si>
  <si>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</si>
  <si>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</si>
  <si>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</si>
  <si>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</si>
  <si>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</si>
  <si>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</si>
  <si>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</si>
  <si>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</si>
  <si>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</si>
  <si>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</si>
  <si>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</si>
  <si>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</si>
  <si>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</si>
  <si>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</si>
  <si>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</si>
  <si>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</si>
  <si>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</si>
  <si>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</si>
  <si>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</si>
  <si>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</si>
  <si>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</si>
  <si>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</si>
  <si>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</si>
  <si>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</si>
  <si>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</si>
  <si>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net.ipv4.ip_forward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</si>
  <si>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</si>
  <si>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</si>
  <si>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</si>
  <si>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</si>
  <si>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</si>
  <si>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</si>
  <si>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multiple lines with </t>
    </r>
    <r>
      <rPr>
        <b/>
        <sz val="11"/>
        <color rgb="FF000000"/>
        <rFont val="Calibri"/>
      </rPr>
      <t>net.ipv4.conf.all.forwarding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their location, and load preference is available in the section overview.</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</si>
  <si>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</si>
  <si>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</si>
  <si>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</si>
  <si>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</si>
  <si>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</si>
  <si>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</si>
  <si>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</si>
  <si>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</si>
  <si>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</si>
  <si>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</si>
  <si>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</si>
  <si>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</si>
  <si>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net.ipv4.conf.all.send_redirects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</si>
  <si>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</si>
  <si>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</si>
  <si>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</si>
  <si>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</si>
  <si>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</si>
  <si>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</si>
  <si>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</si>
  <si>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</si>
  <si>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</si>
  <si>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</si>
  <si>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</si>
  <si>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net.ipv4.icmp_ignore_bogus_error_responses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</si>
  <si>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</si>
  <si>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</si>
  <si>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</si>
  <si>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</si>
  <si>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</si>
  <si>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net.ipv4.icmp_echo_ignore_broadcasts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</si>
  <si>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</si>
  <si>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</si>
  <si>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</si>
  <si>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</si>
  <si>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</si>
  <si>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</si>
  <si>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</si>
  <si>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</si>
  <si>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</si>
  <si>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</si>
  <si>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</si>
  <si>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</si>
  <si>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</si>
  <si>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</si>
  <si>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</si>
  <si>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</si>
  <si>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</si>
  <si>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</si>
  <si>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</si>
  <si>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</si>
  <si>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</si>
  <si>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</si>
  <si>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</si>
  <si>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</si>
  <si>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</si>
  <si>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</si>
  <si>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</si>
  <si>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</si>
  <si>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</si>
  <si>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</si>
  <si>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</si>
  <si>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</si>
  <si>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</si>
  <si>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</si>
  <si>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</si>
  <si>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</si>
  <si>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</si>
  <si>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</si>
  <si>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</si>
  <si>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</si>
  <si>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</si>
  <si>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</si>
  <si>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</si>
  <si>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</si>
  <si>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</si>
  <si>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</si>
  <si>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</si>
  <si>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</si>
  <si>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</si>
  <si>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</si>
  <si>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</si>
  <si>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</si>
  <si>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</si>
  <si>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</si>
  <si>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</si>
  <si>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</si>
  <si>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</si>
  <si>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</si>
  <si>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</si>
  <si>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</si>
  <si>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</si>
  <si>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</si>
  <si>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</si>
  <si>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</si>
  <si>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</si>
  <si>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net.ipv4.tcp_syncookies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</si>
  <si>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net.ipv4.tcp_syncookies = 1</t>
    </r>
  </si>
  <si>
    <t>3.3.1.19</t>
  </si>
  <si>
    <r>
      <rPr>
        <sz val="11"/>
        <rFont val="Calibri"/>
      </rPr>
      <t>Ensure net.ipv4.conf.lo.route_localnet is configured</t>
    </r>
  </si>
  <si>
    <r>
      <rPr>
        <sz val="11"/>
        <color rgb="FF000000"/>
        <rFont val="Calibri"/>
      </rPr>
      <t xml:space="preserve">Review all files being used by systemd sysctl and comment out or remove all </t>
    </r>
    <r>
      <rPr>
        <b/>
        <sz val="11"/>
        <color rgb="FF000000"/>
        <rFont val="Calibri"/>
      </rPr>
      <t>net.ipv4.conf.lo.route_localnet</t>
    </r>
    <r>
      <rPr>
        <sz val="11"/>
        <color rgb="FF000000"/>
        <rFont val="Calibri"/>
      </rPr>
      <t xml:space="preserve"> lines that are not </t>
    </r>
    <r>
      <rPr>
        <b/>
        <sz val="11"/>
        <color rgb="FF000000"/>
        <rFont val="Calibri"/>
      </rPr>
      <t>net.ipv4.conf.lo.route_localnet = 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l_option="net.ipv4.conf.lo.route_localnet"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b/>
        <sz val="11"/>
        <color rgb="FF000000"/>
        <rFont val="Calibri"/>
      </rPr>
      <t>net.ipv4.conf.lo.route_localnet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"net.ipv4.conf.lo.route_localnet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</si>
  <si>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net.ipv4.conf.lo.route_localnet</t>
    </r>
    <r>
      <rPr>
        <sz val="11"/>
        <color rgb="FF000000"/>
        <rFont val="Calibri"/>
      </rPr>
      <t xml:space="preserve"> flag enables the use of </t>
    </r>
    <r>
      <rPr>
        <b/>
        <sz val="11"/>
        <color rgb="FF000000"/>
        <rFont val="Calibri"/>
      </rPr>
      <t>127/8</t>
    </r>
    <r>
      <rPr>
        <sz val="11"/>
        <color rgb="FF000000"/>
        <rFont val="Calibri"/>
      </rPr>
      <t xml:space="preserve"> for local routing purposes and tells the system do not consider loopback addresses as martian source or destination while routing.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If this system is a router this recommendation is not applicable.</t>
    </r>
  </si>
  <si>
    <r>
      <rPr>
        <sz val="11"/>
        <color rgb="FF000000"/>
        <rFont val="Calibri"/>
      </rPr>
      <t xml:space="preserve">Verify </t>
    </r>
    <r>
      <rPr>
        <b/>
        <sz val="11"/>
        <color rgb="FF000000"/>
        <rFont val="Calibri"/>
      </rPr>
      <t>net.ipv4.conf.lo.route_localnet</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Run the following command to verify that </t>
    </r>
    <r>
      <rPr>
        <b/>
        <sz val="11"/>
        <color rgb="FF000000"/>
        <rFont val="Calibri"/>
      </rPr>
      <t>net.ipv4.conf.lo.route_localnet</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net.ipv4.conf.lo.route_localnet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net.ipv4.conf.lo.route_localnet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net.ipv4.conf.lo.route_localnet = 0</t>
    </r>
    <r>
      <rPr>
        <sz val="11"/>
        <color rgb="FF000000"/>
        <rFont val="Calibri"/>
      </rPr>
      <t xml:space="preserve"> is set in a file being used by systemd sysctl to configure </t>
    </r>
    <r>
      <rPr>
        <b/>
        <sz val="11"/>
        <color rgb="FF000000"/>
        <rFont val="Calibri"/>
      </rPr>
      <t>net.ipv4.conf.lo.route_localnet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l_parameter_name="net.ipv4.conf.lo.route_localnet"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net.ipv4.conf.lo.route_localnet = 0</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"net.ipv4.conf.lo.route_localnet = 0" is set in: "/etc/sysctl.d/60-ipv4_sysctl.conf"</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</si>
  <si>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</si>
  <si>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</si>
  <si>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</si>
  <si>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</si>
  <si>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</si>
  <si>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</si>
  <si>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</si>
  <si>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</si>
  <si>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</si>
  <si>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</si>
  <si>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</si>
  <si>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</si>
  <si>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</si>
  <si>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</si>
  <si>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</si>
  <si>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</si>
  <si>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</si>
  <si>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</si>
  <si>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</si>
  <si>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</si>
  <si>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</si>
  <si>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</si>
  <si>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</si>
  <si>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</si>
  <si>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</si>
  <si>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</si>
  <si>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</si>
  <si>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</si>
  <si>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</si>
  <si>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</si>
  <si>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</si>
  <si>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</si>
  <si>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</si>
  <si>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</si>
  <si>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</si>
  <si>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</si>
  <si>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</si>
  <si>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</si>
  <si>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</si>
  <si>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</si>
  <si>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</si>
  <si>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</si>
  <si>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</si>
  <si>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</si>
  <si>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</si>
  <si>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</si>
  <si>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</si>
  <si>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</si>
  <si>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</si>
  <si>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</si>
  <si>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</si>
  <si>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</si>
  <si>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zypper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</si>
  <si>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</si>
  <si>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</si>
  <si>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</si>
  <si>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</si>
  <si>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</si>
  <si>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</si>
  <si>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</si>
  <si>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</si>
  <si>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</si>
  <si>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</si>
  <si>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</si>
  <si>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</si>
  <si>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</si>
  <si>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</si>
  <si>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</si>
  <si>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</si>
  <si>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</si>
  <si>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Create a new zone file in </t>
    </r>
    <r>
      <rPr>
        <b/>
        <sz val="11"/>
        <color rgb="FF000000"/>
        <rFont val="Calibri"/>
      </rPr>
      <t>/etc/firewalld/zones/</t>
    </r>
    <r>
      <rPr>
        <sz val="11"/>
        <color rgb="FF000000"/>
        <rFont val="Calibri"/>
      </rPr>
      <t xml:space="preserve"> directory:</t>
    </r>
    <r>
      <rPr>
        <sz val="11"/>
        <color rgb="FF000000"/>
        <rFont val="Calibri"/>
      </rPr>
      <t xml:space="preserve">
</t>
    </r>
    <r>
      <rPr>
        <i/>
        <sz val="11"/>
        <color rgb="FF000000"/>
        <rFont val="Calibri"/>
      </rPr>
      <t xml:space="preserve">Example </t>
    </r>
    <r>
      <rPr>
        <b/>
        <i/>
        <sz val="11"/>
        <color rgb="FF000000"/>
        <rFont val="Calibri"/>
      </rPr>
      <t>/etc/firewalld/zones/docker.xml</t>
    </r>
    <r>
      <rPr>
        <sz val="11"/>
        <color rgb="FF000000"/>
        <rFont val="Calibri"/>
      </rPr>
      <t xml:space="preserve">
</t>
    </r>
    <r>
      <rPr>
        <sz val="11"/>
        <color rgb="FF006096"/>
        <rFont val="Roboto Condensed"/>
      </rPr>
      <t>&lt;?xml version="1.0" encoding="utf-8"?&gt;</t>
    </r>
    <r>
      <rPr>
        <sz val="11"/>
        <color rgb="FF006096"/>
        <rFont val="Roboto Condensed"/>
      </rPr>
      <t xml:space="preserve">
</t>
    </r>
    <r>
      <rPr>
        <sz val="11"/>
        <color rgb="FF006096"/>
        <rFont val="Roboto Condensed"/>
      </rPr>
      <t>&lt;zone target="DROP"&gt;</t>
    </r>
    <r>
      <rPr>
        <sz val="11"/>
        <color rgb="FF006096"/>
        <rFont val="Roboto Condensed"/>
      </rPr>
      <t xml:space="preserve">
</t>
    </r>
    <r>
      <rPr>
        <sz val="11"/>
        <color rgb="FF006096"/>
        <rFont val="Roboto Condensed"/>
      </rPr>
      <t xml:space="preserve">  &lt;short&gt;docker&lt;/short&gt;</t>
    </r>
    <r>
      <rPr>
        <sz val="11"/>
        <color rgb="FF006096"/>
        <rFont val="Roboto Condensed"/>
      </rPr>
      <t xml:space="preserve">
</t>
    </r>
    <r>
      <rPr>
        <sz val="11"/>
        <color rgb="FF006096"/>
        <rFont val="Roboto Condensed"/>
      </rPr>
      <t xml:space="preserve">  &lt;description&gt;All network connections are dropped.&lt;/description&gt;</t>
    </r>
    <r>
      <rPr>
        <sz val="11"/>
        <color rgb="FF006096"/>
        <rFont val="Roboto Condensed"/>
      </rPr>
      <t xml:space="preserve">
</t>
    </r>
    <r>
      <rPr>
        <sz val="11"/>
        <color rgb="FF006096"/>
        <rFont val="Roboto Condensed"/>
      </rPr>
      <t xml:space="preserve">  &lt;interface name="docker0"/&gt;</t>
    </r>
    <r>
      <rPr>
        <sz val="11"/>
        <color rgb="FF006096"/>
        <rFont val="Roboto Condensed"/>
      </rPr>
      <t xml:space="preserve">
</t>
    </r>
    <r>
      <rPr>
        <sz val="11"/>
        <color rgb="FF006096"/>
        <rFont val="Roboto Condensed"/>
      </rPr>
      <t>&lt;/zone&gt;</t>
    </r>
    <r>
      <rPr>
        <sz val="11"/>
        <color rgb="FF006096"/>
        <rFont val="Roboto Condensed"/>
      </rPr>
      <t xml:space="preserve">
</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firewalld.service</t>
    </r>
    <r>
      <rPr>
        <sz val="11"/>
        <color rgb="FF006096"/>
        <rFont val="Roboto Condensed"/>
      </rPr>
      <t xml:space="preserve">
</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</si>
  <si>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</si>
  <si>
    <r>
      <rPr>
        <b/>
        <sz val="11"/>
        <color rgb="FF000000"/>
        <rFont val="Calibri"/>
      </rPr>
      <t xml:space="preserve">WARNING Changing the default docker zone from </t>
    </r>
    <r>
      <rPr>
        <b/>
        <sz val="11"/>
        <color rgb="FF000000"/>
        <rFont val="Calibri"/>
      </rPr>
      <t>ACCEPT</t>
    </r>
    <r>
      <rPr>
        <b/>
        <sz val="11"/>
        <color rgb="FF000000"/>
        <rFont val="Calibri"/>
      </rPr>
      <t xml:space="preserve"> to </t>
    </r>
    <r>
      <rPr>
        <b/>
        <sz val="11"/>
        <color rgb="FF000000"/>
        <rFont val="Calibri"/>
      </rPr>
      <t>DROP</t>
    </r>
    <r>
      <rPr>
        <b/>
        <sz val="11"/>
        <color rgb="FF000000"/>
        <rFont val="Calibri"/>
      </rPr>
      <t xml:space="preserve"> or </t>
    </r>
    <r>
      <rPr>
        <b/>
        <sz val="11"/>
        <color rgb="FF000000"/>
        <rFont val="Calibri"/>
      </rPr>
      <t>%%REJECT%%</t>
    </r>
    <r>
      <rPr>
        <b/>
        <sz val="11"/>
        <color rgb="FF000000"/>
        <rFont val="Calibri"/>
      </rPr>
      <t xml:space="preserve"> will result in loss of container network connectivity.</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</si>
  <si>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</si>
  <si>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</si>
  <si>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</si>
  <si>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</si>
  <si>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</si>
  <si>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</si>
  <si>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</si>
  <si>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</si>
  <si>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</si>
  <si>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</si>
  <si>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</si>
  <si>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</si>
  <si>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</si>
  <si>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</si>
  <si>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</si>
  <si>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</si>
  <si>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4.1.8</t>
  </si>
  <si>
    <r>
      <rPr>
        <sz val="11"/>
        <rFont val="Calibri"/>
      </rPr>
      <t>Configure firewall to drop all traffic</t>
    </r>
  </si>
  <si>
    <r>
      <rPr>
        <sz val="11"/>
        <color rgb="FF000000"/>
        <rFont val="Calibri"/>
      </rPr>
      <t>Run the following to set the drop zone as the default.</t>
    </r>
    <r>
      <rPr>
        <sz val="11"/>
        <color rgb="FF000000"/>
        <rFont val="Calibri"/>
      </rPr>
      <t xml:space="preserve">
</t>
    </r>
    <r>
      <rPr>
        <sz val="11"/>
        <color rgb="FF006096"/>
        <rFont val="Roboto Condensed"/>
      </rPr>
      <t># firewall-cmd --set-default-zone=drop</t>
    </r>
    <r>
      <rPr>
        <sz val="11"/>
        <color rgb="FF006096"/>
        <rFont val="Roboto Condensed"/>
      </rPr>
      <t xml:space="preserve">
</t>
    </r>
    <r>
      <rPr>
        <sz val="11"/>
        <color rgb="FF000000"/>
        <rFont val="Calibri"/>
      </rPr>
      <t xml:space="preserve">
</t>
    </r>
    <r>
      <rPr>
        <sz val="11"/>
        <color rgb="FF000000"/>
        <rFont val="Calibri"/>
      </rPr>
      <t>Reload firewalld for changes to take effect</t>
    </r>
    <r>
      <rPr>
        <sz val="11"/>
        <color rgb="FF000000"/>
        <rFont val="Calibri"/>
      </rPr>
      <t xml:space="preserve">
</t>
    </r>
    <r>
      <rPr>
        <sz val="11"/>
        <color rgb="FF006096"/>
        <rFont val="Roboto Condensed"/>
      </rPr>
      <t># firewall-cmd --reload</t>
    </r>
    <r>
      <rPr>
        <sz val="11"/>
        <color rgb="FF006096"/>
        <rFont val="Roboto Condensed"/>
      </rPr>
      <t xml:space="preserve">
</t>
    </r>
  </si>
  <si>
    <r>
      <rPr>
        <b/>
        <sz val="11"/>
        <color rgb="FF000000"/>
        <rFont val="Calibri"/>
      </rPr>
      <t>firewalld</t>
    </r>
    <r>
      <rPr>
        <sz val="11"/>
        <color rgb="FF000000"/>
        <rFont val="Calibri"/>
      </rPr>
      <t xml:space="preserve"> should be set to deny all traffic by default.</t>
    </r>
  </si>
  <si>
    <r>
      <rPr>
        <sz val="11"/>
        <color rgb="FF000000"/>
        <rFont val="Calibri"/>
      </rPr>
      <t>Configuring firewalld to utilize a default policy of denying all traffic will effectively halt all communication not explicitly allowed.</t>
    </r>
    <r>
      <rPr>
        <sz val="11"/>
        <color rgb="FF000000"/>
        <rFont val="Calibri"/>
      </rPr>
      <t xml:space="preserve">
</t>
    </r>
    <r>
      <rPr>
        <b/>
        <sz val="11"/>
        <color rgb="FF000000"/>
        <rFont val="Calibri"/>
      </rPr>
      <t>Note:</t>
    </r>
    <r>
      <rPr>
        <sz val="11"/>
        <color rgb="FF000000"/>
        <rFont val="Calibri"/>
      </rPr>
      <t xml:space="preserve"> Configuration of a live systems firewall directly over a remote connection will often result in being locked out. It is advised to have a known good firewall configuration set to run on boot and to configure an entire firewall structure in a script that is then run and tested before saving to boot.</t>
    </r>
  </si>
  <si>
    <r>
      <rPr>
        <sz val="11"/>
        <color rgb="FF000000"/>
        <rFont val="Calibri"/>
      </rPr>
      <t>Determine the currently used zone by running the following command:</t>
    </r>
    <r>
      <rPr>
        <sz val="11"/>
        <color rgb="FF000000"/>
        <rFont val="Calibri"/>
      </rPr>
      <t xml:space="preserve">
</t>
    </r>
    <r>
      <rPr>
        <sz val="11"/>
        <color rgb="FF006096"/>
        <rFont val="Roboto Condensed"/>
      </rPr>
      <t># firewall-cmd --get-default-zone</t>
    </r>
    <r>
      <rPr>
        <sz val="11"/>
        <color rgb="FF006096"/>
        <rFont val="Roboto Condensed"/>
      </rPr>
      <t xml:space="preserve">
</t>
    </r>
    <r>
      <rPr>
        <sz val="11"/>
        <color rgb="FF006096"/>
        <rFont val="Roboto Condensed"/>
      </rPr>
      <t>drop</t>
    </r>
    <r>
      <rPr>
        <sz val="11"/>
        <color rgb="FF006096"/>
        <rFont val="Roboto Condensed"/>
      </rPr>
      <t xml:space="preserve">
</t>
    </r>
    <r>
      <rPr>
        <sz val="11"/>
        <color rgb="FF000000"/>
        <rFont val="Calibri"/>
      </rPr>
      <t xml:space="preserve">
</t>
    </r>
    <r>
      <rPr>
        <sz val="11"/>
        <color rgb="FF000000"/>
        <rFont val="Calibri"/>
      </rPr>
      <t>If the result is anything other than "drop", then follow remediation to achieve a deny-all posture.</t>
    </r>
  </si>
  <si>
    <t>Configure SSH Server</t>
  </si>
  <si>
    <t>5.1.1</t>
  </si>
  <si>
    <r>
      <rPr>
        <sz val="11"/>
        <rFont val="Calibri"/>
      </rPr>
      <t>Ensure access to sshd_config files is configured</t>
    </r>
  </si>
  <si>
    <r>
      <rPr>
        <sz val="11"/>
        <color rgb="FF000000"/>
        <rFont val="Calibri"/>
      </rPr>
      <t xml:space="preserve">Run the following commands to set ownership and permissions to the appropriate </t>
    </r>
    <r>
      <rPr>
        <b/>
        <sz val="11"/>
        <color rgb="FF000000"/>
        <rFont val="Calibri"/>
      </rPr>
      <t>sshd_config</t>
    </r>
    <r>
      <rPr>
        <sz val="11"/>
        <color rgb="FF000000"/>
        <rFont val="Calibri"/>
      </rPr>
      <t xml:space="preserve"> file:</t>
    </r>
    <r>
      <rPr>
        <sz val="11"/>
        <color rgb="FF000000"/>
        <rFont val="Calibri"/>
      </rPr>
      <t xml:space="preserve">
</t>
    </r>
    <r>
      <rPr>
        <sz val="11"/>
        <color rgb="FF006096"/>
        <rFont val="Roboto Condensed"/>
      </rPr>
      <t># chmod u-x,og-rwx &lt;/path/to/sshd_config&gt;</t>
    </r>
    <r>
      <rPr>
        <sz val="11"/>
        <color rgb="FF006096"/>
        <rFont val="Roboto Condensed"/>
      </rPr>
      <t xml:space="preserve">
</t>
    </r>
    <r>
      <rPr>
        <sz val="11"/>
        <color rgb="FF006096"/>
        <rFont val="Roboto Condensed"/>
      </rPr>
      <t># chown root:root &lt;/path/to/sshd_config&gt;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</si>
  <si>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sshd(8) reads configuration data from </t>
    </r>
    <r>
      <rPr>
        <b/>
        <sz val="11"/>
        <color rgb="FF000000"/>
        <rFont val="Calibri"/>
      </rPr>
      <t>/etc/ssh/sshd_config</t>
    </r>
    <r>
      <rPr>
        <sz val="11"/>
        <color rgb="FF000000"/>
        <rFont val="Calibri"/>
      </rPr>
      <t xml:space="preserve"> (</t>
    </r>
    <r>
      <rPr>
        <b/>
        <sz val="11"/>
        <color rgb="FF000000"/>
        <rFont val="Calibri"/>
      </rPr>
      <t>/usr/etc/ssh/sshd_config</t>
    </r>
    <r>
      <rPr>
        <sz val="11"/>
        <color rgb="FF000000"/>
        <rFont val="Calibri"/>
      </rPr>
      <t xml:space="preserve"> if the file does not exist or the file specified with </t>
    </r>
    <r>
      <rPr>
        <b/>
        <sz val="11"/>
        <color rgb="FF000000"/>
        <rFont val="Calibri"/>
      </rPr>
      <t>-f</t>
    </r>
    <r>
      <rPr>
        <sz val="11"/>
        <color rgb="FF000000"/>
        <rFont val="Calibri"/>
      </rPr>
      <t xml:space="preserve"> on the command line).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</si>
  <si>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access to </t>
    </r>
    <r>
      <rPr>
        <b/>
        <sz val="11"/>
        <color rgb="FF000000"/>
        <rFont val="Calibri"/>
      </rPr>
      <t>/etc/ssh/sshd_config</t>
    </r>
    <r>
      <rPr>
        <sz val="11"/>
        <color rgb="FF000000"/>
        <rFont val="Calibri"/>
      </rPr>
      <t xml:space="preserve"> is configured:</t>
    </r>
    <r>
      <rPr>
        <sz val="11"/>
        <color rgb="FF000000"/>
        <rFont val="Calibri"/>
      </rPr>
      <t xml:space="preserve">
</t>
    </r>
    <r>
      <rPr>
        <sz val="11"/>
        <color rgb="FF006096"/>
        <rFont val="Roboto Condensed"/>
      </rPr>
      <t># stat -Lc 'File: "%n" Mode: "%#a" Owner: "%U" Group: "%G"' /usr/etc/ssh/sshd_config /etc/ssh/sshd_config</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0600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root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"/etc/ssh/sshd_config" Mode: "0600"  Owner: "root" Group: "root"</t>
    </r>
    <r>
      <rPr>
        <sz val="11"/>
        <color rgb="FF006096"/>
        <rFont val="Roboto Condensed"/>
      </rPr>
      <t xml:space="preserve">
</t>
    </r>
    <r>
      <rPr>
        <sz val="11"/>
        <color rgb="FF000000"/>
        <rFont val="Calibri"/>
      </rPr>
      <t xml:space="preserve">
</t>
    </r>
    <r>
      <rPr>
        <sz val="11"/>
        <color rgb="FF000000"/>
        <rFont val="Calibri"/>
      </rPr>
      <t xml:space="preserve">Run the following script to verify files in </t>
    </r>
    <r>
      <rPr>
        <b/>
        <sz val="11"/>
        <color rgb="FF000000"/>
        <rFont val="Calibri"/>
      </rPr>
      <t>/etc/ssh/sshd_config.d/</t>
    </r>
    <r>
      <rPr>
        <sz val="11"/>
        <color rgb="FF000000"/>
        <rFont val="Calibri"/>
      </rPr>
      <t xml:space="preserve"> ending in </t>
    </r>
    <r>
      <rPr>
        <b/>
        <sz val="11"/>
        <color rgb="FF000000"/>
        <rFont val="Calibri"/>
      </rPr>
      <t>.conf</t>
    </r>
    <r>
      <rPr>
        <sz val="11"/>
        <color rgb="FF000000"/>
        <rFont val="Calibri"/>
      </rPr>
      <t xml:space="preserve"> are configured:</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dir in /etc/ssh/sshd_config.d/ /usr/etc/ssh/sshd_config.d/; do</t>
    </r>
    <r>
      <rPr>
        <sz val="11"/>
        <color rgb="FF006096"/>
        <rFont val="Roboto Condensed"/>
      </rPr>
      <t xml:space="preserve">
</t>
    </r>
    <r>
      <rPr>
        <sz val="11"/>
        <color rgb="FF006096"/>
        <rFont val="Roboto Condensed"/>
      </rPr>
      <t xml:space="preserve">        [[ -d "$dir" ]] || continue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&lt;(find "$dir" -xdev -mount -type f -name '*.conf' \</t>
    </r>
    <r>
      <rPr>
        <sz val="11"/>
        <color rgb="FF006096"/>
        <rFont val="Roboto Condensed"/>
      </rPr>
      <t xml:space="preserve">
</t>
    </r>
    <r>
      <rPr>
        <sz val="11"/>
        <color rgb="FF006096"/>
        <rFont val="Roboto Condensed"/>
      </rPr>
      <t xml:space="preserve">                  \( -perm /077 -o ! -user root -o ! -group root \) -print0 2&gt;/dev/null)          </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</si>
  <si>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</si>
  <si>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</si>
  <si>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</si>
  <si>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Update the access to the private keys being used by the open SSH server.</t>
    </r>
    <r>
      <rPr>
        <sz val="11"/>
        <color rgb="FF000000"/>
        <rFont val="Calibri"/>
      </rPr>
      <t xml:space="preserve">
</t>
    </r>
    <r>
      <rPr>
        <sz val="11"/>
        <color rgb="FF000000"/>
        <rFont val="Calibri"/>
      </rPr>
      <t xml:space="preserve">- mode to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private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0600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</si>
  <si>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</si>
  <si>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If the private keys used by the openSSH server have the incorrect mode, owner, or group owner the server service may not start.</t>
    </r>
  </si>
  <si>
    <r>
      <rPr>
        <sz val="11"/>
        <color rgb="FF000000"/>
        <rFont val="Calibri"/>
      </rPr>
      <t>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private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 Mode: "0600"  Owner: "root" Group: "root"</t>
    </r>
    <r>
      <rPr>
        <sz val="11"/>
        <color rgb="FF006096"/>
        <rFont val="Roboto Condensed"/>
      </rPr>
      <t xml:space="preserve">
</t>
    </r>
    <r>
      <rPr>
        <sz val="11"/>
        <color rgb="FF006096"/>
        <rFont val="Roboto Condensed"/>
      </rPr>
      <t>File: "/etc/ssh/ssh_host_ecdsa_key" Mode: "0600"  Owner: "root" Group: "root"</t>
    </r>
    <r>
      <rPr>
        <sz val="11"/>
        <color rgb="FF006096"/>
        <rFont val="Roboto Condensed"/>
      </rPr>
      <t xml:space="preserve">
</t>
    </r>
    <r>
      <rPr>
        <sz val="11"/>
        <color rgb="FF006096"/>
        <rFont val="Roboto Condensed"/>
      </rPr>
      <t>File: "/etc/ssh/ssh_host_ed25519_key" Mode: "0600"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</si>
  <si>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"0600"  Owner: "root" Group: "root"</t>
    </r>
  </si>
  <si>
    <t>5.1.3</t>
  </si>
  <si>
    <r>
      <rPr>
        <sz val="11"/>
        <rFont val="Calibri"/>
      </rPr>
      <t>Ensure access to SSH public host key files is configured</t>
    </r>
  </si>
  <si>
    <r>
      <rPr>
        <sz val="11"/>
        <color rgb="FF000000"/>
        <rFont val="Calibri"/>
      </rPr>
      <t>Update the access to the public keys being used by the open SSH server.</t>
    </r>
    <r>
      <rPr>
        <sz val="11"/>
        <color rgb="FF000000"/>
        <rFont val="Calibri"/>
      </rPr>
      <t xml:space="preserve">
</t>
    </r>
    <r>
      <rPr>
        <sz val="11"/>
        <color rgb="FF000000"/>
        <rFont val="Calibri"/>
      </rPr>
      <t xml:space="preserve">- mode to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public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0644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</si>
  <si>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</si>
  <si>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Verify SSH public host key files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public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"/etc/ssh/ssh_host_rsa_key.pub" Mode: "0644"  Owner: "root" Group: "root"</t>
    </r>
    <r>
      <rPr>
        <sz val="11"/>
        <color rgb="FF006096"/>
        <rFont val="Roboto Condensed"/>
      </rPr>
      <t xml:space="preserve">
</t>
    </r>
    <r>
      <rPr>
        <sz val="11"/>
        <color rgb="FF006096"/>
        <rFont val="Roboto Condensed"/>
      </rPr>
      <t>File: "/etc/ssh/ssh_host_ecdsa_key.pub" Mode: "0644"  Owner: "root" Group: "root"</t>
    </r>
    <r>
      <rPr>
        <sz val="11"/>
        <color rgb="FF006096"/>
        <rFont val="Roboto Condensed"/>
      </rPr>
      <t xml:space="preserve">
</t>
    </r>
    <r>
      <rPr>
        <sz val="11"/>
        <color rgb="FF006096"/>
        <rFont val="Roboto Condensed"/>
      </rPr>
      <t>File: "/etc/ssh/ssh_host_ed25519_key.pub" Mode: "0644"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</si>
  <si>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"0644"  Owner: "root" Group: "root"</t>
    </r>
  </si>
  <si>
    <t>5.1.4</t>
  </si>
  <si>
    <r>
      <rPr>
        <sz val="11"/>
        <rFont val="Calibri"/>
      </rPr>
      <t>Ensure sshd access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</si>
  <si>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</si>
  <si>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</si>
  <si>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</si>
  <si>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</si>
  <si>
    <r>
      <rPr>
        <sz val="11"/>
        <color rgb="FF000000"/>
        <rFont val="Calibri"/>
      </rPr>
      <t>None</t>
    </r>
  </si>
  <si>
    <t>5.1.5</t>
  </si>
  <si>
    <r>
      <rPr>
        <sz val="11"/>
        <rFont val="Calibri"/>
      </rPr>
      <t>Ensure sshd Banner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</si>
  <si>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</si>
  <si>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</si>
  <si>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 Ensure the the </t>
    </r>
    <r>
      <rPr>
        <b/>
        <sz val="11"/>
        <color rgb="FF000000"/>
        <rFont val="Calibri"/>
      </rPr>
      <t>Banner</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</si>
  <si>
    <t>5.1.6</t>
  </si>
  <si>
    <r>
      <rPr>
        <sz val="11"/>
        <rFont val="Calibri"/>
      </rPr>
      <t>Ensure sshd Ciphers are configured</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</si>
  <si>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ciphers. Ensure that ciphers used are in compliance with site policy.</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</si>
  <si>
    <r>
      <rPr>
        <sz val="11"/>
        <color rgb="FF000000"/>
        <rFont val="Calibri"/>
      </rPr>
      <t>Secure Shell (SSH) ciphers are encryption algorithms used by the SSH protocol to secure data transmitted between a client and a server. They protect the privacy and integrity of the connection, using symmetric encryption to encrypt data after a secure session is established. During connection setup, the client and server negotiate to select the strongest available cipher that both support, ensuring the connection is as secure as possible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</si>
  <si>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A too restrictive list of ciphers can lead to the "no matching cipher found" error during an SSH connection. This error indicates that the SSH client and server are unable to agree on a common cipher to use for the secure communication. This typically occurs due to a mismatch in supported ciphers or when older, less secure ciphers are disabled on one side but still expected by the other.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</si>
  <si>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determine if the </t>
    </r>
    <r>
      <rPr>
        <b/>
        <sz val="11"/>
        <color rgb="FF000000"/>
        <rFont val="Calibri"/>
      </rPr>
      <t>chacha20-poly1305@openssh.com</t>
    </r>
    <r>
      <rPr>
        <sz val="11"/>
        <color rgb="FF000000"/>
        <rFont val="Calibri"/>
      </rPr>
      <t xml:space="preserve"> cipher is being used.</t>
    </r>
    <r>
      <rPr>
        <sz val="11"/>
        <color rgb="FF000000"/>
        <rFont val="Calibri"/>
      </rPr>
      <t xml:space="preserve">
</t>
    </r>
    <r>
      <rPr>
        <sz val="11"/>
        <color rgb="FF006096"/>
        <rFont val="Roboto Condensed"/>
      </rPr>
      <t>#  sshd -T 2&gt;&amp;1 | awk '($1=="ciphers" &amp;&amp; $2~/chacha20-poly1305@openssh\.com/){print}'</t>
    </r>
    <r>
      <rPr>
        <sz val="11"/>
        <color rgb="FF006096"/>
        <rFont val="Roboto Condensed"/>
      </rPr>
      <t xml:space="preserve">
</t>
    </r>
    <r>
      <rPr>
        <sz val="11"/>
        <color rgb="FF000000"/>
        <rFont val="Calibri"/>
      </rPr>
      <t xml:space="preserve">
</t>
    </r>
    <r>
      <rPr>
        <sz val="11"/>
        <color rgb="FF000000"/>
        <rFont val="Calibri"/>
      </rPr>
      <t xml:space="preserve">If any line is returned, review </t>
    </r>
    <r>
      <rPr>
        <b/>
        <sz val="11"/>
        <color rgb="FF000000"/>
        <rFont val="Calibri"/>
      </rPr>
      <t>CVE-2023-48795</t>
    </r>
    <r>
      <rPr>
        <sz val="11"/>
        <color rgb="FF000000"/>
        <rFont val="Calibri"/>
      </rPr>
      <t xml:space="preserve"> and verify the system has been patched.</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</si>
  <si>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</si>
  <si>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</si>
  <si>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</si>
  <si>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</si>
  <si>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</si>
  <si>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</si>
  <si>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</si>
  <si>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</si>
  <si>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</si>
  <si>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</si>
  <si>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</si>
  <si>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</si>
  <si>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</si>
  <si>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</si>
  <si>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</si>
  <si>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</si>
  <si>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</si>
  <si>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Disabling GSSAPI authentication in environments that rely on centralized authentication could disrupt legitimate access.</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</si>
  <si>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</si>
  <si>
    <r>
      <rPr>
        <sz val="11"/>
        <color rgb="FF000000"/>
        <rFont val="Calibri"/>
      </rPr>
      <t>GSSAPIAuthentication no</t>
    </r>
  </si>
  <si>
    <t>5.1.10</t>
  </si>
  <si>
    <r>
      <rPr>
        <sz val="11"/>
        <rFont val="Calibri"/>
      </rPr>
      <t>Ensure sshd HostbasedAuthentication is disabled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</si>
  <si>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</si>
  <si>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</si>
  <si>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</si>
  <si>
    <r>
      <rPr>
        <sz val="11"/>
        <color rgb="FF000000"/>
        <rFont val="Calibri"/>
      </rPr>
      <t>HostbasedAuthentication no</t>
    </r>
  </si>
  <si>
    <t>5.1.11</t>
  </si>
  <si>
    <r>
      <rPr>
        <sz val="11"/>
        <rFont val="Calibri"/>
      </rPr>
      <t>Ensure sshd IgnoreRhosts is enabled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</si>
  <si>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</si>
  <si>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</si>
  <si>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</si>
  <si>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</si>
  <si>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</si>
  <si>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</si>
  <si>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</si>
  <si>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</si>
  <si>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anything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</si>
  <si>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</si>
  <si>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5.1.13</t>
  </si>
  <si>
    <r>
      <rPr>
        <sz val="11"/>
        <rFont val="Calibri"/>
      </rPr>
      <t>Ensure sshd LoginGraceTime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</si>
  <si>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</si>
  <si>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</si>
  <si>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</si>
  <si>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</si>
  <si>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</si>
  <si>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</si>
  <si>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</si>
  <si>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</si>
  <si>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</si>
  <si>
    <r>
      <rPr>
        <sz val="11"/>
        <color rgb="FF000000"/>
        <rFont val="Calibri"/>
      </rPr>
      <t>LogLevel INFO</t>
    </r>
  </si>
  <si>
    <t>5.1.15</t>
  </si>
  <si>
    <r>
      <rPr>
        <sz val="11"/>
        <rFont val="Calibri"/>
      </rPr>
      <t>Ensure sshd MACs are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</si>
  <si>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</si>
  <si>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</si>
  <si>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Incorrectly configured or an overly restrictive list of MACs could lead to a "no matching MAC" error during an SSH connection. This means the client and server have no overlapping MAC algorithms which typically occurs due to a mismatch in supported MACs.</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</si>
  <si>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</si>
  <si>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</si>
  <si>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</si>
  <si>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</si>
  <si>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</si>
  <si>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</si>
  <si>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</si>
  <si>
    <r>
      <rPr>
        <sz val="11"/>
        <color rgb="FF000000"/>
        <rFont val="Calibri"/>
      </rPr>
      <t>MaxAuthTries 6</t>
    </r>
  </si>
  <si>
    <t>5.1.17</t>
  </si>
  <si>
    <r>
      <rPr>
        <sz val="11"/>
        <rFont val="Calibri"/>
      </rPr>
      <t>Ensure sshd MaxStartups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</si>
  <si>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</si>
  <si>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</si>
  <si>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</si>
  <si>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</si>
  <si>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</si>
  <si>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</si>
  <si>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</si>
  <si>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</si>
  <si>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</si>
  <si>
    <r>
      <rPr>
        <sz val="11"/>
        <color rgb="FF000000"/>
        <rFont val="Calibri"/>
      </rPr>
      <t>MaxSessions 10</t>
    </r>
  </si>
  <si>
    <t>5.1.19</t>
  </si>
  <si>
    <r>
      <rPr>
        <sz val="11"/>
        <rFont val="Calibri"/>
      </rPr>
      <t>Ensure sshd PermitEmptyPasswords is disabled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</si>
  <si>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</si>
  <si>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</si>
  <si>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</si>
  <si>
    <r>
      <rPr>
        <sz val="11"/>
        <color rgb="FF000000"/>
        <rFont val="Calibri"/>
      </rPr>
      <t>PermitEmptyPasswords no</t>
    </r>
  </si>
  <si>
    <t>5.1.20</t>
  </si>
  <si>
    <r>
      <rPr>
        <sz val="11"/>
        <rFont val="Calibri"/>
      </rPr>
      <t>Ensure sshd PermitRootLogin is disabled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</si>
  <si>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</si>
  <si>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</si>
  <si>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</si>
  <si>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</si>
  <si>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</si>
  <si>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</si>
  <si>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</si>
  <si>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</si>
  <si>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</si>
  <si>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</si>
  <si>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</si>
  <si>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</si>
  <si>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</si>
  <si>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</si>
  <si>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</si>
  <si>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yes</t>
    </r>
  </si>
  <si>
    <t>5.1.23</t>
  </si>
  <si>
    <r>
      <rPr>
        <sz val="11"/>
        <rFont val="Calibri"/>
      </rPr>
      <t>Ensure sshd post-quantum cryptography key exchange algorithms are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</si>
  <si>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and add/modify the </t>
    </r>
    <r>
      <rPr>
        <b/>
        <sz val="11"/>
        <color rgb="FF000000"/>
        <rFont val="Calibri"/>
      </rPr>
      <t>KexAlgorithms</t>
    </r>
    <r>
      <rPr>
        <sz val="11"/>
        <color rgb="FF000000"/>
        <rFont val="Calibri"/>
      </rPr>
      <t xml:space="preserve"> line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statements.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local site policy has stricter requirements, add any additional MACs that are not authorized by local site policy to the list in the example.</t>
    </r>
  </si>
  <si>
    <r>
      <rPr>
        <sz val="11"/>
        <color rgb="FF000000"/>
        <rFont val="Calibri"/>
      </rPr>
      <t>OpenSSH has integrated post-quantum cryptography (PQC) to secure SSH connections against potential attacks from future quantum computers. This includes the adoption of hybrid key agreement algorithms that combine classical cryptographic methods with quantum-resistant ones.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</si>
  <si>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A restrictive list of key exchange algorithms available to the SSH server may prevent some clients from being able to connect.</t>
    </r>
    <r>
      <rPr>
        <sz val="11"/>
        <color rgb="FF000000"/>
        <rFont val="Calibri"/>
      </rPr>
      <t xml:space="preserve">
</t>
    </r>
    <r>
      <rPr>
        <sz val="11"/>
        <color rgb="FF000000"/>
        <rFont val="Calibri"/>
      </rPr>
      <t xml:space="preserve">Including a non-supported key exchange algorithm in the </t>
    </r>
    <r>
      <rPr>
        <b/>
        <sz val="11"/>
        <color rgb="FF000000"/>
        <rFont val="Calibri"/>
      </rPr>
      <t>kexalgorithms</t>
    </r>
    <r>
      <rPr>
        <sz val="11"/>
        <color rgb="FF000000"/>
        <rFont val="Calibri"/>
      </rPr>
      <t xml:space="preserve"> option, may prevent the SSH server from starting.</t>
    </r>
    <r>
      <rPr>
        <sz val="11"/>
        <color rgb="FF000000"/>
        <rFont val="Calibri"/>
      </rPr>
      <t xml:space="preserve">
</t>
    </r>
    <r>
      <rPr>
        <b/>
        <sz val="11"/>
        <color rgb="FF000000"/>
        <rFont val="Calibri"/>
      </rPr>
      <t>Note:</t>
    </r>
    <r>
      <rPr>
        <sz val="11"/>
        <color rgb="FF000000"/>
        <rFont val="Calibri"/>
      </rPr>
      <t xml:space="preserve"> The list of supported key exchange algorithms may also be obtained using the </t>
    </r>
    <r>
      <rPr>
        <b/>
        <sz val="11"/>
        <color rgb="FF000000"/>
        <rFont val="Calibri"/>
      </rPr>
      <t>ssh -Q KexAlgorithms</t>
    </r>
    <r>
      <rPr>
        <sz val="11"/>
        <color rgb="FF000000"/>
        <rFont val="Calibri"/>
      </rPr>
      <t xml:space="preserve"> command.</t>
    </r>
  </si>
  <si>
    <r>
      <rPr>
        <sz val="11"/>
        <color rgb="FF000000"/>
        <rFont val="Calibri"/>
      </rPr>
      <t>- Run the following command to determine the version of openSSH-server:</t>
    </r>
    <r>
      <rPr>
        <sz val="11"/>
        <color rgb="FF000000"/>
        <rFont val="Calibri"/>
      </rPr>
      <t xml:space="preserve">
</t>
    </r>
    <r>
      <rPr>
        <sz val="11"/>
        <color rgb="FF006096"/>
        <rFont val="Roboto Condensed"/>
      </rPr>
      <t># "$(readlink -e /usr/sbin/sshd || readlink -e /sbin/sshd)" -V 2&gt;&amp;1 | \</t>
    </r>
    <r>
      <rPr>
        <sz val="11"/>
        <color rgb="FF006096"/>
        <rFont val="Roboto Condensed"/>
      </rPr>
      <t xml:space="preserve">
</t>
    </r>
    <r>
      <rPr>
        <sz val="11"/>
        <color rgb="FF006096"/>
        <rFont val="Roboto Condensed"/>
      </rPr>
      <t>grep -Psio 'openssh_\d+\.\d+' | awk -F'_' '{print $2}'</t>
    </r>
    <r>
      <rPr>
        <sz val="11"/>
        <color rgb="FF006096"/>
        <rFont val="Roboto Condensed"/>
      </rPr>
      <t xml:space="preserve">
</t>
    </r>
    <r>
      <rPr>
        <sz val="11"/>
        <color rgb="FF000000"/>
        <rFont val="Calibri"/>
      </rPr>
      <t xml:space="preserve">
</t>
    </r>
    <r>
      <rPr>
        <sz val="11"/>
        <color rgb="FF000000"/>
        <rFont val="Calibri"/>
      </rPr>
      <t>- Verify post-quantum cryptography kexalgorithm(s) are available:</t>
    </r>
    <r>
      <rPr>
        <sz val="11"/>
        <color rgb="FF000000"/>
        <rFont val="Calibri"/>
      </rPr>
      <t xml:space="preserve">
</t>
    </r>
    <r>
      <rPr>
        <sz val="11"/>
        <color rgb="FF000000"/>
        <rFont val="Calibri"/>
      </rPr>
      <t xml:space="preserve">Run the following command to verify the </t>
    </r>
    <r>
      <rPr>
        <b/>
        <sz val="11"/>
        <color rgb="FF000000"/>
        <rFont val="Calibri"/>
      </rPr>
      <t>sntrup761x25519-sha512</t>
    </r>
    <r>
      <rPr>
        <sz val="11"/>
        <color rgb="FF000000"/>
        <rFont val="Calibri"/>
      </rPr>
      <t xml:space="preserve"> post-quantum key agreement algorithm is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$2~/sntrup761x25519-sha512/)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sntrup761x25519-sha512</t>
    </r>
    <r>
      <rPr>
        <sz val="11"/>
        <color rgb="FF000000"/>
        <rFont val="Calibri"/>
      </rPr>
      <t xml:space="preserve">
</t>
    </r>
    <r>
      <rPr>
        <b/>
        <sz val="11"/>
        <color rgb="FF000000"/>
        <rFont val="Calibri"/>
      </rPr>
      <t>- IF -</t>
    </r>
    <r>
      <rPr>
        <sz val="11"/>
        <color rgb="FF000000"/>
        <rFont val="Calibri"/>
      </rPr>
      <t xml:space="preserve"> openSSH-server version is </t>
    </r>
    <r>
      <rPr>
        <b/>
        <sz val="11"/>
        <color rgb="FF000000"/>
        <rFont val="Calibri"/>
      </rPr>
      <t>9.9</t>
    </r>
    <r>
      <rPr>
        <sz val="11"/>
        <color rgb="FF000000"/>
        <rFont val="Calibri"/>
      </rPr>
      <t xml:space="preserve"> or greater, run the following command to verify the </t>
    </r>
    <r>
      <rPr>
        <b/>
        <sz val="11"/>
        <color rgb="FF000000"/>
        <rFont val="Calibri"/>
      </rPr>
      <t>mlkem768x25519-sha256</t>
    </r>
    <r>
      <rPr>
        <sz val="11"/>
        <color rgb="FF000000"/>
        <rFont val="Calibri"/>
      </rPr>
      <t xml:space="preserve"> post-quantum key agreement algorithm is also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$2~/mlkem768x25519-sha256/) {print $2}'/)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mlkem768x25519-sha256</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</si>
  <si>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</si>
  <si>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5.1.24</t>
  </si>
  <si>
    <r>
      <rPr>
        <sz val="11"/>
        <rFont val="Calibri"/>
      </rPr>
      <t>Ensure sshd ListenAddress is configured</t>
    </r>
  </si>
  <si>
    <r>
      <rPr>
        <sz val="11"/>
        <color rgb="FF000000"/>
        <rFont val="Calibri"/>
      </rPr>
      <t xml:space="preserve">Create or edit a </t>
    </r>
    <r>
      <rPr>
        <b/>
        <sz val="11"/>
        <color rgb="FF000000"/>
        <rFont val="Calibri"/>
      </rPr>
      <t>*.conf</t>
    </r>
    <r>
      <rPr>
        <sz val="11"/>
        <color rgb="FF000000"/>
        <rFont val="Calibri"/>
      </rPr>
      <t xml:space="preserve"> file in the </t>
    </r>
    <r>
      <rPr>
        <b/>
        <sz val="11"/>
        <color rgb="FF000000"/>
        <rFont val="Calibri"/>
      </rPr>
      <t>/etc/ssh/sshd_config.d/</t>
    </r>
    <r>
      <rPr>
        <sz val="11"/>
        <color rgb="FF000000"/>
        <rFont val="Calibri"/>
      </rPr>
      <t xml:space="preserve"> directory to set the </t>
    </r>
    <r>
      <rPr>
        <b/>
        <sz val="11"/>
        <color rgb="FF000000"/>
        <rFont val="Calibri"/>
      </rPr>
      <t>ListenAddress</t>
    </r>
    <r>
      <rPr>
        <sz val="11"/>
        <color rgb="FF000000"/>
        <rFont val="Calibri"/>
      </rPr>
      <t xml:space="preserve"> parameter to a private network interface above any Include entry as follows:</t>
    </r>
    <r>
      <rPr>
        <i/>
        <sz val="11"/>
        <color rgb="FF000000"/>
        <rFont val="Calibri"/>
      </rPr>
      <t>Example:</t>
    </r>
    <r>
      <rPr>
        <sz val="11"/>
        <color rgb="FF000000"/>
        <rFont val="Calibri"/>
      </rPr>
      <t xml:space="preserve">
</t>
    </r>
    <r>
      <rPr>
        <sz val="11"/>
        <color rgb="FF006096"/>
        <rFont val="Roboto Condensed"/>
      </rPr>
      <t>ListenAddress 192.168.1.14:22</t>
    </r>
    <r>
      <rPr>
        <sz val="11"/>
        <color rgb="FF006096"/>
        <rFont val="Roboto Condensed"/>
      </rPr>
      <t xml:space="preserve">
</t>
    </r>
  </si>
  <si>
    <r>
      <rPr>
        <sz val="11"/>
        <color rgb="FF000000"/>
        <rFont val="Calibri"/>
      </rPr>
      <t xml:space="preserve">The </t>
    </r>
    <r>
      <rPr>
        <b/>
        <sz val="11"/>
        <color rgb="FF000000"/>
        <rFont val="Calibri"/>
      </rPr>
      <t>ListenAddress</t>
    </r>
    <r>
      <rPr>
        <sz val="11"/>
        <color rgb="FF000000"/>
        <rFont val="Calibri"/>
      </rPr>
      <t xml:space="preserve"> parameter specifies the local addresses sshd(8) should listen on.  The following forms may be used:</t>
    </r>
    <r>
      <rPr>
        <sz val="11"/>
        <color rgb="FF000000"/>
        <rFont val="Calibri"/>
      </rPr>
      <t xml:space="preserve">
</t>
    </r>
    <r>
      <rPr>
        <sz val="11"/>
        <color rgb="FF006096"/>
        <rFont val="Roboto Condensed"/>
      </rPr>
      <t>ListenAddress hostname|address [rdomain domain]</t>
    </r>
    <r>
      <rPr>
        <sz val="11"/>
        <color rgb="FF006096"/>
        <rFont val="Roboto Condensed"/>
      </rPr>
      <t xml:space="preserve">
</t>
    </r>
    <r>
      <rPr>
        <sz val="11"/>
        <color rgb="FF006096"/>
        <rFont val="Roboto Condensed"/>
      </rPr>
      <t>ListenAddress hostname:port [rdomain domain]</t>
    </r>
    <r>
      <rPr>
        <sz val="11"/>
        <color rgb="FF006096"/>
        <rFont val="Roboto Condensed"/>
      </rPr>
      <t xml:space="preserve">
</t>
    </r>
    <r>
      <rPr>
        <sz val="11"/>
        <color rgb="FF006096"/>
        <rFont val="Roboto Condensed"/>
      </rPr>
      <t>ListenAddress IPv4_address:port [rdomain domain]</t>
    </r>
    <r>
      <rPr>
        <sz val="11"/>
        <color rgb="FF006096"/>
        <rFont val="Roboto Condensed"/>
      </rPr>
      <t xml:space="preserve">
</t>
    </r>
    <r>
      <rPr>
        <sz val="11"/>
        <color rgb="FF006096"/>
        <rFont val="Roboto Condensed"/>
      </rPr>
      <t>ListenAddress [hostname|address]:port [rdomain domain]</t>
    </r>
    <r>
      <rPr>
        <sz val="11"/>
        <color rgb="FF006096"/>
        <rFont val="Roboto Condensed"/>
      </rPr>
      <t xml:space="preserve">
</t>
    </r>
    <r>
      <rPr>
        <sz val="11"/>
        <color rgb="FF000000"/>
        <rFont val="Calibri"/>
      </rPr>
      <t xml:space="preserve">
</t>
    </r>
    <r>
      <rPr>
        <sz val="11"/>
        <color rgb="FF000000"/>
        <rFont val="Calibri"/>
      </rPr>
      <t xml:space="preserve">The optional rdomain qualifier requests sshd(8) listen in an explicit routing domain.  If port is not specified, sshd will listen on the address and all Port options specified.  The default is to listen on all local addresses on the current default routing domain. Multiple </t>
    </r>
    <r>
      <rPr>
        <b/>
        <sz val="11"/>
        <color rgb="FF000000"/>
        <rFont val="Calibri"/>
      </rPr>
      <t>ListenAddress</t>
    </r>
    <r>
      <rPr>
        <sz val="11"/>
        <color rgb="FF000000"/>
        <rFont val="Calibri"/>
      </rPr>
      <t xml:space="preserve"> options are permitted.  For more information on routing domains, see rdomain(4).</t>
    </r>
  </si>
  <si>
    <r>
      <rPr>
        <sz val="11"/>
        <color rgb="FF000000"/>
        <rFont val="Calibri"/>
      </rPr>
      <t xml:space="preserve">If the </t>
    </r>
    <r>
      <rPr>
        <b/>
        <sz val="11"/>
        <color rgb="FF000000"/>
        <rFont val="Calibri"/>
      </rPr>
      <t>ListenAddress</t>
    </r>
    <r>
      <rPr>
        <sz val="11"/>
        <color rgb="FF000000"/>
        <rFont val="Calibri"/>
      </rPr>
      <t xml:space="preserve"> is set incorrectly (wrong IP, missing interface IP, or binding only to an address not reachable by intended clients), remote SSH access may be disrupted. Ensure out-of-band/console access exists before making changes.</t>
    </r>
  </si>
  <si>
    <r>
      <rPr>
        <sz val="11"/>
        <color rgb="FF000000"/>
        <rFont val="Calibri"/>
      </rPr>
      <t xml:space="preserve">Run the following command to verify </t>
    </r>
    <r>
      <rPr>
        <b/>
        <sz val="11"/>
        <color rgb="FF000000"/>
        <rFont val="Calibri"/>
      </rPr>
      <t>ListenAddress</t>
    </r>
    <r>
      <rPr>
        <sz val="11"/>
        <color rgb="FF000000"/>
        <rFont val="Calibri"/>
      </rPr>
      <t xml:space="preserve"> is set:</t>
    </r>
    <r>
      <rPr>
        <sz val="11"/>
        <color rgb="FF000000"/>
        <rFont val="Calibri"/>
      </rPr>
      <t xml:space="preserve">
</t>
    </r>
    <r>
      <rPr>
        <sz val="11"/>
        <color rgb="FF006096"/>
        <rFont val="Roboto Condensed"/>
      </rPr>
      <t># sshd -T | grep listenaddress</t>
    </r>
    <r>
      <rPr>
        <sz val="11"/>
        <color rgb="FF006096"/>
        <rFont val="Roboto Condensed"/>
      </rPr>
      <t xml:space="preserve">
</t>
    </r>
    <r>
      <rPr>
        <sz val="11"/>
        <color rgb="FF000000"/>
        <rFont val="Calibri"/>
      </rPr>
      <t xml:space="preserve">
</t>
    </r>
    <r>
      <rPr>
        <sz val="11"/>
        <color rgb="FF000000"/>
        <rFont val="Calibri"/>
      </rPr>
      <t>Verify output includes a private network interface</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listenaddress 192.168.1.14:22</t>
    </r>
    <r>
      <rPr>
        <sz val="11"/>
        <color rgb="FF006096"/>
        <rFont val="Roboto Condensed"/>
      </rPr>
      <t xml:space="preserve">
</t>
    </r>
  </si>
  <si>
    <t>Configure privilege escalation</t>
  </si>
  <si>
    <t>5.2.1</t>
  </si>
  <si>
    <r>
      <rPr>
        <sz val="11"/>
        <rFont val="Calibri"/>
      </rPr>
      <t>Ensure sudo is installed</t>
    </r>
  </si>
  <si>
    <r>
      <rPr>
        <sz val="11"/>
        <color rgb="FF000000"/>
        <rFont val="Calibri"/>
      </rPr>
      <t xml:space="preserve">Run the following command to install </t>
    </r>
    <r>
      <rPr>
        <b/>
        <sz val="11"/>
        <color rgb="FF000000"/>
        <rFont val="Calibri"/>
      </rPr>
      <t>sudo</t>
    </r>
    <r>
      <rPr>
        <sz val="11"/>
        <color rgb="FF000000"/>
        <rFont val="Calibri"/>
      </rPr>
      <t>:</t>
    </r>
    <r>
      <rPr>
        <sz val="11"/>
        <color rgb="FF000000"/>
        <rFont val="Calibri"/>
      </rPr>
      <t xml:space="preserve">
</t>
    </r>
    <r>
      <rPr>
        <sz val="11"/>
        <color rgb="FF006096"/>
        <rFont val="Roboto Condensed"/>
      </rPr>
      <t># zypper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</si>
  <si>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</si>
  <si>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sudo</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sudo-&lt;version&gt;</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</si>
  <si>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</si>
  <si>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</si>
  <si>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</si>
  <si>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r>
      <rPr>
        <sz val="11"/>
        <color rgb="FF000000"/>
        <rFont val="Calibri"/>
      </rPr>
      <t xml:space="preserve">
</t>
    </r>
    <r>
      <rPr>
        <sz val="11"/>
        <color rgb="FF000000"/>
        <rFont val="Calibri"/>
      </rPr>
      <t xml:space="preserve">More information about the </t>
    </r>
    <r>
      <rPr>
        <b/>
        <sz val="11"/>
        <color rgb="FF000000"/>
        <rFont val="Calibri"/>
      </rPr>
      <t>sudoers</t>
    </r>
    <r>
      <rPr>
        <sz val="11"/>
        <color rgb="FF000000"/>
        <rFont val="Calibri"/>
      </rPr>
      <t xml:space="preserve"> configuration files, their location, and load preference is available in the section overview.</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</si>
  <si>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</si>
  <si>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 /usr/etc/sudoers*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 /usr/etc/sudoers*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</si>
  <si>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</si>
  <si>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</si>
  <si>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</si>
  <si>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r>
      <rPr>
        <sz val="11"/>
        <color rgb="FF000000"/>
        <rFont val="Calibri"/>
      </rPr>
      <t xml:space="preserve">
</t>
    </r>
    <r>
      <rPr>
        <sz val="11"/>
        <color rgb="FF000000"/>
        <rFont val="Calibri"/>
      </rPr>
      <t xml:space="preserve">More information about the </t>
    </r>
    <r>
      <rPr>
        <b/>
        <sz val="11"/>
        <color rgb="FF000000"/>
        <rFont val="Calibri"/>
      </rPr>
      <t>sudoers</t>
    </r>
    <r>
      <rPr>
        <sz val="11"/>
        <color rgb="FF000000"/>
        <rFont val="Calibri"/>
      </rPr>
      <t xml:space="preserve"> configuration files, their location, and load preference is available in the section overview.</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</si>
  <si>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</si>
  <si>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 /usr/etc/sudoers*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</si>
  <si>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</si>
  <si>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</si>
  <si>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</si>
  <si>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</si>
  <si>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</si>
  <si>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
    </r>
    <r>
      <rPr>
        <b/>
        <sz val="11"/>
        <color rgb="FF000000"/>
        <rFont val="Calibri"/>
      </rPr>
      <t>sudoers</t>
    </r>
    <r>
      <rPr>
        <sz val="11"/>
        <color rgb="FF000000"/>
        <rFont val="Calibri"/>
      </rPr>
      <t xml:space="preserve"> files with the following command:</t>
    </r>
    <r>
      <rPr>
        <sz val="11"/>
        <color rgb="FF000000"/>
        <rFont val="Calibri"/>
      </rPr>
      <t xml:space="preserve">
</t>
    </r>
    <r>
      <rPr>
        <sz val="11"/>
        <color rgb="FF006096"/>
        <rFont val="Roboto Condensed"/>
      </rPr>
      <t># grep -r "^[^#].*NOPASSWD" /usr/etc/sudoers*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</si>
  <si>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</si>
  <si>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</si>
  <si>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</si>
  <si>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</si>
  <si>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sudoer</t>
    </r>
    <r>
      <rPr>
        <sz val="11"/>
        <color rgb="FF000000"/>
        <rFont val="Calibri"/>
      </rPr>
      <t xml:space="preserve"> files with the following command:</t>
    </r>
    <r>
      <rPr>
        <sz val="11"/>
        <color rgb="FF000000"/>
        <rFont val="Calibri"/>
      </rPr>
      <t xml:space="preserve">
</t>
    </r>
    <r>
      <rPr>
        <sz val="11"/>
        <color rgb="FF006096"/>
        <rFont val="Roboto Condensed"/>
      </rPr>
      <t># grep -r "^[^#].*!authenticate" /usr/etc/sudoers*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</si>
  <si>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</si>
  <si>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</si>
  <si>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Create or modify the administrator customization file in the </t>
    </r>
    <r>
      <rPr>
        <b/>
        <sz val="11"/>
        <color rgb="FF000000"/>
        <rFont val="Calibri"/>
      </rPr>
      <t>/etc/sudoers.d/</t>
    </r>
    <r>
      <rPr>
        <sz val="11"/>
        <color rgb="FF000000"/>
        <rFont val="Calibri"/>
      </rPr>
      <t xml:space="preserve"> directory using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t>
    </r>
    <r>
      <rPr>
        <b/>
        <sz val="11"/>
        <color rgb="FF000000"/>
        <rFont val="Calibri"/>
      </rPr>
      <t>15</t>
    </r>
    <r>
      <rPr>
        <sz val="11"/>
        <color rgb="FF000000"/>
        <rFont val="Calibri"/>
      </rPr>
      <t xml:space="preserve"> minutes or less as per your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timestamp_timeout=5</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timestamp_timeout</t>
    </r>
    <r>
      <rPr>
        <sz val="11"/>
        <color rgb="FF000000"/>
        <rFont val="Calibri"/>
      </rPr>
      <t xml:space="preserve"> value is in minutes.</t>
    </r>
    <r>
      <rPr>
        <sz val="11"/>
        <color rgb="FF000000"/>
        <rFont val="Calibri"/>
      </rPr>
      <t xml:space="preserve">
</t>
    </r>
    <r>
      <rPr>
        <sz val="11"/>
        <color rgb="FF000000"/>
        <rFont val="Calibri"/>
      </rPr>
      <t xml:space="preserve">- If the </t>
    </r>
    <r>
      <rPr>
        <b/>
        <sz val="11"/>
        <color rgb="FF000000"/>
        <rFont val="Calibri"/>
      </rPr>
      <t>timestamp_timeout</t>
    </r>
    <r>
      <rPr>
        <sz val="11"/>
        <color rgb="FF000000"/>
        <rFont val="Calibri"/>
      </rPr>
      <t xml:space="preserve"> is set to zero, you are prompted for the root password for every execution of a </t>
    </r>
    <r>
      <rPr>
        <b/>
        <sz val="11"/>
        <color rgb="FF000000"/>
        <rFont val="Calibri"/>
      </rPr>
      <t>sudo</t>
    </r>
    <r>
      <rPr>
        <sz val="11"/>
        <color rgb="FF000000"/>
        <rFont val="Calibri"/>
      </rPr>
      <t xml:space="preserve"> command.</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</si>
  <si>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</si>
  <si>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 xml:space="preserve">Run the following command to ensure that the caching timeout is not disabled and greater than </t>
    </r>
    <r>
      <rPr>
        <b/>
        <sz val="11"/>
        <color rgb="FF000000"/>
        <rFont val="Calibri"/>
      </rPr>
      <t>15</t>
    </r>
    <r>
      <rPr>
        <sz val="11"/>
        <color rgb="FF000000"/>
        <rFont val="Calibri"/>
      </rPr>
      <t xml:space="preserve"> minutes:</t>
    </r>
    <r>
      <rPr>
        <sz val="11"/>
        <color rgb="FF000000"/>
        <rFont val="Calibri"/>
      </rPr>
      <t xml:space="preserve">
</t>
    </r>
    <r>
      <rPr>
        <sz val="11"/>
        <color rgb="FF006096"/>
        <rFont val="Roboto Condensed"/>
      </rPr>
      <t># grep -roP "timestamp_timeout=\K[0-9]*" /etc/sudoers* /usr/etc/sudoers*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t>
    </r>
    <r>
      <rPr>
        <b/>
        <sz val="11"/>
        <color rgb="FF000000"/>
        <rFont val="Calibri"/>
      </rPr>
      <t>5</t>
    </r>
    <r>
      <rPr>
        <sz val="11"/>
        <color rgb="FF000000"/>
        <rFont val="Calibri"/>
      </rPr>
      <t xml:space="preserve"> minutes is being used.</t>
    </r>
    <r>
      <rPr>
        <sz val="11"/>
        <color rgb="FF000000"/>
        <rFont val="Calibri"/>
      </rPr>
      <t xml:space="preserve">
</t>
    </r>
    <r>
      <rPr>
        <sz val="11"/>
        <color rgb="FF000000"/>
        <rFont val="Calibri"/>
      </rPr>
      <t xml:space="preserve">If the default value is being used, run the following command to verify the default is not disabled or greater than </t>
    </r>
    <r>
      <rPr>
        <b/>
        <sz val="11"/>
        <color rgb="FF000000"/>
        <rFont val="Calibri"/>
      </rPr>
      <t>15</t>
    </r>
    <r>
      <rPr>
        <sz val="11"/>
        <color rgb="FF000000"/>
        <rFont val="Calibri"/>
      </rPr>
      <t xml:space="preserve"> minutes:</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</si>
  <si>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</si>
  <si>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</si>
  <si>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</si>
  <si>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Edit the custom </t>
    </r>
    <r>
      <rPr>
        <b/>
        <sz val="11"/>
        <color rgb="FF000000"/>
        <rFont val="Calibri"/>
      </rPr>
      <t>/etc/pam.d/su</t>
    </r>
    <r>
      <rPr>
        <sz val="11"/>
        <color rgb="FF000000"/>
        <rFont val="Calibri"/>
      </rPr>
      <t xml:space="preserve"> configuration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administrator customization configuration file </t>
    </r>
    <r>
      <rPr>
        <b/>
        <sz val="11"/>
        <color rgb="FF000000"/>
        <rFont val="Calibri"/>
      </rPr>
      <t>/etc/pam.d/su</t>
    </r>
    <r>
      <rPr>
        <sz val="11"/>
        <color rgb="FF000000"/>
        <rFont val="Calibri"/>
      </rPr>
      <t xml:space="preserve"> does not exist, then copy the vendor default </t>
    </r>
    <r>
      <rPr>
        <b/>
        <sz val="11"/>
        <color rgb="FF000000"/>
        <rFont val="Calibri"/>
      </rPr>
      <t>/usr/lib/pam.d/su</t>
    </r>
    <r>
      <rPr>
        <sz val="11"/>
        <color rgb="FF000000"/>
        <rFont val="Calibri"/>
      </rPr>
      <t xml:space="preserve"> file to an administrator customization configuration file </t>
    </r>
    <r>
      <rPr>
        <b/>
        <sz val="11"/>
        <color rgb="FF000000"/>
        <rFont val="Calibri"/>
      </rPr>
      <t>/etc/pam.d/su</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</si>
  <si>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</si>
  <si>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b/>
        <sz val="11"/>
        <color rgb="FF000000"/>
        <rFont val="Calibri"/>
      </rPr>
      <t>- IF -</t>
    </r>
    <r>
      <rPr>
        <sz val="11"/>
        <color rgb="FF000000"/>
        <rFont val="Calibri"/>
      </rPr>
      <t xml:space="preserve"> </t>
    </r>
    <r>
      <rPr>
        <b/>
        <sz val="11"/>
        <color rgb="FF000000"/>
        <rFont val="Calibri"/>
      </rPr>
      <t>GNOME</t>
    </r>
    <r>
      <rPr>
        <sz val="11"/>
        <color rgb="FF000000"/>
        <rFont val="Calibri"/>
      </rPr>
      <t xml:space="preserve"> is installed, it will also be necessary to add </t>
    </r>
    <r>
      <rPr>
        <b/>
        <sz val="11"/>
        <color rgb="FF000000"/>
        <rFont val="Calibri"/>
      </rPr>
      <t>pam_wheel.so</t>
    </r>
    <r>
      <rPr>
        <sz val="11"/>
        <color rgb="FF000000"/>
        <rFont val="Calibri"/>
      </rPr>
      <t xml:space="preserve"> to </t>
    </r>
    <r>
      <rPr>
        <b/>
        <sz val="11"/>
        <color rgb="FF000000"/>
        <rFont val="Calibri"/>
      </rPr>
      <t>/etc/pam.d/gnomesu-pam</t>
    </r>
    <r>
      <rPr>
        <sz val="11"/>
        <color rgb="FF000000"/>
        <rFont val="Calibri"/>
      </rPr>
      <t xml:space="preserve"> to restrict use of the </t>
    </r>
    <r>
      <rPr>
        <b/>
        <sz val="11"/>
        <color rgb="FF000000"/>
        <rFont val="Calibri"/>
      </rPr>
      <t>gnomesu</t>
    </r>
    <r>
      <rPr>
        <sz val="11"/>
        <color rgb="FF000000"/>
        <rFont val="Calibri"/>
      </rPr>
      <t xml:space="preserve"> command.</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</si>
  <si>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</si>
  <si>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</si>
  <si>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</si>
  <si>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</si>
  <si>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zypper update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</si>
  <si>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</si>
  <si>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6096"/>
        <rFont val="Roboto Condensed"/>
      </rPr>
      <t>pam-&lt;version&gt;</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</si>
  <si>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</si>
  <si>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</si>
  <si>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</si>
  <si>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administrator customization file </t>
    </r>
    <r>
      <rPr>
        <b/>
        <sz val="11"/>
        <color rgb="FF000000"/>
        <rFont val="Calibri"/>
      </rPr>
      <t>/etc/security/faillock.conf</t>
    </r>
    <r>
      <rPr>
        <sz val="11"/>
        <color rgb="FF000000"/>
        <rFont val="Calibri"/>
      </rPr>
      <t xml:space="preserve"> and set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"deny = 5" &gt;&gt; /etc/security/faillock.conf</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</si>
  <si>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</si>
  <si>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-Psi -- 'deny\h*=\h*[1-5]\b' /etc/security/faillock.conf /usr/etc/security/faillock.conf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/usr/etc/security/faillock.conf:# deny = 3</t>
    </r>
    <r>
      <rPr>
        <sz val="11"/>
        <color rgb="FF006096"/>
        <rFont val="Roboto Condensed"/>
      </rPr>
      <t xml:space="preserve">
</t>
    </r>
  </si>
  <si>
    <r>
      <rPr>
        <sz val="11"/>
        <color rgb="FF000000"/>
        <rFont val="Calibri"/>
      </rPr>
      <t>deny = 3</t>
    </r>
  </si>
  <si>
    <t>5.3.2.1.2</t>
  </si>
  <si>
    <r>
      <rPr>
        <sz val="11"/>
        <rFont val="Calibri"/>
      </rPr>
      <t>Ensure password unlock time is configured</t>
    </r>
  </si>
  <si>
    <r>
      <rPr>
        <sz val="11"/>
        <color rgb="FF000000"/>
        <rFont val="Calibri"/>
      </rPr>
      <t xml:space="preserve">Create or edit the administrator customization file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 and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"unlock_time = 900" &gt;&gt; /etc/security/faillock.conf</t>
    </r>
    <r>
      <rPr>
        <sz val="11"/>
        <color rgb="FF006096"/>
        <rFont val="Roboto Condensed"/>
      </rPr>
      <t xml:space="preserve">
</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</si>
  <si>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</si>
  <si>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</si>
  <si>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-Psi -- 'unlock_time\h*=\h*(0|9[0-9][0-9]|[1-9][0-9]{3,})\b' /etc/security/faillock.conf /usr/etc/security/faillock.conf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/usr/etc/security/faillock.conf:# unlock_time = 900</t>
    </r>
    <r>
      <rPr>
        <sz val="11"/>
        <color rgb="FF006096"/>
        <rFont val="Roboto Condensed"/>
      </rPr>
      <t xml:space="preserve">
</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</si>
  <si>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</si>
  <si>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</si>
  <si>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</si>
  <si>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Create or edit the administrator customization file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"even_deny_root" &gt;&gt; /etc/security/faillock.conf</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</si>
  <si>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t>
    </r>
    <r>
      <rPr>
        <b/>
        <sz val="11"/>
        <color rgb="FF000000"/>
        <rFont val="Calibri"/>
      </rPr>
      <t>even_deny_root</t>
    </r>
    <r>
      <rPr>
        <sz val="11"/>
        <color rgb="FF000000"/>
        <rFont val="Calibri"/>
      </rPr>
      <t xml:space="preserve"> option. Allow access after n seconds to root account after the account is locked. In case the option is not specified the value is the same as of the </t>
    </r>
    <r>
      <rPr>
        <b/>
        <sz val="11"/>
        <color rgb="FF000000"/>
        <rFont val="Calibri"/>
      </rPr>
      <t>unlock_time</t>
    </r>
    <r>
      <rPr>
        <sz val="11"/>
        <color rgb="FF000000"/>
        <rFont val="Calibri"/>
      </rPr>
      <t xml:space="preserv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</si>
  <si>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</si>
  <si>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-Psi -- '^\h*#?\h*(even_deny_root\h*$|root_unlock_time\h*=\h*\d+)\b' /etc/security/faillock.conf /usr/etc/security/faillock.conf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/usr/etc/security/faillock.conf:# even_deny_root</t>
    </r>
    <r>
      <rPr>
        <sz val="11"/>
        <color rgb="FF006096"/>
        <rFont val="Roboto Condensed"/>
      </rPr>
      <t xml:space="preserve">
</t>
    </r>
    <r>
      <rPr>
        <sz val="11"/>
        <color rgb="FF006096"/>
        <rFont val="Roboto Condensed"/>
      </rPr>
      <t>/usr/etc/security/faillock.conf:# root_unlock_time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-Psi -- '^\h*root_unlock_time\h*=\h*([1-9]|[1-5][0-9])\b' /etc/security/faillock.conf /usr/etc/security/faillock.conf</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</si>
  <si>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</si>
  <si>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5.3.2.2.1</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</si>
  <si>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</si>
  <si>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/usr/lib/security/pwquality.conf /etc/security/pwquality.conf /etc/security/pwquality.conf.d/*.conf</t>
    </r>
    <r>
      <rPr>
        <sz val="11"/>
        <color rgb="FF006096"/>
        <rFont val="Roboto Condensed"/>
      </rPr>
      <t xml:space="preserve">
</t>
    </r>
  </si>
  <si>
    <r>
      <rPr>
        <b/>
        <sz val="11"/>
        <color rgb="FF000000"/>
        <rFont val="Calibri"/>
      </rPr>
      <t>dictcheck</t>
    </r>
    <r>
      <rPr>
        <sz val="11"/>
        <color rgb="FF000000"/>
        <rFont val="Calibri"/>
      </rPr>
      <t xml:space="preserve">: If nonzero, check whether the password (with possible modifications) matches a word in a dictionary. Currently the dictionary check is performed using the </t>
    </r>
    <r>
      <rPr>
        <b/>
        <sz val="11"/>
        <color rgb="FF000000"/>
        <rFont val="Calibri"/>
      </rPr>
      <t>cracklib</t>
    </r>
    <r>
      <rPr>
        <sz val="11"/>
        <color rgb="FF000000"/>
        <rFont val="Calibri"/>
      </rPr>
      <t xml:space="preserve"> library. (default 1)</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</si>
  <si>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and verify that the </t>
    </r>
    <r>
      <rPr>
        <b/>
        <sz val="11"/>
        <color rgb="FF000000"/>
        <rFont val="Calibri"/>
      </rPr>
      <t>dictcheck</t>
    </r>
    <r>
      <rPr>
        <sz val="11"/>
        <color rgb="FF000000"/>
        <rFont val="Calibri"/>
      </rPr>
      <t xml:space="preserve"> option is set to </t>
    </r>
    <r>
      <rPr>
        <b/>
        <sz val="11"/>
        <color rgb="FF000000"/>
        <rFont val="Calibri"/>
      </rPr>
      <t>1</t>
    </r>
    <r>
      <rPr>
        <sz val="11"/>
        <color rgb="FF000000"/>
        <rFont val="Calibri"/>
      </rPr>
      <t xml:space="preserve"> (enabled):</t>
    </r>
    <r>
      <rPr>
        <sz val="11"/>
        <color rgb="FF000000"/>
        <rFont val="Calibri"/>
      </rPr>
      <t xml:space="preserve">
</t>
    </r>
    <r>
      <rPr>
        <sz val="11"/>
        <color rgb="FF006096"/>
        <rFont val="Roboto Condensed"/>
      </rPr>
      <t># grep -Psi -- '^\h*dictcheck\h*=\h*0\b' /usr/lib/security/pwquality.conf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</si>
  <si>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dictcheck = 1</t>
    </r>
  </si>
  <si>
    <t>5.3.2.2.2</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</si>
  <si>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</si>
  <si>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</si>
  <si>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</si>
  <si>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to verify that the difok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difok = 2</t>
    </r>
    <r>
      <rPr>
        <sz val="11"/>
        <color rgb="FF000000"/>
        <rFont val="Calibri"/>
      </rPr>
      <t xml:space="preserve"> or more and follows local site policy.</t>
    </r>
  </si>
  <si>
    <r>
      <rPr>
        <sz val="11"/>
        <color rgb="FF000000"/>
        <rFont val="Calibri"/>
      </rPr>
      <t>difok = 1</t>
    </r>
  </si>
  <si>
    <t>5.3.2.2.3</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</si>
  <si>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</si>
  <si>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sz val="11"/>
        <color rgb="FF006096"/>
        <rFont val="Roboto Condensed"/>
      </rPr>
      <t>minlen=14</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</si>
  <si>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</si>
  <si>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</si>
  <si>
    <r>
      <rPr>
        <sz val="11"/>
        <color rgb="FF000000"/>
        <rFont val="Calibri"/>
      </rPr>
      <t>minlen = 8</t>
    </r>
  </si>
  <si>
    <t>5.3.2.2.4</t>
  </si>
  <si>
    <r>
      <rPr>
        <sz val="11"/>
        <rFont val="Calibri"/>
      </rPr>
      <t>Ensure password complexity is configured</t>
    </r>
  </si>
  <si>
    <r>
      <rPr>
        <b/>
        <sz val="11"/>
        <color rgb="FF000000"/>
        <rFont val="Calibri"/>
      </rPr>
      <t>Note:</t>
    </r>
    <r>
      <rPr>
        <sz val="11"/>
        <color rgb="FF000000"/>
        <rFont val="Calibri"/>
      </rPr>
      <t xml:space="preserve"> </t>
    </r>
    <r>
      <rPr>
        <b/>
        <sz val="11"/>
        <color rgb="FF000000"/>
        <rFont val="Calibri"/>
      </rPr>
      <t>CIS password complexity requirements may differ from other frameworks or policies, adherence to site-specific policy is imperative.</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 xml:space="preserve">Example 1 - Set </t>
    </r>
    <r>
      <rPr>
        <b/>
        <i/>
        <sz val="11"/>
        <color rgb="FF000000"/>
        <rFont val="Calibri"/>
      </rPr>
      <t>minclass = 4</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 2&gt;/dev/null</t>
    </r>
    <r>
      <rPr>
        <sz val="11"/>
        <color rgb="FF006096"/>
        <rFont val="Roboto Condensed"/>
      </rPr>
      <t xml:space="preserve">
</t>
    </r>
    <r>
      <rPr>
        <sz val="11"/>
        <color rgb="FF006096"/>
        <rFont val="Roboto Condensed"/>
      </rPr>
      <t xml:space="preserve">   sed -ri 's/^\s*[dulo]credit\s*=/#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4"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 2&gt;/dev/null</t>
    </r>
    <r>
      <rPr>
        <sz val="11"/>
        <color rgb="FF006096"/>
        <rFont val="Roboto Condensed"/>
      </rPr>
      <t xml:space="preserve">
</t>
    </r>
    <r>
      <rPr>
        <sz val="11"/>
        <color rgb="FF006096"/>
        <rFont val="Roboto Condensed"/>
      </rPr>
      <t xml:space="preserve">   sed -ri 's/^\s*[dulo]credit\s*=/#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</si>
  <si>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</si>
  <si>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 = -1</t>
    </r>
    <r>
      <rPr>
        <sz val="11"/>
        <color rgb="FF006096"/>
        <rFont val="Roboto Condensed"/>
      </rPr>
      <t xml:space="preserve">
</t>
    </r>
    <r>
      <rPr>
        <sz val="11"/>
        <color rgb="FF006096"/>
        <rFont val="Roboto Condensed"/>
      </rPr>
      <t>/etc/security/pwquality.conf.d/50-pwcomplexity.conf = -1</t>
    </r>
    <r>
      <rPr>
        <sz val="11"/>
        <color rgb="FF006096"/>
        <rFont val="Roboto Condensed"/>
      </rPr>
      <t xml:space="preserve">
</t>
    </r>
    <r>
      <rPr>
        <sz val="11"/>
        <color rgb="FF006096"/>
        <rFont val="Roboto Condensed"/>
      </rPr>
      <t>/etc/security/pwquality.conf.d/50-pwcomplexity.conf = -1</t>
    </r>
    <r>
      <rPr>
        <sz val="11"/>
        <color rgb="FF006096"/>
        <rFont val="Roboto Condensed"/>
      </rPr>
      <t xml:space="preserve">
</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</si>
  <si>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</si>
  <si>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5.3.2.2.5</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</si>
  <si>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</si>
  <si>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sz val="11"/>
        <color rgb="FF006096"/>
        <rFont val="Roboto Condensed"/>
      </rPr>
      <t>maxrepeat = 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</si>
  <si>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</si>
  <si>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</si>
  <si>
    <r>
      <rPr>
        <sz val="11"/>
        <color rgb="FF000000"/>
        <rFont val="Calibri"/>
      </rPr>
      <t>maxrepeat = 0</t>
    </r>
  </si>
  <si>
    <t>5.3.2.2.6</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</si>
  <si>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</si>
  <si>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sz val="11"/>
        <color rgb="FF006096"/>
        <rFont val="Roboto Condensed"/>
      </rPr>
      <t>maxsequence = 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 2&gt;/dev/null</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</si>
  <si>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</si>
  <si>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</si>
  <si>
    <r>
      <rPr>
        <sz val="11"/>
        <color rgb="FF000000"/>
        <rFont val="Calibri"/>
      </rPr>
      <t>maxsequence = 0</t>
    </r>
  </si>
  <si>
    <t>5.3.2.2.7</t>
  </si>
  <si>
    <r>
      <rPr>
        <sz val="11"/>
        <rFont val="Calibri"/>
      </rPr>
      <t>Ensure password quality is enforced for the root user</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</si>
  <si>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add or modify the following line to set the </t>
    </r>
    <r>
      <rPr>
        <b/>
        <sz val="11"/>
        <color rgb="FF000000"/>
        <rFont val="Calibri"/>
      </rPr>
      <t>enforce_for_root</t>
    </r>
    <r>
      <rPr>
        <sz val="11"/>
        <color rgb="FF000000"/>
        <rFont val="Calibri"/>
      </rPr>
      <t xml:space="preserve"> option:</t>
    </r>
    <r>
      <rPr>
        <sz val="11"/>
        <color rgb="FF000000"/>
        <rFont val="Calibri"/>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</si>
  <si>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r>
      <rPr>
        <sz val="11"/>
        <color rgb="FF000000"/>
        <rFont val="Calibri"/>
      </rPr>
      <t xml:space="preserve">
</t>
    </r>
    <r>
      <rPr>
        <sz val="11"/>
        <color rgb="FF000000"/>
        <rFont val="Calibri"/>
      </rPr>
      <t xml:space="preserve">More information about the </t>
    </r>
    <r>
      <rPr>
        <b/>
        <sz val="11"/>
        <color rgb="FF000000"/>
        <rFont val="Calibri"/>
      </rPr>
      <t>pam_pwquality.so</t>
    </r>
    <r>
      <rPr>
        <sz val="11"/>
        <color rgb="FF000000"/>
        <rFont val="Calibri"/>
      </rPr>
      <t xml:space="preserve"> module configuration files, their location, and load preference is available in the section overview.</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</si>
  <si>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/usr/lib/security/pwquality.conf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</si>
  <si>
    <t>Configure pam_pwhistory module</t>
  </si>
  <si>
    <t>5.3.2.3.1</t>
  </si>
  <si>
    <r>
      <rPr>
        <sz val="11"/>
        <rFont val="Calibri"/>
      </rPr>
      <t>Ensure password history remember is configured</t>
    </r>
  </si>
  <si>
    <r>
      <rPr>
        <sz val="11"/>
        <color rgb="FF000000"/>
        <rFont val="Calibri"/>
      </rPr>
      <t xml:space="preserve">Run the following command to add the remember option to </t>
    </r>
    <r>
      <rPr>
        <b/>
        <sz val="11"/>
        <color rgb="FF000000"/>
        <rFont val="Calibri"/>
      </rPr>
      <t>24</t>
    </r>
    <r>
      <rPr>
        <sz val="11"/>
        <color rgb="FF000000"/>
        <rFont val="Calibri"/>
      </rPr>
      <t xml:space="preserve"> or more and meets local site policy:</t>
    </r>
    <r>
      <rPr>
        <sz val="11"/>
        <color rgb="FF000000"/>
        <rFont val="Calibri"/>
      </rPr>
      <t xml:space="preserve">
</t>
    </r>
    <r>
      <rPr>
        <sz val="11"/>
        <color rgb="FF006096"/>
        <rFont val="Roboto Condensed"/>
      </rPr>
      <t># pam-config -a --pwhistory --pwhistory-remember=24</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</si>
  <si>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</si>
  <si>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t>
    </r>
    <r>
      <rPr>
        <sz val="11"/>
        <color rgb="FF000000"/>
        <rFont val="Calibri"/>
      </rPr>
      <t xml:space="preserve">
</t>
    </r>
    <r>
      <rPr>
        <sz val="11"/>
        <color rgb="FF006096"/>
        <rFont val="Roboto Condensed"/>
      </rPr>
      <t># pam-config --query --pwhistory --pwhistory-remember</t>
    </r>
    <r>
      <rPr>
        <sz val="11"/>
        <color rgb="FF006096"/>
        <rFont val="Roboto Condensed"/>
      </rPr>
      <t xml:space="preserve">
</t>
    </r>
    <r>
      <rPr>
        <sz val="11"/>
        <color rgb="FF006096"/>
        <rFont val="Roboto Condensed"/>
      </rPr>
      <t>password: remember = 24</t>
    </r>
    <r>
      <rPr>
        <sz val="11"/>
        <color rgb="FF006096"/>
        <rFont val="Roboto Condensed"/>
      </rPr>
      <t xml:space="preserve">
</t>
    </r>
  </si>
  <si>
    <t>5.3.2.3.2</t>
  </si>
  <si>
    <r>
      <rPr>
        <sz val="11"/>
        <rFont val="Calibri"/>
      </rPr>
      <t>Ensure password history is enforced for the root user</t>
    </r>
  </si>
  <si>
    <r>
      <rPr>
        <sz val="11"/>
        <color rgb="FF000000"/>
        <rFont val="Calibri"/>
      </rPr>
      <t xml:space="preserve">Run the following command to add </t>
    </r>
    <r>
      <rPr>
        <b/>
        <sz val="11"/>
        <color rgb="FF000000"/>
        <rFont val="Calibri"/>
      </rPr>
      <t>enforce_for_root</t>
    </r>
    <r>
      <rPr>
        <sz val="11"/>
        <color rgb="FF000000"/>
        <rFont val="Calibri"/>
      </rPr>
      <t xml:space="preserve"> option:</t>
    </r>
    <r>
      <rPr>
        <sz val="11"/>
        <color rgb="FF000000"/>
        <rFont val="Calibri"/>
      </rPr>
      <t xml:space="preserve">
</t>
    </r>
    <r>
      <rPr>
        <sz val="11"/>
        <color rgb="FF006096"/>
        <rFont val="Roboto Condensed"/>
      </rPr>
      <t># pam-config -a --pwhistory --pwhistory-enforce_for_root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</si>
  <si>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</si>
  <si>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t>
    </r>
    <r>
      <rPr>
        <sz val="11"/>
        <color rgb="FF000000"/>
        <rFont val="Calibri"/>
      </rPr>
      <t xml:space="preserve">
</t>
    </r>
    <r>
      <rPr>
        <sz val="11"/>
        <color rgb="FF006096"/>
        <rFont val="Roboto Condensed"/>
      </rPr>
      <t># pam-config --query --pwhistory --pwhistory-enforce_for_root</t>
    </r>
    <r>
      <rPr>
        <sz val="11"/>
        <color rgb="FF006096"/>
        <rFont val="Roboto Condensed"/>
      </rPr>
      <t xml:space="preserve">
</t>
    </r>
    <r>
      <rPr>
        <sz val="11"/>
        <color rgb="FF006096"/>
        <rFont val="Roboto Condensed"/>
      </rPr>
      <t>password: enforce_for_root remember=24</t>
    </r>
    <r>
      <rPr>
        <sz val="11"/>
        <color rgb="FF006096"/>
        <rFont val="Roboto Condensed"/>
      </rPr>
      <t xml:space="preserve">
</t>
    </r>
  </si>
  <si>
    <t>5.3.2.3.3</t>
  </si>
  <si>
    <r>
      <rPr>
        <sz val="11"/>
        <rFont val="Calibri"/>
      </rPr>
      <t>Ensure pam_pwhistory includes use_authtok</t>
    </r>
  </si>
  <si>
    <r>
      <rPr>
        <sz val="11"/>
        <color rgb="FF000000"/>
        <rFont val="Calibri"/>
      </rPr>
      <t xml:space="preserve">Run the following command to add the </t>
    </r>
    <r>
      <rPr>
        <b/>
        <sz val="11"/>
        <color rgb="FF000000"/>
        <rFont val="Calibri"/>
      </rPr>
      <t>use_authtok</t>
    </r>
    <r>
      <rPr>
        <sz val="11"/>
        <color rgb="FF000000"/>
        <rFont val="Calibri"/>
      </rPr>
      <t xml:space="preserve"> option to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 pam-config -a --pwhistory --pwhistory-use_authtok</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</si>
  <si>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</si>
  <si>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required   pam_pwhistory.so use_authtok</t>
    </r>
    <r>
      <rPr>
        <sz val="11"/>
        <color rgb="FF006096"/>
        <rFont val="Roboto Condensed"/>
      </rPr>
      <t xml:space="preserve">
</t>
    </r>
    <r>
      <rPr>
        <sz val="11"/>
        <color rgb="FF006096"/>
        <rFont val="Roboto Condensed"/>
      </rPr>
      <t>/etc/pam.d/common-password-pc:password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</si>
  <si>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</si>
  <si>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</si>
  <si>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</si>
  <si>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command to delete the </t>
    </r>
    <r>
      <rPr>
        <b/>
        <sz val="11"/>
        <color rgb="FF000000"/>
        <rFont val="Calibri"/>
      </rPr>
      <t>nullok</t>
    </r>
    <r>
      <rPr>
        <sz val="11"/>
        <color rgb="FF000000"/>
        <rFont val="Calibri"/>
      </rPr>
      <t xml:space="preserve"> argument from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-d --unix-nullok</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</si>
  <si>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</si>
  <si>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in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--query --unix --unix-nullok</t>
    </r>
    <r>
      <rPr>
        <sz val="11"/>
        <color rgb="FF006096"/>
        <rFont val="Roboto Condensed"/>
      </rPr>
      <t xml:space="preserve">
</t>
    </r>
    <r>
      <rPr>
        <sz val="11"/>
        <color rgb="FF000000"/>
        <rFont val="Calibri"/>
      </rPr>
      <t xml:space="preserve">
</t>
    </r>
    <r>
      <rPr>
        <sz val="11"/>
        <color rgb="FF000000"/>
        <rFont val="Calibri"/>
      </rPr>
      <t xml:space="preserve">Verify output does not contain </t>
    </r>
    <r>
      <rPr>
        <b/>
        <sz val="11"/>
        <color rgb="FF000000"/>
        <rFont val="Calibri"/>
      </rPr>
      <t>nullok</t>
    </r>
  </si>
  <si>
    <t>5.3.2.4.2</t>
  </si>
  <si>
    <r>
      <rPr>
        <sz val="11"/>
        <rFont val="Calibri"/>
      </rPr>
      <t>Ensure pam_unix does not include remember</t>
    </r>
  </si>
  <si>
    <r>
      <rPr>
        <sz val="11"/>
        <color rgb="FF000000"/>
        <rFont val="Calibri"/>
      </rPr>
      <t xml:space="preserve">Edit a file in </t>
    </r>
    <r>
      <rPr>
        <b/>
        <sz val="11"/>
        <color rgb="FF000000"/>
        <rFont val="Calibri"/>
      </rPr>
      <t>/etc/pam.d/*</t>
    </r>
    <r>
      <rPr>
        <sz val="11"/>
        <color rgb="FF000000"/>
        <rFont val="Calibri"/>
      </rPr>
      <t xml:space="preserve"> and remove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 xml:space="preserve">/etc/pam.d/common-password:password     required        pam_unix.so     use_authtok shadow sha512 </t>
    </r>
    <r>
      <rPr>
        <sz val="11"/>
        <color rgb="FF006096"/>
        <rFont val="Roboto Condensed"/>
      </rPr>
      <t xml:space="preserve">
</t>
    </r>
    <r>
      <rPr>
        <sz val="11"/>
        <color rgb="FF006096"/>
        <rFont val="Roboto Condensed"/>
      </rPr>
      <t xml:space="preserve">/etc/pam.d/common-password-pc:password  required        pam_unix.so     use_authtok shadow sha512 </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</si>
  <si>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</si>
  <si>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/etc/pam.d/common-password:password     required        pam_unix.so     use_authtok shadow sha512 </t>
    </r>
    <r>
      <rPr>
        <sz val="11"/>
        <color rgb="FF006096"/>
        <rFont val="Roboto Condensed"/>
      </rPr>
      <t xml:space="preserve">
</t>
    </r>
    <r>
      <rPr>
        <sz val="11"/>
        <color rgb="FF006096"/>
        <rFont val="Roboto Condensed"/>
      </rPr>
      <t xml:space="preserve">/etc/pam.d/common-password-pc:password  required        pam_unix.so     use_authtok shadow sha512 </t>
    </r>
    <r>
      <rPr>
        <sz val="11"/>
        <color rgb="FF006096"/>
        <rFont val="Roboto Condensed"/>
      </rPr>
      <t xml:space="preserve">
</t>
    </r>
    <r>
      <rPr>
        <sz val="11"/>
        <color rgb="FF000000"/>
        <rFont val="Calibri"/>
      </rPr>
      <t xml:space="preserve">
</t>
    </r>
    <r>
      <rPr>
        <sz val="11"/>
        <color rgb="FF000000"/>
        <rFont val="Calibri"/>
      </rPr>
      <t xml:space="preserve">Verify that all lines returned by the command do not include </t>
    </r>
    <r>
      <rPr>
        <b/>
        <sz val="11"/>
        <color rgb="FF000000"/>
        <rFont val="Calibri"/>
      </rPr>
      <t>remember=</t>
    </r>
  </si>
  <si>
    <t>5.3.2.4.3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</si>
  <si>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</si>
  <si>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 xml:space="preserve">Run one of the following commands to add a strong password hashing algorithm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 pam-config -a --unix --unix-sha512</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pam-config -a --unix --unix-yescrypt</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</si>
  <si>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</si>
  <si>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It has been included as an acceptable option if it becomes available in a future update to the Operating System.</t>
    </r>
    <r>
      <rPr>
        <sz val="11"/>
        <color rgb="FF000000"/>
        <rFont val="Calibri"/>
      </rPr>
      <t xml:space="preserve">
</t>
    </r>
    <r>
      <rPr>
        <sz val="11"/>
        <color rgb="FF000000"/>
        <rFont val="Calibri"/>
      </rPr>
      <t xml:space="preserve">Run the following command to verify that a strong password hashing algorithm is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--query --unix --unix-sha512</t>
    </r>
    <r>
      <rPr>
        <sz val="11"/>
        <color rgb="FF006096"/>
        <rFont val="Roboto Condensed"/>
      </rPr>
      <t xml:space="preserve">
</t>
    </r>
    <r>
      <rPr>
        <sz val="11"/>
        <color rgb="FF006096"/>
        <rFont val="Roboto Condensed"/>
      </rPr>
      <t>auth: sha512</t>
    </r>
    <r>
      <rPr>
        <sz val="11"/>
        <color rgb="FF006096"/>
        <rFont val="Roboto Condensed"/>
      </rPr>
      <t xml:space="preserve">
</t>
    </r>
    <r>
      <rPr>
        <sz val="11"/>
        <color rgb="FF006096"/>
        <rFont val="Roboto Condensed"/>
      </rPr>
      <t>account: sha512</t>
    </r>
    <r>
      <rPr>
        <sz val="11"/>
        <color rgb="FF006096"/>
        <rFont val="Roboto Condensed"/>
      </rPr>
      <t xml:space="preserve">
</t>
    </r>
    <r>
      <rPr>
        <sz val="11"/>
        <color rgb="FF006096"/>
        <rFont val="Roboto Condensed"/>
      </rPr>
      <t>password: shadow sha512</t>
    </r>
    <r>
      <rPr>
        <sz val="11"/>
        <color rgb="FF006096"/>
        <rFont val="Roboto Condensed"/>
      </rPr>
      <t xml:space="preserve">
</t>
    </r>
    <r>
      <rPr>
        <sz val="11"/>
        <color rgb="FF006096"/>
        <rFont val="Roboto Condensed"/>
      </rPr>
      <t>session: sha512</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</si>
  <si>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</si>
  <si>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</si>
  <si>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Edit or create the line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i/>
        <sz val="11"/>
        <color rgb="FF000000"/>
        <rFont val="Calibri"/>
      </rPr>
      <t xml:space="preserve">Example </t>
    </r>
    <r>
      <rPr>
        <b/>
        <i/>
        <sz val="11"/>
        <color rgb="FF000000"/>
        <rFont val="Calibri"/>
      </rPr>
      <t>/etc/pam.d/common-password</t>
    </r>
    <r>
      <rPr>
        <i/>
        <sz val="11"/>
        <color rgb="FF000000"/>
        <rFont val="Calibri"/>
      </rPr>
      <t xml:space="preserve"> file</t>
    </r>
    <r>
      <rPr>
        <sz val="11"/>
        <color rgb="FF000000"/>
        <rFont val="Calibri"/>
      </rPr>
      <t>:</t>
    </r>
    <r>
      <rPr>
        <sz val="11"/>
        <color rgb="FF000000"/>
        <rFont val="Calibri"/>
      </rPr>
      <t xml:space="preserve">
</t>
    </r>
    <r>
      <rPr>
        <sz val="11"/>
        <color rgb="FF006096"/>
        <rFont val="Roboto Condensed"/>
      </rPr>
      <t xml:space="preserve">password     required        pam_unix.so     use_authtok shadow sha512  </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</si>
  <si>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/etc/pam.d/common*</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required        pam_unix.so    use_authtok shadow sha512 try_first_pass</t>
    </r>
    <r>
      <rPr>
        <sz val="11"/>
        <color rgb="FF006096"/>
        <rFont val="Roboto Condensed"/>
      </rPr>
      <t xml:space="preserve">
</t>
    </r>
    <r>
      <rPr>
        <sz val="11"/>
        <color rgb="FF006096"/>
        <rFont val="Roboto Condensed"/>
      </rPr>
      <t>/etc/pam.d/common-password-pc:password  required        pam_unix.so    use_authtok shadow sha512 try_first_pass</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</si>
  <si>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</si>
  <si>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</si>
  <si>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</si>
  <si>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Create or modify the administrator customization file </t>
    </r>
    <r>
      <rPr>
        <b/>
        <sz val="11"/>
        <color rgb="FF000000"/>
        <rFont val="Calibri"/>
      </rPr>
      <t>/etc/login.defs</t>
    </r>
    <r>
      <rPr>
        <sz val="11"/>
        <color rgb="FF000000"/>
        <rFont val="Calibri"/>
      </rPr>
      <t xml:space="preserve"> setting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</si>
  <si>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</si>
  <si>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</si>
  <si>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t>
    </r>
    <r>
      <rPr>
        <b/>
        <sz val="11"/>
        <color rgb="FF000000"/>
        <rFont val="Calibri"/>
      </rPr>
      <t>365</t>
    </r>
    <r>
      <rPr>
        <sz val="11"/>
        <color rgb="FF000000"/>
        <rFont val="Calibri"/>
      </rPr>
      <t xml:space="preserve"> days or less and conforms to local site policy:</t>
    </r>
    <r>
      <rPr>
        <sz val="11"/>
        <color rgb="FF000000"/>
        <rFont val="Calibri"/>
      </rPr>
      <t xml:space="preserve">
</t>
    </r>
    <r>
      <rPr>
        <sz val="11"/>
        <color rgb="FF006096"/>
        <rFont val="Roboto Condensed"/>
      </rPr>
      <t># grep -Psi -- '^\h*PASS_MAX_DAYS\h+(36[0-5]|3[0-5][0-9]|[1-2][0-9][0-9]|[1-9][0-9]|[1-9])\b' /etc/login.defs /usr/etc/login.defs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/etc/login.defs:PASS_MAX_DAYS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</si>
  <si>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</si>
  <si>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</si>
  <si>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</si>
  <si>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Create or modify the administrator customization file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</si>
  <si>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</si>
  <si>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</si>
  <si>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-Psi -- '^\h*PASS_MIN_DAYS\h+[1-9][0-9]*\b' /etc/login.defs /usr/etc/login.defs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/etc/login.defs:PASS_MIN_DAYS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</si>
  <si>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</si>
  <si>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</si>
  <si>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</si>
  <si>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Create or modify the administrator customization file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</si>
  <si>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</si>
  <si>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xml:space="preserve"># grep -Psi -- '^\h*PASS_WARN_AGE\h+([7-9]|[1-9][0-9]+)\b' /etc/login.defs /usr/etc/login.defs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/etc/login.defs:PASS_WARN_AGE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</si>
  <si>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</si>
  <si>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</si>
  <si>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</si>
  <si>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Create or modify the administrator customization file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</si>
  <si>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</si>
  <si>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and follows local site policy:</t>
    </r>
    <r>
      <rPr>
        <sz val="11"/>
        <color rgb="FF000000"/>
        <rFont val="Calibri"/>
      </rPr>
      <t xml:space="preserve">
</t>
    </r>
    <r>
      <rPr>
        <sz val="11"/>
        <color rgb="FF006096"/>
        <rFont val="Roboto Condensed"/>
      </rPr>
      <t># grep -Psi -- '^\h*ENCRYPT_METHOD\h+(SHA512|YESCRYPT)\b' /etc/login.defs /usr/etc/login.defs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</si>
  <si>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</si>
  <si>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</si>
  <si>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</si>
  <si>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 xml:space="preserve">Run the following command to set the default password inactivity period to </t>
    </r>
    <r>
      <rPr>
        <b/>
        <sz val="11"/>
        <color rgb="FF000000"/>
        <rFont val="Calibri"/>
      </rPr>
      <t>45</t>
    </r>
    <r>
      <rPr>
        <sz val="11"/>
        <color rgb="FF000000"/>
        <rFont val="Calibri"/>
      </rPr>
      <t xml:space="preserve">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</si>
  <si>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</si>
  <si>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t>
    </r>
    <r>
      <rPr>
        <b/>
        <sz val="11"/>
        <color rgb="FF000000"/>
        <rFont val="Calibri"/>
      </rPr>
      <t>45</t>
    </r>
    <r>
      <rPr>
        <sz val="11"/>
        <color rgb="FF000000"/>
        <rFont val="Calibri"/>
      </rPr>
      <t xml:space="preserve">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 xml:space="preserve">Verify all users with a password have Password inactive no more than </t>
    </r>
    <r>
      <rPr>
        <b/>
        <sz val="11"/>
        <color rgb="FF000000"/>
        <rFont val="Calibri"/>
      </rPr>
      <t>45</t>
    </r>
    <r>
      <rPr>
        <sz val="11"/>
        <color rgb="FF000000"/>
        <rFont val="Calibri"/>
      </rPr>
      <t xml:space="preserve"> days after password expires</t>
    </r>
    <r>
      <rPr>
        <sz val="11"/>
        <color rgb="FF000000"/>
        <rFont val="Calibri"/>
      </rPr>
      <t xml:space="preserve">
</t>
    </r>
    <r>
      <rPr>
        <sz val="11"/>
        <color rgb="FF000000"/>
        <rFont val="Calibri"/>
      </rPr>
      <t xml:space="preserve">Verify all users with a password have Password inactive no more than </t>
    </r>
    <r>
      <rPr>
        <b/>
        <sz val="11"/>
        <color rgb="FF000000"/>
        <rFont val="Calibri"/>
      </rPr>
      <t>45</t>
    </r>
    <r>
      <rPr>
        <sz val="11"/>
        <color rgb="FF000000"/>
        <rFont val="Calibri"/>
      </rPr>
      <t xml:space="preserve">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t>
    </r>
    <r>
      <rPr>
        <b/>
        <sz val="11"/>
        <color rgb="FF000000"/>
        <rFont val="Calibri"/>
      </rPr>
      <t>45</t>
    </r>
    <r>
      <rPr>
        <sz val="11"/>
        <color rgb="FF000000"/>
        <rFont val="Calibri"/>
      </rPr>
      <t xml:space="preserve">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</si>
  <si>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</si>
  <si>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</si>
  <si>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</si>
  <si>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</si>
  <si>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</si>
  <si>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</si>
  <si>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</si>
  <si>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</si>
  <si>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</si>
  <si>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</si>
  <si>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</si>
  <si>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</si>
  <si>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</si>
  <si>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</si>
  <si>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</si>
  <si>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</si>
  <si>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</si>
  <si>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</si>
  <si>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</si>
  <si>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</si>
  <si>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</si>
  <si>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</si>
  <si>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</si>
  <si>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</si>
  <si>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</si>
  <si>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</si>
  <si>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</si>
  <si>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User: "root" Password is status: P</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</si>
  <si>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</si>
  <si>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</si>
  <si>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</si>
  <si>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</si>
  <si>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</si>
  <si>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</si>
  <si>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</si>
  <si>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</si>
  <si>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</si>
  <si>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</si>
  <si>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</si>
  <si>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</si>
  <si>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</si>
  <si>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</si>
  <si>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</si>
  <si>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</si>
  <si>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</si>
  <si>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</si>
  <si>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</si>
  <si>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</si>
  <si>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</si>
  <si>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</si>
  <si>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</si>
  <si>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</si>
  <si>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</si>
  <si>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</si>
  <si>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</si>
  <si>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</si>
  <si>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</si>
  <si>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and </t>
    </r>
    <r>
      <rPr>
        <b/>
        <sz val="11"/>
        <color rgb="FF000000"/>
        <rFont val="Calibri"/>
      </rPr>
      <t>/usr/etc/profile.d/</t>
    </r>
    <r>
      <rPr>
        <sz val="11"/>
        <color rgb="FF000000"/>
        <rFont val="Calibri"/>
      </rPr>
      <t xml:space="preserve"> directories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t>
    </r>
    <r>
      <rPr>
        <b/>
        <sz val="11"/>
        <color rgb="FF000000"/>
        <rFont val="Calibri"/>
      </rPr>
      <t>900</t>
    </r>
    <r>
      <rPr>
        <sz val="11"/>
        <color rgb="FF000000"/>
        <rFont val="Calibri"/>
      </rPr>
      <t xml:space="preserve">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</si>
  <si>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There are several configuration files where system wide environmental variables may be configured for users' shells. It is recommended to place your configuration in a shell script within </t>
    </r>
    <r>
      <rPr>
        <b/>
        <sz val="11"/>
        <color rgb="FF000000"/>
        <rFont val="Calibri"/>
      </rPr>
      <t>/etc/profile.d</t>
    </r>
    <r>
      <rPr>
        <sz val="11"/>
        <color rgb="FF000000"/>
        <rFont val="Calibri"/>
      </rPr>
      <t xml:space="preserve"> to set your own system wide environmental variables.</t>
    </r>
  </si>
  <si>
    <r>
      <rPr>
        <sz val="11"/>
        <color rgb="FF000000"/>
        <rFont val="Calibri"/>
      </rPr>
      <t xml:space="preserve">Run the following command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 grep -Psi -- '^([^#\n\r]+)?\bTMOUT' /etc/*bashrc /etc/profile /etc/profile.d/*.sh /usr/etc/profile.d/*.sh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/etc/profile.d/50-tmout.sh: readonly TMOUT=900 ; export TMOUT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</si>
  <si>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</si>
  <si>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in /etc/login.defs is configured</t>
    </r>
  </si>
  <si>
    <r>
      <rPr>
        <sz val="11"/>
        <color rgb="FF000000"/>
        <rFont val="Calibri"/>
      </rPr>
      <t xml:space="preserve">Edit or create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admin configuration file </t>
    </r>
    <r>
      <rPr>
        <b/>
        <sz val="11"/>
        <color rgb="FF000000"/>
        <rFont val="Calibri"/>
      </rPr>
      <t>/etc/login.defs</t>
    </r>
    <r>
      <rPr>
        <sz val="11"/>
        <color rgb="FF000000"/>
        <rFont val="Calibri"/>
      </rPr>
      <t xml:space="preserve"> does not exist it should be created by copying </t>
    </r>
    <r>
      <rPr>
        <b/>
        <sz val="11"/>
        <color rgb="FF000000"/>
        <rFont val="Calibri"/>
      </rPr>
      <t>/usr/etc/login.defs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cp /usr/etc/login.defs /etc/login.defs</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</si>
  <si>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 xml:space="preserve">The </t>
    </r>
    <r>
      <rPr>
        <b/>
        <sz val="11"/>
        <color rgb="FF000000"/>
        <rFont val="Calibri"/>
      </rPr>
      <t>/etc/login.defs</t>
    </r>
    <r>
      <rPr>
        <sz val="11"/>
        <color rgb="FF000000"/>
        <rFont val="Calibri"/>
      </rPr>
      <t xml:space="preserve"> file defines the site-specific configuration for the shadow password suite. This file is required. Absence of this file will not prevent system operation, but will probably result in undesirable operation.</t>
    </r>
    <r>
      <rPr>
        <sz val="11"/>
        <color rgb="FF000000"/>
        <rFont val="Calibri"/>
      </rPr>
      <t xml:space="preserve">
</t>
    </r>
    <r>
      <rPr>
        <sz val="11"/>
        <color rgb="FF000000"/>
        <rFont val="Calibri"/>
      </rPr>
      <t xml:space="preserve">- </t>
    </r>
    <r>
      <rPr>
        <b/>
        <sz val="11"/>
        <color rgb="FF000000"/>
        <rFont val="Calibri"/>
      </rPr>
      <t>UMASK</t>
    </r>
    <r>
      <rPr>
        <sz val="11"/>
        <color rgb="FF000000"/>
        <rFont val="Calibri"/>
      </rPr>
      <t xml:space="preserve"> (number): The file mode creation mask is initialized to this value. If not specified, the mask will be initialized to </t>
    </r>
    <r>
      <rPr>
        <b/>
        <sz val="11"/>
        <color rgb="FF000000"/>
        <rFont val="Calibri"/>
      </rPr>
      <t>022</t>
    </r>
    <r>
      <rPr>
        <sz val="11"/>
        <color rgb="FF000000"/>
        <rFont val="Calibri"/>
      </rPr>
      <t>.</t>
    </r>
    <r>
      <rPr>
        <sz val="11"/>
        <color rgb="FF000000"/>
        <rFont val="Calibri"/>
      </rPr>
      <t xml:space="preserve">
</t>
    </r>
    <r>
      <rPr>
        <sz val="11"/>
        <color rgb="FF000000"/>
        <rFont val="Calibri"/>
      </rPr>
      <t xml:space="preserve">- </t>
    </r>
    <r>
      <rPr>
        <b/>
        <sz val="11"/>
        <color rgb="FF000000"/>
        <rFont val="Calibri"/>
      </rPr>
      <t>useradd</t>
    </r>
    <r>
      <rPr>
        <sz val="11"/>
        <color rgb="FF000000"/>
        <rFont val="Calibri"/>
      </rPr>
      <t xml:space="preserve"> and newusers use this mask to set the mode of the home directory they create if </t>
    </r>
    <r>
      <rPr>
        <b/>
        <sz val="11"/>
        <color rgb="FF000000"/>
        <rFont val="Calibri"/>
      </rPr>
      <t>HOME_MODE</t>
    </r>
    <r>
      <rPr>
        <sz val="11"/>
        <color rgb="FF000000"/>
        <rFont val="Calibri"/>
      </rPr>
      <t xml:space="preserve"> is not set.</t>
    </r>
    <r>
      <rPr>
        <sz val="11"/>
        <color rgb="FF000000"/>
        <rFont val="Calibri"/>
      </rPr>
      <t xml:space="preserve">
</t>
    </r>
    <r>
      <rPr>
        <sz val="11"/>
        <color rgb="FF000000"/>
        <rFont val="Calibri"/>
      </rPr>
      <t xml:space="preserve">- It is also used by login to define users' initial umask. Note that this mask can be overridden by the user's GECOS line (if </t>
    </r>
    <r>
      <rPr>
        <b/>
        <sz val="11"/>
        <color rgb="FF000000"/>
        <rFont val="Calibri"/>
      </rPr>
      <t>QUOTAS_ENAB</t>
    </r>
    <r>
      <rPr>
        <sz val="11"/>
        <color rgb="FF000000"/>
        <rFont val="Calibri"/>
      </rPr>
      <t xml:space="preserve"> is set) or by the specification of a limit with the K identifier in limits(5).</t>
    </r>
  </si>
  <si>
    <r>
      <rPr>
        <sz val="11"/>
        <color rgb="FF000000"/>
        <rFont val="Calibri"/>
      </rPr>
      <t xml:space="preserve">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'^\h*umask\h+0?(?:[0-7][2-7]7)\b' /etc/login.defs /usr/etc/login.defs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/etc/login.defs:umask 027</t>
    </r>
    <r>
      <rPr>
        <sz val="11"/>
        <color rgb="FF006096"/>
        <rFont val="Roboto Condensed"/>
      </rPr>
      <t xml:space="preserve">
</t>
    </r>
  </si>
  <si>
    <r>
      <rPr>
        <sz val="11"/>
        <color rgb="FF000000"/>
        <rFont val="Calibri"/>
      </rPr>
      <t>UMASK 022</t>
    </r>
  </si>
  <si>
    <t>5.4.3.4</t>
  </si>
  <si>
    <r>
      <rPr>
        <sz val="11"/>
        <rFont val="Calibri"/>
      </rPr>
      <t>Ensure default user umask in /etc/profile.d is configured</t>
    </r>
  </si>
  <si>
    <r>
      <rPr>
        <sz val="11"/>
        <color rgb="FF000000"/>
        <rFont val="Calibri"/>
      </rPr>
      <t xml:space="preserve">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</si>
  <si>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 in the file </t>
    </r>
    <r>
      <rPr>
        <b/>
        <sz val="11"/>
        <color rgb="FF000000"/>
        <rFont val="Calibri"/>
      </rPr>
      <t>/etc/profile</t>
    </r>
    <r>
      <rPr>
        <sz val="11"/>
        <color rgb="FF000000"/>
        <rFont val="Calibri"/>
      </rPr>
      <t xml:space="preserve">
</t>
    </r>
    <r>
      <rPr>
        <sz val="11"/>
        <color rgb="FF000000"/>
        <rFont val="Calibri"/>
      </rPr>
      <t xml:space="preserve">- The file </t>
    </r>
    <r>
      <rPr>
        <b/>
        <sz val="11"/>
        <color rgb="FF000000"/>
        <rFont val="Calibri"/>
      </rPr>
      <t>/etc/profile</t>
    </r>
    <r>
      <rPr>
        <sz val="11"/>
        <color rgb="FF000000"/>
        <rFont val="Calibri"/>
      </rPr>
      <t xml:space="preserve">
</t>
    </r>
    <r>
      <rPr>
        <sz val="11"/>
        <color rgb="FF000000"/>
        <rFont val="Calibri"/>
      </rPr>
      <t xml:space="preserve">- A file in </t>
    </r>
    <r>
      <rPr>
        <b/>
        <sz val="11"/>
        <color rgb="FF000000"/>
        <rFont val="Calibri"/>
      </rPr>
      <t>/usr/etc/profile.d/</t>
    </r>
    <r>
      <rPr>
        <sz val="11"/>
        <color rgb="FF000000"/>
        <rFont val="Calibri"/>
      </rPr>
      <t xml:space="preserve"> ending in </t>
    </r>
    <r>
      <rPr>
        <b/>
        <sz val="11"/>
        <color rgb="FF000000"/>
        <rFont val="Calibri"/>
      </rPr>
      <t>*.sh</t>
    </r>
    <r>
      <rPr>
        <sz val="11"/>
        <color rgb="FF000000"/>
        <rFont val="Calibri"/>
      </rPr>
      <t xml:space="preserve"> will override any other system-wide </t>
    </r>
    <r>
      <rPr>
        <b/>
        <sz val="11"/>
        <color rgb="FF000000"/>
        <rFont val="Calibri"/>
      </rPr>
      <t>umask</t>
    </r>
    <r>
      <rPr>
        <sz val="11"/>
        <color rgb="FF000000"/>
        <rFont val="Calibri"/>
      </rPr>
      <t xml:space="preserve"> setting in the default vendor configuration file </t>
    </r>
    <r>
      <rPr>
        <b/>
        <sz val="11"/>
        <color rgb="FF000000"/>
        <rFont val="Calibri"/>
      </rPr>
      <t>/usr/etc/profile</t>
    </r>
    <r>
      <rPr>
        <sz val="11"/>
        <color rgb="FF000000"/>
        <rFont val="Calibri"/>
      </rPr>
      <t xml:space="preserve">
</t>
    </r>
    <r>
      <rPr>
        <sz val="11"/>
        <color rgb="FF000000"/>
        <rFont val="Calibri"/>
      </rPr>
      <t xml:space="preserve">- The default vendor configuration file </t>
    </r>
    <r>
      <rPr>
        <b/>
        <sz val="11"/>
        <color rgb="FF000000"/>
        <rFont val="Calibri"/>
      </rPr>
      <t>/usr/etc/profile</t>
    </r>
  </si>
  <si>
    <r>
      <rPr>
        <sz val="11"/>
        <color rgb="FF000000"/>
        <rFont val="Calibri"/>
      </rPr>
      <t xml:space="preserve">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t>
    </r>
    <r>
      <rPr>
        <sz val="11"/>
        <color rgb="FF000000"/>
        <rFont val="Calibri"/>
      </rPr>
      <t xml:space="preserve">
</t>
    </r>
    <r>
      <rPr>
        <sz val="11"/>
        <color rgb="FF006096"/>
        <rFont val="Roboto Condensed"/>
      </rPr>
      <t># grep -Psi -- '^\h*umask\h+0?027\b' /etc/profile.d/*.sh /usr/etc/profile.d/*.sh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/etc/profile.d/60-default_umask.sh:umask 027</t>
    </r>
    <r>
      <rPr>
        <sz val="11"/>
        <color rgb="FF006096"/>
        <rFont val="Roboto Condensed"/>
      </rPr>
      <t xml:space="preserve">
</t>
    </r>
  </si>
  <si>
    <t>Configure journald</t>
  </si>
  <si>
    <t>6.1.1.1</t>
  </si>
  <si>
    <r>
      <rPr>
        <sz val="11"/>
        <rFont val="Calibri"/>
      </rPr>
      <t>Ensure journald service is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</si>
  <si>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</si>
  <si>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</si>
  <si>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</si>
  <si>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</si>
  <si>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</si>
  <si>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</si>
  <si>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</si>
  <si>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</si>
  <si>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6.1.1.3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</si>
  <si>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</si>
  <si>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</si>
  <si>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</si>
  <si>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</si>
  <si>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6.1.1.4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</si>
  <si>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</si>
  <si>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</si>
  <si>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</si>
  <si>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</si>
  <si>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6.1.1.5</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</si>
  <si>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</si>
  <si>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*.conf.d/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</si>
  <si>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</si>
  <si>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</si>
  <si>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6.1.1.6</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</si>
  <si>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</si>
  <si>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</si>
  <si>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</si>
  <si>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</si>
  <si>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6.1.1.7</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</si>
  <si>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</si>
  <si>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</si>
  <si>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</si>
  <si>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</si>
  <si>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</si>
  <si>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</si>
  <si>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</si>
  <si>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zypper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</si>
  <si>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</si>
  <si>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xml:space="preserve"># rpm -q rsyslog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</si>
  <si>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</si>
  <si>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</si>
  <si>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</si>
  <si>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</si>
  <si>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</si>
  <si>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</si>
  <si>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</si>
  <si>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t>6.1.2.4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</si>
  <si>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</si>
  <si>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</si>
  <si>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</si>
  <si>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 xml:space="preserve">Verify the output is includes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</si>
  <si>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</si>
  <si>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</si>
  <si>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</si>
  <si>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</si>
  <si>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</si>
  <si>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</si>
  <si>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</si>
  <si>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</si>
  <si>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</si>
  <si>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</si>
  <si>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</si>
  <si>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</si>
  <si>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</si>
  <si>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</si>
  <si>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</si>
  <si>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</si>
  <si>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</si>
  <si>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</si>
  <si>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</si>
  <si>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</si>
  <si>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6.1.2.9</t>
  </si>
  <si>
    <r>
      <rPr>
        <sz val="11"/>
        <rFont val="Calibri"/>
      </rPr>
      <t>Ensure rsyslog-gnutls is installed</t>
    </r>
  </si>
  <si>
    <r>
      <rPr>
        <sz val="11"/>
        <color rgb="FF000000"/>
        <rFont val="Calibri"/>
      </rPr>
      <t xml:space="preserve">Run the following command to install </t>
    </r>
    <r>
      <rPr>
        <b/>
        <sz val="11"/>
        <color rgb="FF000000"/>
        <rFont val="Calibri"/>
      </rPr>
      <t>rsyslog-module-gtlss</t>
    </r>
    <r>
      <rPr>
        <sz val="11"/>
        <color rgb="FF000000"/>
        <rFont val="Calibri"/>
      </rPr>
      <t>:</t>
    </r>
    <r>
      <rPr>
        <sz val="11"/>
        <color rgb="FF000000"/>
        <rFont val="Calibri"/>
      </rPr>
      <t xml:space="preserve">
</t>
    </r>
    <r>
      <rPr>
        <sz val="11"/>
        <color rgb="FF006096"/>
        <rFont val="Roboto Condensed"/>
      </rPr>
      <t># zypper install rsyslog-module-gtls</t>
    </r>
    <r>
      <rPr>
        <sz val="11"/>
        <color rgb="FF006096"/>
        <rFont val="Roboto Condensed"/>
      </rPr>
      <t xml:space="preserve">
</t>
    </r>
  </si>
  <si>
    <r>
      <rPr>
        <sz val="11"/>
        <color rgb="FF000000"/>
        <rFont val="Calibri"/>
      </rPr>
      <t>TLS protocol support for rsyslog (GnuTLS). This netstream plugin allows rsyslog to send and receive encrypted syslog messages via the syslog-transport-tls IETF standard protocol using GnuTLS.</t>
    </r>
  </si>
  <si>
    <r>
      <rPr>
        <sz val="11"/>
        <color rgb="FF000000"/>
        <rFont val="Calibri"/>
      </rPr>
      <t xml:space="preserve">Enabling TLS support using </t>
    </r>
    <r>
      <rPr>
        <b/>
        <sz val="11"/>
        <color rgb="FF000000"/>
        <rFont val="Calibri"/>
      </rPr>
      <t>rsyslog-module-gtls</t>
    </r>
    <r>
      <rPr>
        <sz val="11"/>
        <color rgb="FF000000"/>
        <rFont val="Calibri"/>
      </rPr>
      <t xml:space="preserve"> requires certificate management to ensure reliable encrypted logging. If misconfigured, remote log forwarding may fail until valid certificates and trusted CAs are applied.</t>
    </r>
  </si>
  <si>
    <r>
      <rPr>
        <sz val="11"/>
        <color rgb="FF000000"/>
        <rFont val="Calibri"/>
      </rPr>
      <t xml:space="preserve">Run the following command and verify </t>
    </r>
    <r>
      <rPr>
        <b/>
        <sz val="11"/>
        <color rgb="FF000000"/>
        <rFont val="Calibri"/>
      </rPr>
      <t>rsyslog-module-gtls</t>
    </r>
    <r>
      <rPr>
        <sz val="11"/>
        <color rgb="FF000000"/>
        <rFont val="Calibri"/>
      </rPr>
      <t xml:space="preserve"> is installed:</t>
    </r>
    <r>
      <rPr>
        <sz val="11"/>
        <color rgb="FF000000"/>
        <rFont val="Calibri"/>
      </rPr>
      <t xml:space="preserve">
</t>
    </r>
    <r>
      <rPr>
        <sz val="11"/>
        <color rgb="FF006096"/>
        <rFont val="Roboto Condensed"/>
      </rPr>
      <t># rpm -q rsyslog-module-gtls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rsyslog-module-gtls-&lt;version&gt;</t>
    </r>
    <r>
      <rPr>
        <sz val="11"/>
        <color rgb="FF006096"/>
        <rFont val="Roboto Condensed"/>
      </rPr>
      <t xml:space="preserve">
</t>
    </r>
  </si>
  <si>
    <t>6.1.2.10</t>
  </si>
  <si>
    <r>
      <rPr>
        <sz val="11"/>
        <rFont val="Calibri"/>
      </rPr>
      <t>Ensure rsyslog forwarding uses gtls</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</si>
  <si>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use </t>
    </r>
    <r>
      <rPr>
        <b/>
        <sz val="11"/>
        <color rgb="FF000000"/>
        <rFont val="Calibri"/>
      </rPr>
      <t>gtls</t>
    </r>
    <r>
      <rPr>
        <sz val="11"/>
        <color rgb="FF000000"/>
        <rFont val="Calibri"/>
      </rPr>
      <t>:</t>
    </r>
    <r>
      <rPr>
        <sz val="11"/>
        <color rgb="FF000000"/>
        <rFont val="Calibri"/>
      </rPr>
      <t xml:space="preserve">
</t>
    </r>
    <r>
      <rPr>
        <i/>
        <sz val="11"/>
        <color rgb="FF000000"/>
        <rFont val="Calibri"/>
      </rPr>
      <t>Example /etc/rsyslog.d/40-forward.conf</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r>
      <rPr>
        <sz val="11"/>
        <color rgb="FF006096"/>
        <rFont val="Roboto Condensed"/>
      </rPr>
      <t># set up the action for all messages</t>
    </r>
    <r>
      <rPr>
        <sz val="11"/>
        <color rgb="FF006096"/>
        <rFont val="Roboto Condensed"/>
      </rPr>
      <t xml:space="preserve">
</t>
    </r>
    <r>
      <rPr>
        <sz val="11"/>
        <color rgb="FF006096"/>
        <rFont val="Roboto Condensed"/>
      </rPr>
      <t>action(type="omfwd" protocol="tcp" target="s.example.net" port="6514"</t>
    </r>
    <r>
      <rPr>
        <sz val="11"/>
        <color rgb="FF006096"/>
        <rFont val="Roboto Condensed"/>
      </rPr>
      <t xml:space="preserve">
</t>
    </r>
    <r>
      <rPr>
        <sz val="11"/>
        <color rgb="FF006096"/>
        <rFont val="Roboto Condensed"/>
      </rPr>
      <t xml:space="preserve">       StreamDriver="gtls" StreamDriverMode="1" StreamDriverAuthMode="anon")</t>
    </r>
    <r>
      <rPr>
        <sz val="11"/>
        <color rgb="FF006096"/>
        <rFont val="Roboto Condensed"/>
      </rPr>
      <t xml:space="preserve">
</t>
    </r>
  </si>
  <si>
    <r>
      <rPr>
        <sz val="11"/>
        <color rgb="FF000000"/>
        <rFont val="Calibri"/>
      </rPr>
      <t xml:space="preserve">Network stream drivers are a layer between various parts of </t>
    </r>
    <r>
      <rPr>
        <b/>
        <sz val="11"/>
        <color rgb="FF000000"/>
        <rFont val="Calibri"/>
      </rPr>
      <t>rsyslogd</t>
    </r>
    <r>
      <rPr>
        <sz val="11"/>
        <color rgb="FF000000"/>
        <rFont val="Calibri"/>
      </rPr>
      <t xml:space="preserve"> (e.g. the imtcp module) and the transport layer. They provide sequenced delivery, authentication and confidentiality to the upper layers. Drivers implement different capabilities.</t>
    </r>
  </si>
  <si>
    <r>
      <rPr>
        <sz val="11"/>
        <color rgb="FF000000"/>
        <rFont val="Calibri"/>
      </rPr>
      <t>Users need to know about netstream drivers because they need to configure the proper driver, and proper driver properties, to achieve desired results.</t>
    </r>
  </si>
  <si>
    <r>
      <rPr>
        <sz val="11"/>
        <color rgb="FF000000"/>
        <rFont val="Calibri"/>
      </rPr>
      <t>Run the following command and verify</t>
    </r>
    <r>
      <rPr>
        <sz val="11"/>
        <color rgb="FF000000"/>
        <rFont val="Calibri"/>
      </rPr>
      <t xml:space="preserve">
</t>
    </r>
    <r>
      <rPr>
        <sz val="11"/>
        <color rgb="FF006096"/>
        <rFont val="Roboto Condensed"/>
      </rPr>
      <t>#  grep -Psi -- '^\h*StreamDriver=\"gtls\"' /etc/rsyslog.conf /etc/rsyslog.d/*.conf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 StreamDriver="gtls" StreamDriverMode="1" StreamDriverAuthMode="anon")</t>
    </r>
    <r>
      <rPr>
        <sz val="11"/>
        <color rgb="FF006096"/>
        <rFont val="Roboto Condensed"/>
      </rPr>
      <t xml:space="preserve">
</t>
    </r>
  </si>
  <si>
    <t>6.1.2.11</t>
  </si>
  <si>
    <r>
      <rPr>
        <sz val="11"/>
        <rFont val="Calibri"/>
      </rPr>
      <t>Ensure rsyslog CA certificates are configured</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</si>
  <si>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the correct path for the CA certificate: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</si>
  <si>
    <r>
      <rPr>
        <sz val="11"/>
        <color rgb="FF000000"/>
        <rFont val="Calibri"/>
      </rPr>
      <t>The Certificate Authority (CA) is the trusted root certificate used to verify the authenticity of the remote system's TLS certificate during encrypted log forwarding.</t>
    </r>
  </si>
  <si>
    <r>
      <rPr>
        <sz val="11"/>
        <color rgb="FF000000"/>
        <rFont val="Calibri"/>
      </rPr>
      <t>Proper certificate management is required to prevent misconfiguration and log forwarding failures until the trust chain is restored.</t>
    </r>
  </si>
  <si>
    <r>
      <rPr>
        <sz val="11"/>
        <color rgb="FF000000"/>
        <rFont val="Calibri"/>
      </rPr>
      <t xml:space="preserve">Run the following command and verify </t>
    </r>
    <r>
      <rPr>
        <b/>
        <sz val="11"/>
        <color rgb="FF000000"/>
        <rFont val="Calibri"/>
      </rPr>
      <t>rsyslog</t>
    </r>
    <r>
      <rPr>
        <sz val="11"/>
        <color rgb="FF000000"/>
        <rFont val="Calibri"/>
      </rPr>
      <t xml:space="preserve"> is configured to use CA certificate:</t>
    </r>
    <r>
      <rPr>
        <sz val="11"/>
        <color rgb="FF000000"/>
        <rFont val="Calibri"/>
      </rPr>
      <t xml:space="preserve">
</t>
    </r>
    <r>
      <rPr>
        <sz val="11"/>
        <color rgb="FF006096"/>
        <rFont val="Roboto Condensed"/>
      </rPr>
      <t># grep -Psi -- 'DefaultNetstreamDriver' /etc/rsyslog.conf /etc/rsyslog.d/*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/etc/rsyslog.d/40-forward.conf:DefaultNetstreamDriverCAFile="/path/to/contrib/gnutls/ca.pem"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audit only checks for the CA certificate </t>
    </r>
    <r>
      <rPr>
        <b/>
        <sz val="11"/>
        <color rgb="FF000000"/>
        <rFont val="Calibri"/>
      </rPr>
      <t>DefaultNetstreamDriverCAFile</t>
    </r>
    <r>
      <rPr>
        <sz val="11"/>
        <color rgb="FF000000"/>
        <rFont val="Calibri"/>
      </rPr>
      <t xml:space="preserve"> parameter for a </t>
    </r>
    <r>
      <rPr>
        <b/>
        <sz val="11"/>
        <color rgb="FF000000"/>
        <rFont val="Calibri"/>
      </rPr>
      <t>ca.pem</t>
    </r>
    <r>
      <rPr>
        <sz val="11"/>
        <color rgb="FF000000"/>
        <rFont val="Calibri"/>
      </rPr>
      <t xml:space="preserve"> file path, it does not check the validity of the certificate. However, the CA certificate should not be a self-signed certificate and should come from a known trusted source.</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</si>
  <si>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</si>
  <si>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</si>
  <si>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</si>
  <si>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</si>
  <si>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</si>
  <si>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</si>
  <si>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</si>
  <si>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</si>
  <si>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</si>
  <si>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t>
    </r>
    <r>
      <rPr>
        <sz val="11"/>
        <color rgb="FF000000"/>
        <rFont val="Calibri"/>
      </rPr>
      <t xml:space="preserve">
</t>
    </r>
    <r>
      <rPr>
        <sz val="11"/>
        <color rgb="FF006096"/>
        <rFont val="Roboto Condensed"/>
      </rPr>
      <t xml:space="preserve"># zypper install audit </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</si>
  <si>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</si>
  <si>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package is installed:</t>
    </r>
    <r>
      <rPr>
        <sz val="11"/>
        <color rgb="FF000000"/>
        <rFont val="Calibri"/>
      </rPr>
      <t xml:space="preserve">
</t>
    </r>
    <r>
      <rPr>
        <sz val="11"/>
        <color rgb="FF006096"/>
        <rFont val="Roboto Condensed"/>
      </rPr>
      <t># rpm -q audit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audit-&lt;version&gt;</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</si>
  <si>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</si>
  <si>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</si>
  <si>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</si>
  <si>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</si>
  <si>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0000"/>
        <rFont val="Calibri"/>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0000"/>
        <rFont val="Calibri"/>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</si>
  <si>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</si>
  <si>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</si>
  <si>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</si>
  <si>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</si>
  <si>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</si>
  <si>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</si>
  <si>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</si>
  <si>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</si>
  <si>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</si>
  <si>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</si>
  <si>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</si>
  <si>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</si>
  <si>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</si>
  <si>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</si>
  <si>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</si>
  <si>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</si>
  <si>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</si>
  <si>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</si>
  <si>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</si>
  <si>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</si>
  <si>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</si>
  <si>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 xml:space="preserve">Run the following command and verify </t>
    </r>
    <r>
      <rPr>
        <b/>
        <sz val="11"/>
        <color rgb="FF000000"/>
        <rFont val="Calibri"/>
      </rPr>
      <t>max_log_file_action = keep_logs</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</si>
  <si>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</si>
  <si>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</si>
  <si>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</si>
  <si>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</si>
  <si>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</si>
  <si>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</si>
  <si>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0000"/>
        <rFont val="Calibri"/>
      </rPr>
      <t xml:space="preserve">
</t>
    </r>
    <r>
      <rPr>
        <sz val="11"/>
        <color rgb="FF000000"/>
        <rFont val="Calibri"/>
      </rPr>
      <t xml:space="preserve">Verify the output matches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matches either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</si>
  <si>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</si>
  <si>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</si>
  <si>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</si>
  <si>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</si>
  <si>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</si>
  <si>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</si>
  <si>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</si>
  <si>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</si>
  <si>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6.2.3.1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</si>
  <si>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</si>
  <si>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-k scope</t>
    </r>
    <r>
      <rPr>
        <sz val="11"/>
        <color rgb="FF006096"/>
        <rFont val="Roboto Condensed"/>
      </rPr>
      <t xml:space="preserve">
</t>
    </r>
    <r>
      <rPr>
        <sz val="11"/>
        <color rgb="FF006096"/>
        <rFont val="Roboto Condensed"/>
      </rPr>
      <t>-a always,exit -F arch=b64 -S all -F dir=/etc/sudoers.d -F perm=wa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</si>
  <si>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</si>
  <si>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-k scope</t>
    </r>
    <r>
      <rPr>
        <sz val="11"/>
        <color rgb="FF006096"/>
        <rFont val="Roboto Condensed"/>
      </rPr>
      <t xml:space="preserve">
</t>
    </r>
    <r>
      <rPr>
        <sz val="11"/>
        <color rgb="FF006096"/>
        <rFont val="Roboto Condensed"/>
      </rPr>
      <t>/etc/audit/rules.d/50-scope.rules:-a always,exit -F arch=b64 -S all -F dir=/etc/sudoers.d -F perm=wa -k scope</t>
    </r>
    <r>
      <rPr>
        <sz val="11"/>
        <color rgb="FF006096"/>
        <rFont val="Roboto Condensed"/>
      </rPr>
      <t xml:space="preserve">
</t>
    </r>
  </si>
  <si>
    <t>6.2.3.2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</si>
  <si>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</si>
  <si>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</si>
  <si>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</si>
  <si>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</si>
  <si>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</si>
  <si>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</si>
  <si>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-k 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</si>
  <si>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</si>
  <si>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</si>
  <si>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</si>
  <si>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</si>
  <si>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-k 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</si>
  <si>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</si>
  <si>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-k time-change</t>
    </r>
    <r>
      <rPr>
        <sz val="11"/>
        <color rgb="FF006096"/>
        <rFont val="Roboto Condensed"/>
      </rPr>
      <t xml:space="preserve">
</t>
    </r>
    <r>
      <rPr>
        <sz val="11"/>
        <color rgb="FF006096"/>
        <rFont val="Roboto Condensed"/>
      </rPr>
      <t>/etc/audit/rules.d/50-time-change.rules:-a always,exit -F arch=b64 -S clock_settime -F a0=0x0 -k 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</si>
  <si>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6.2.3.5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</si>
  <si>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</si>
  <si>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</si>
  <si>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</si>
  <si>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-k system-locale</t>
    </r>
    <r>
      <rPr>
        <sz val="11"/>
        <color rgb="FF006096"/>
        <rFont val="Roboto Condensed"/>
      </rPr>
      <t xml:space="preserve">
</t>
    </r>
  </si>
  <si>
    <t>6.2.3.6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</si>
  <si>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</si>
  <si>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-k system-locale</t>
    </r>
    <r>
      <rPr>
        <sz val="11"/>
        <color rgb="FF006096"/>
        <rFont val="Roboto Condensed"/>
      </rPr>
      <t xml:space="preserve">
</t>
    </r>
    <r>
      <rPr>
        <sz val="11"/>
        <color rgb="FF006096"/>
        <rFont val="Roboto Condensed"/>
      </rPr>
      <t>-a always,exit -F arch=b64 -S all -F path=/etc/issue.net -F perm=wa -k 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</si>
  <si>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</si>
  <si>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-k system-locale</t>
    </r>
    <r>
      <rPr>
        <sz val="11"/>
        <color rgb="FF006096"/>
        <rFont val="Roboto Condensed"/>
      </rPr>
      <t xml:space="preserve">
</t>
    </r>
    <r>
      <rPr>
        <sz val="11"/>
        <color rgb="FF006096"/>
        <rFont val="Roboto Condensed"/>
      </rPr>
      <t>/etc/audit/rules.d/50-etc_issue_system_locale.rules:-a always,exit -F arch=b64 -S all -F path=/etc/issue.net -F perm=wa -k system-locale</t>
    </r>
    <r>
      <rPr>
        <sz val="11"/>
        <color rgb="FF006096"/>
        <rFont val="Roboto Condensed"/>
      </rPr>
      <t xml:space="preserve">
</t>
    </r>
  </si>
  <si>
    <t>6.2.3.7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</si>
  <si>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</si>
  <si>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-k system-locale</t>
    </r>
    <r>
      <rPr>
        <sz val="11"/>
        <color rgb="FF006096"/>
        <rFont val="Roboto Condensed"/>
      </rPr>
      <t xml:space="preserve">
</t>
    </r>
    <r>
      <rPr>
        <sz val="11"/>
        <color rgb="FF006096"/>
        <rFont val="Roboto Condensed"/>
      </rPr>
      <t>-a always,exit -F arch=b64 -S all -F path=/etc/hostname -F perm=wa -k 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</si>
  <si>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</si>
  <si>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-k system-locale</t>
    </r>
    <r>
      <rPr>
        <sz val="11"/>
        <color rgb="FF006096"/>
        <rFont val="Roboto Condensed"/>
      </rPr>
      <t xml:space="preserve">
</t>
    </r>
    <r>
      <rPr>
        <sz val="11"/>
        <color rgb="FF006096"/>
        <rFont val="Roboto Condensed"/>
      </rPr>
      <t>/etc/audit/rules.d/50-etc_host_system_locale.rules:-a always,exit -F arch=b64 -S all -F path=/etc/hostname -F perm=wa -k system-locale</t>
    </r>
    <r>
      <rPr>
        <sz val="11"/>
        <color rgb="FF006096"/>
        <rFont val="Roboto Condensed"/>
      </rPr>
      <t xml:space="preserve">
</t>
    </r>
  </si>
  <si>
    <t>6.2.3.8</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</si>
  <si>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</si>
  <si>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-k 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</si>
  <si>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</si>
  <si>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-k system-locale</t>
    </r>
    <r>
      <rPr>
        <sz val="11"/>
        <color rgb="FF006096"/>
        <rFont val="Roboto Condensed"/>
      </rPr>
      <t xml:space="preserve">
</t>
    </r>
  </si>
  <si>
    <t>6.2.3.9</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</si>
  <si>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</si>
  <si>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</si>
  <si>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</si>
  <si>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</si>
  <si>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</si>
  <si>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6.2.3.10</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</si>
  <si>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</si>
  <si>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</si>
  <si>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</si>
  <si>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</si>
  <si>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6.2.3.11</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</si>
  <si>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</si>
  <si>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</si>
  <si>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</si>
  <si>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-k identity</t>
    </r>
    <r>
      <rPr>
        <sz val="11"/>
        <color rgb="FF006096"/>
        <rFont val="Roboto Condensed"/>
      </rPr>
      <t xml:space="preserve">
</t>
    </r>
  </si>
  <si>
    <t>6.2.3.12</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</si>
  <si>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</si>
  <si>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</si>
  <si>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</si>
  <si>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-k identity</t>
    </r>
    <r>
      <rPr>
        <sz val="11"/>
        <color rgb="FF006096"/>
        <rFont val="Roboto Condensed"/>
      </rPr>
      <t xml:space="preserve">
</t>
    </r>
  </si>
  <si>
    <t>6.2.3.13</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</si>
  <si>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</si>
  <si>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-k identity</t>
    </r>
    <r>
      <rPr>
        <sz val="11"/>
        <color rgb="FF006096"/>
        <rFont val="Roboto Condensed"/>
      </rPr>
      <t xml:space="preserve">
</t>
    </r>
    <r>
      <rPr>
        <sz val="11"/>
        <color rgb="FF006096"/>
        <rFont val="Roboto Condensed"/>
      </rPr>
      <t>-a always,exit -F arch=b64 -S all -F path=/etc/shadow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</si>
  <si>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</si>
  <si>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</si>
  <si>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6.2.3.14</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</si>
  <si>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</si>
  <si>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</si>
  <si>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</si>
  <si>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-k identity</t>
    </r>
    <r>
      <rPr>
        <sz val="11"/>
        <color rgb="FF006096"/>
        <rFont val="Roboto Condensed"/>
      </rPr>
      <t xml:space="preserve">
</t>
    </r>
  </si>
  <si>
    <t>6.2.3.15</t>
  </si>
  <si>
    <r>
      <rPr>
        <sz val="11"/>
        <rFont val="Calibri"/>
      </rPr>
      <t>Ensure events that modify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</si>
  <si>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dir=/etc/pam.d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</si>
  <si>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</si>
  <si>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dir=/etc/pam.d -F perm=wa -k identity</t>
    </r>
    <r>
      <rPr>
        <sz val="11"/>
        <color rgb="FF006096"/>
        <rFont val="Roboto Condensed"/>
      </rPr>
      <t xml:space="preserve">
</t>
    </r>
  </si>
  <si>
    <t>6.2.3.16</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</si>
  <si>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</si>
  <si>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</si>
  <si>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</si>
  <si>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-k 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auid!=-1 -k perm_mod</t>
    </r>
    <r>
      <rPr>
        <sz val="11"/>
        <color rgb="FF006096"/>
        <rFont val="Roboto Condensed"/>
      </rPr>
      <t xml:space="preserve">
</t>
    </r>
  </si>
  <si>
    <t>6.2.3.17</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</si>
  <si>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</si>
  <si>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</si>
  <si>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</si>
  <si>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-k 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auid!=-1 -k perm_mod</t>
    </r>
    <r>
      <rPr>
        <sz val="11"/>
        <color rgb="FF006096"/>
        <rFont val="Roboto Condensed"/>
      </rPr>
      <t xml:space="preserve">
</t>
    </r>
  </si>
  <si>
    <t>6.2.3.18</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</si>
  <si>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</si>
  <si>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</si>
  <si>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</si>
  <si>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-k 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auid!=-1 -k perm_mod</t>
    </r>
    <r>
      <rPr>
        <sz val="11"/>
        <color rgb="FF006096"/>
        <rFont val="Roboto Condensed"/>
      </rPr>
      <t xml:space="preserve">
</t>
    </r>
  </si>
  <si>
    <t>6.2.3.19</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</si>
  <si>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</si>
  <si>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</si>
  <si>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</si>
  <si>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auid!=-1 -k mounts</t>
    </r>
    <r>
      <rPr>
        <sz val="11"/>
        <color rgb="FF006096"/>
        <rFont val="Roboto Condensed"/>
      </rPr>
      <t xml:space="preserve">
</t>
    </r>
  </si>
  <si>
    <t>6.2.3.20</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</si>
  <si>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</si>
  <si>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-k session</t>
    </r>
    <r>
      <rPr>
        <sz val="11"/>
        <color rgb="FF006096"/>
        <rFont val="Roboto Condensed"/>
      </rPr>
      <t xml:space="preserve">
</t>
    </r>
    <r>
      <rPr>
        <sz val="11"/>
        <color rgb="FF006096"/>
        <rFont val="Roboto Condensed"/>
      </rPr>
      <t>-a always,exit -F arch=b64 -S all -F path=/var/log/wtmp -F perm=wa -k session</t>
    </r>
    <r>
      <rPr>
        <sz val="11"/>
        <color rgb="FF006096"/>
        <rFont val="Roboto Condensed"/>
      </rPr>
      <t xml:space="preserve">
</t>
    </r>
    <r>
      <rPr>
        <sz val="11"/>
        <color rgb="FF006096"/>
        <rFont val="Roboto Condensed"/>
      </rPr>
      <t>-a always,exit -F arch=b64 -S all -F path=/var/log/btmp -F perm=wa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</si>
  <si>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</si>
  <si>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-k session</t>
    </r>
    <r>
      <rPr>
        <sz val="11"/>
        <color rgb="FF006096"/>
        <rFont val="Roboto Condensed"/>
      </rPr>
      <t xml:space="preserve">
</t>
    </r>
    <r>
      <rPr>
        <sz val="11"/>
        <color rgb="FF006096"/>
        <rFont val="Roboto Condensed"/>
      </rPr>
      <t>/etc/audit/rules.d/50-session.rules:-a always,exit -F arch=b64 -S all -F path=/var/log/wtmp -F perm=wa -k session</t>
    </r>
    <r>
      <rPr>
        <sz val="11"/>
        <color rgb="FF006096"/>
        <rFont val="Roboto Condensed"/>
      </rPr>
      <t xml:space="preserve">
</t>
    </r>
    <r>
      <rPr>
        <sz val="11"/>
        <color rgb="FF006096"/>
        <rFont val="Roboto Condensed"/>
      </rPr>
      <t>/etc/audit/rules.d/50-session.rules:-a always,exit -F arch=b64 -S all -F path=/var/log/btmp -F perm=wa -k session</t>
    </r>
    <r>
      <rPr>
        <sz val="11"/>
        <color rgb="FF006096"/>
        <rFont val="Roboto Condensed"/>
      </rPr>
      <t xml:space="preserve">
</t>
    </r>
  </si>
  <si>
    <t>6.2.3.21</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</si>
  <si>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</si>
  <si>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-k logins</t>
    </r>
    <r>
      <rPr>
        <sz val="11"/>
        <color rgb="FF006096"/>
        <rFont val="Roboto Condensed"/>
      </rPr>
      <t xml:space="preserve">
</t>
    </r>
    <r>
      <rPr>
        <sz val="11"/>
        <color rgb="FF006096"/>
        <rFont val="Roboto Condensed"/>
      </rPr>
      <t>-a always,exit -F arch=b64 -S all -F path=/var/run/faillock -F perm=wa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</si>
  <si>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</si>
  <si>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-k logins</t>
    </r>
    <r>
      <rPr>
        <sz val="11"/>
        <color rgb="FF006096"/>
        <rFont val="Roboto Condensed"/>
      </rPr>
      <t xml:space="preserve">
</t>
    </r>
    <r>
      <rPr>
        <sz val="11"/>
        <color rgb="FF006096"/>
        <rFont val="Roboto Condensed"/>
      </rPr>
      <t>/etc/audit/rules.d/50-login.rules:-a always,exit -F arch=bs4 -S all -F path=/var/run/faillock -F perm=wa -k logins</t>
    </r>
    <r>
      <rPr>
        <sz val="11"/>
        <color rgb="FF006096"/>
        <rFont val="Roboto Condensed"/>
      </rPr>
      <t xml:space="preserve">
</t>
    </r>
  </si>
  <si>
    <t>6.2.3.22</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</si>
  <si>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</si>
  <si>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</si>
  <si>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</si>
  <si>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auid!=-1 -k delete</t>
    </r>
    <r>
      <rPr>
        <sz val="11"/>
        <color rgb="FF006096"/>
        <rFont val="Roboto Condensed"/>
      </rPr>
      <t xml:space="preserve">
</t>
    </r>
  </si>
  <si>
    <t>6.2.3.23</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</si>
  <si>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</si>
  <si>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</si>
  <si>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</si>
  <si>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auid!=-1 -k delete</t>
    </r>
    <r>
      <rPr>
        <sz val="11"/>
        <color rgb="FF006096"/>
        <rFont val="Roboto Condensed"/>
      </rPr>
      <t xml:space="preserve">
</t>
    </r>
  </si>
  <si>
    <t>6.2.3.24</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</si>
  <si>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</si>
  <si>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-k MAC-policy</t>
    </r>
    <r>
      <rPr>
        <sz val="11"/>
        <color rgb="FF006096"/>
        <rFont val="Roboto Condensed"/>
      </rPr>
      <t xml:space="preserve">
</t>
    </r>
    <r>
      <rPr>
        <sz val="11"/>
        <color rgb="FF006096"/>
        <rFont val="Roboto Condensed"/>
      </rPr>
      <t>-a always,exit -F arch=b64 -S all -F path=/usr/share/selinux -F perm=wa -k MAC-policy</t>
    </r>
    <r>
      <rPr>
        <sz val="11"/>
        <color rgb="FF006096"/>
        <rFont val="Roboto Condensed"/>
      </rPr>
      <t xml:space="preserve">
</t>
    </r>
    <r>
      <rPr>
        <sz val="11"/>
        <color rgb="FF006096"/>
        <rFont val="Roboto Condensed"/>
      </rPr>
      <t>-a always,exit -F arch=b64 -S all -F path=/var/lib/selinux -F perm=wa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</si>
  <si>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</si>
  <si>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6096"/>
        <rFont val="Roboto Condensed"/>
      </rPr>
      <t>-a always,exit -F path=/var/lib/selinux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-k MAC-policy</t>
    </r>
    <r>
      <rPr>
        <sz val="11"/>
        <color rgb="FF006096"/>
        <rFont val="Roboto Condensed"/>
      </rPr>
      <t xml:space="preserve">
</t>
    </r>
    <r>
      <rPr>
        <sz val="11"/>
        <color rgb="FF006096"/>
        <rFont val="Roboto Condensed"/>
      </rPr>
      <t>/etc/audit/rules.d/50-MAC-policy.rules:-a always,exit -F arch=b64 -S all -F path=/usr/share/selinux -F perm=wa -k MAC-policy</t>
    </r>
    <r>
      <rPr>
        <sz val="11"/>
        <color rgb="FF006096"/>
        <rFont val="Roboto Condensed"/>
      </rPr>
      <t xml:space="preserve">
</t>
    </r>
    <r>
      <rPr>
        <sz val="11"/>
        <color rgb="FF006096"/>
        <rFont val="Roboto Condensed"/>
      </rPr>
      <t>/etc/audit/rules.d/50-MAC-policy.rules:-a always,exit -F arch=b64 -S all -F path=/var/lib/selinux -F perm=wa -k MAC-policy</t>
    </r>
    <r>
      <rPr>
        <sz val="11"/>
        <color rgb="FF006096"/>
        <rFont val="Roboto Condensed"/>
      </rPr>
      <t xml:space="preserve">
</t>
    </r>
  </si>
  <si>
    <t>6.2.3.25</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</si>
  <si>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</si>
  <si>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</si>
  <si>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</si>
  <si>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auid!=-1 -k perm_chng</t>
    </r>
    <r>
      <rPr>
        <sz val="11"/>
        <color rgb="FF006096"/>
        <rFont val="Roboto Condensed"/>
      </rPr>
      <t xml:space="preserve">
</t>
    </r>
  </si>
  <si>
    <t>6.2.3.26</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</si>
  <si>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</si>
  <si>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</si>
  <si>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</si>
  <si>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</si>
  <si>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6.2.3.27</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</si>
  <si>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</si>
  <si>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</si>
  <si>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</si>
  <si>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auid!=-1 -k perm_chng</t>
    </r>
    <r>
      <rPr>
        <sz val="11"/>
        <color rgb="FF006096"/>
        <rFont val="Roboto Condensed"/>
      </rPr>
      <t xml:space="preserve">
</t>
    </r>
  </si>
  <si>
    <t>6.2.3.28</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</si>
  <si>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</si>
  <si>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</si>
  <si>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</si>
  <si>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auid!=-1 -k usermod</t>
    </r>
    <r>
      <rPr>
        <sz val="11"/>
        <color rgb="FF006096"/>
        <rFont val="Roboto Condensed"/>
      </rPr>
      <t xml:space="preserve">
</t>
    </r>
  </si>
  <si>
    <t>6.2.3.29</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</si>
  <si>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</si>
  <si>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</si>
  <si>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</si>
  <si>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</si>
  <si>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6.2.3.30</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</si>
  <si>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</si>
  <si>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</si>
  <si>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</si>
  <si>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</si>
  <si>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6.2.3.31</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</si>
  <si>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</si>
  <si>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</si>
  <si>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</si>
  <si>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auid!=-1 -k kernel_modules</t>
    </r>
    <r>
      <rPr>
        <sz val="11"/>
        <color rgb="FF006096"/>
        <rFont val="Roboto Condensed"/>
      </rPr>
      <t xml:space="preserve">
</t>
    </r>
  </si>
  <si>
    <t>6.2.3.32</t>
  </si>
  <si>
    <r>
      <rPr>
        <sz val="11"/>
        <rFont val="Calibri"/>
      </rPr>
      <t xml:space="preserve">Ensure kernel </t>
    </r>
    <r>
      <rPr>
        <sz val="11"/>
        <color rgb="FF000000"/>
        <rFont val="Calibri"/>
      </rPr>
      <t>"</t>
    </r>
    <r>
      <rPr>
        <b/>
        <sz val="11"/>
        <color rgb="FF000000"/>
        <rFont val="Calibri"/>
      </rPr>
      <t>create_module</t>
    </r>
    <r>
      <rPr>
        <sz val="11"/>
        <color rgb="FF000000"/>
        <rFont val="Calibri"/>
      </rPr>
      <t>"</t>
    </r>
    <r>
      <rPr>
        <sz val="11"/>
        <color rgb="FF000000"/>
        <rFont val="Calibri"/>
      </rPr>
      <t xml:space="preserve"> and </t>
    </r>
    <r>
      <rPr>
        <sz val="11"/>
        <color rgb="FF000000"/>
        <rFont val="Calibri"/>
      </rPr>
      <t>"</t>
    </r>
    <r>
      <rPr>
        <b/>
        <sz val="11"/>
        <color rgb="FF000000"/>
        <rFont val="Calibri"/>
      </rPr>
      <t>query_module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</si>
  <si>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create_module,query_module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</si>
  <si>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</si>
  <si>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'(create_module|query_module)'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create_module</t>
    </r>
    <r>
      <rPr>
        <sz val="11"/>
        <color rgb="FF000000"/>
        <rFont val="Calibri"/>
      </rPr>
      <t xml:space="preserve"> and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'(create_module|query_module)'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create_module,init_module,delete_module,query_module,finit_module -F auid&gt;=1000 -F auid!=-1 -k kernel_modules</t>
    </r>
    <r>
      <rPr>
        <sz val="11"/>
        <color rgb="FF006096"/>
        <rFont val="Roboto Condensed"/>
      </rPr>
      <t xml:space="preserve">
</t>
    </r>
  </si>
  <si>
    <t>6.2.3.33</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</si>
  <si>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</si>
  <si>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</si>
  <si>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</si>
  <si>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</si>
  <si>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6.2.3.34</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</si>
  <si>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</si>
  <si>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</si>
  <si>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</si>
  <si>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</si>
  <si>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6.2.3.35</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</si>
  <si>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</si>
  <si>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</si>
  <si>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</si>
  <si>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</si>
  <si>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</si>
  <si>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</si>
  <si>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</si>
  <si>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</si>
  <si>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</si>
  <si>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</si>
  <si>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</si>
  <si>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</si>
  <si>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</si>
  <si>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</si>
  <si>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</si>
  <si>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</si>
  <si>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</si>
  <si>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</si>
  <si>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</si>
  <si>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</si>
  <si>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6.2.4.4</t>
  </si>
  <si>
    <r>
      <rPr>
        <sz val="11"/>
        <rFont val="Calibri"/>
      </rPr>
      <t>Ensure audit log files group owner is configured</t>
    </r>
  </si>
  <si>
    <r>
      <rPr>
        <b/>
        <sz val="11"/>
        <color rgb="FF000000"/>
        <rFont val="Calibri"/>
      </rPr>
      <t>Note</t>
    </r>
    <r>
      <rPr>
        <sz val="11"/>
        <color rgb="FF000000"/>
        <rFont val="Calibri"/>
      </rPr>
      <t xml:space="preserve"> The following scripts will set the group to either </t>
    </r>
    <r>
      <rPr>
        <b/>
        <sz val="11"/>
        <color rgb="FF000000"/>
        <rFont val="Calibri"/>
      </rPr>
      <t>audit</t>
    </r>
    <r>
      <rPr>
        <sz val="11"/>
        <color rgb="FF000000"/>
        <rFont val="Calibri"/>
      </rPr>
      <t xml:space="preserve"> or </t>
    </r>
    <r>
      <rPr>
        <b/>
        <sz val="11"/>
        <color rgb="FF000000"/>
        <rFont val="Calibri"/>
      </rPr>
      <t>root</t>
    </r>
    <r>
      <rPr>
        <sz val="11"/>
        <color rgb="FF000000"/>
        <rFont val="Calibri"/>
      </rPr>
      <t xml:space="preserve"> based on the existence of the group </t>
    </r>
    <r>
      <rPr>
        <b/>
        <sz val="11"/>
        <color rgb="FF000000"/>
        <rFont val="Calibri"/>
      </rPr>
      <t>audit</t>
    </r>
    <r>
      <rPr>
        <sz val="11"/>
        <color rgb="FF000000"/>
        <rFont val="Calibri"/>
      </rPr>
      <t xml:space="preserve">. If the group </t>
    </r>
    <r>
      <rPr>
        <b/>
        <sz val="11"/>
        <color rgb="FF000000"/>
        <rFont val="Calibri"/>
      </rPr>
      <t>audit</t>
    </r>
    <r>
      <rPr>
        <sz val="11"/>
        <color rgb="FF000000"/>
        <rFont val="Calibri"/>
      </rPr>
      <t xml:space="preserve"> doesn't exist, or the </t>
    </r>
    <r>
      <rPr>
        <b/>
        <sz val="11"/>
        <color rgb="FF000000"/>
        <rFont val="Calibri"/>
      </rPr>
      <t>log_group</t>
    </r>
    <r>
      <rPr>
        <sz val="11"/>
        <color rgb="FF000000"/>
        <rFont val="Calibri"/>
      </rPr>
      <t xml:space="preserve"> parameter is already set to </t>
    </r>
    <r>
      <rPr>
        <b/>
        <sz val="11"/>
        <color rgb="FF000000"/>
        <rFont val="Calibri"/>
      </rPr>
      <t>root</t>
    </r>
    <r>
      <rPr>
        <sz val="11"/>
        <color rgb="FF000000"/>
        <rFont val="Calibri"/>
      </rPr>
      <t xml:space="preserve">, the appropriate group is determined to be the group </t>
    </r>
    <r>
      <rPr>
        <b/>
        <sz val="11"/>
        <color rgb="FF000000"/>
        <rFont val="Calibri"/>
      </rPr>
      <t>root</t>
    </r>
    <r>
      <rPr>
        <sz val="11"/>
        <color rgb="FF000000"/>
        <rFont val="Calibri"/>
      </rPr>
      <t xml:space="preserve">
</t>
    </r>
    <r>
      <rPr>
        <sz val="11"/>
        <color rgb="FF000000"/>
        <rFont val="Calibri"/>
      </rPr>
      <t>Run the following script to configure the audit log files to be owned by appropriate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find $(dirname $(awk -F"=" '/^\s*log_file\s*=\s*/ {print $2}' /etc/audit/auditd.conf | xargs)) -type f \( ! -group root -a ! -group audit \) -exec chgrp "$l_group"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script to configure the audit log files to be owned by the </t>
    </r>
    <r>
      <rPr>
        <b/>
        <sz val="11"/>
        <color rgb="FF000000"/>
        <rFont val="Calibri"/>
      </rPr>
      <t>audit</t>
    </r>
    <r>
      <rPr>
        <sz val="11"/>
        <color rgb="FF000000"/>
        <rFont val="Calibri"/>
      </rPr>
      <t xml:space="preserve"> appropriate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chgrp "$l_group" /var/log/audit/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script to set the </t>
    </r>
    <r>
      <rPr>
        <b/>
        <sz val="11"/>
        <color rgb="FF000000"/>
        <rFont val="Calibri"/>
      </rPr>
      <t>log_group</t>
    </r>
    <r>
      <rPr>
        <sz val="11"/>
        <color rgb="FF000000"/>
        <rFont val="Calibri"/>
      </rPr>
      <t xml:space="preserve"> parameter in the audit configuration file to </t>
    </r>
    <r>
      <rPr>
        <b/>
        <sz val="11"/>
        <color rgb="FF000000"/>
        <rFont val="Calibri"/>
      </rPr>
      <t>log_group = &lt;appropriate_group&gt;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sed -ri 's/^\s*#?\s*log_group\s*=\s*\S+(\s*#.*)?.*$/log_group = '"$l_group"'\1/' /etc/audit/auditd.conf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</si>
  <si>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audit</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xml:space="preserve">- audit log files are group owned by the group </t>
    </r>
    <r>
      <rPr>
        <b/>
        <sz val="11"/>
        <color rgb="FF000000"/>
        <rFont val="Calibri"/>
      </rPr>
      <t>root</t>
    </r>
    <r>
      <rPr>
        <sz val="11"/>
        <color rgb="FF000000"/>
        <rFont val="Calibri"/>
      </rPr>
      <t xml:space="preserve"> or </t>
    </r>
    <r>
      <rPr>
        <b/>
        <sz val="11"/>
        <color rgb="FF000000"/>
        <rFont val="Calibri"/>
      </rPr>
      <t>audit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'^\h*(root|audit)\h*$'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audit\")\n"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audit\")\n"</t>
    </r>
    <r>
      <rPr>
        <sz val="11"/>
        <color rgb="FF006096"/>
        <rFont val="Roboto Condensed"/>
      </rPr>
      <t xml:space="preserve">
</t>
    </r>
    <r>
      <rPr>
        <sz val="11"/>
        <color rgb="FF006096"/>
        <rFont val="Roboto Condensed"/>
      </rPr>
      <t xml:space="preserve">         done &lt; &lt;(find "$l_audit_log_directory" -maxdepth 1 -type f \( ! -group root -a ! -group audit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audit\"\n"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</si>
  <si>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</si>
  <si>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</si>
  <si>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</si>
  <si>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</si>
  <si>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</si>
  <si>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</si>
  <si>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</si>
  <si>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</si>
  <si>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</si>
  <si>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</si>
  <si>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</si>
  <si>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</si>
  <si>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</si>
  <si>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</si>
  <si>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</si>
  <si>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</si>
  <si>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</si>
  <si>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</si>
  <si>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</si>
  <si>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</si>
  <si>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</si>
  <si>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</si>
  <si>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</si>
  <si>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</si>
  <si>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</si>
  <si>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</si>
  <si>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</si>
  <si>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</si>
  <si>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</si>
  <si>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zypper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t>
    </r>
    <r>
      <rPr>
        <sz val="11"/>
        <color rgb="FF006096"/>
        <rFont val="Roboto Condensed"/>
      </rPr>
      <t xml:space="preserve">
</t>
    </r>
    <r>
      <rPr>
        <sz val="11"/>
        <color rgb="FF000000"/>
        <rFont val="Calibri"/>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</si>
  <si>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</si>
  <si>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</si>
  <si>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6.3.2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</si>
  <si>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</si>
  <si>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</si>
  <si>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</si>
  <si>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</si>
  <si>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</si>
  <si>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</si>
  <si>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</si>
  <si>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</si>
  <si>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</si>
  <si>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</si>
  <si>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</si>
  <si>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</si>
  <si>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</si>
  <si>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</si>
  <si>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</si>
  <si>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</si>
  <si>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</si>
  <si>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</si>
  <si>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</si>
  <si>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</si>
  <si>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</si>
  <si>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</si>
  <si>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</si>
  <si>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</si>
  <si>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</si>
  <si>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</si>
  <si>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</si>
  <si>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</si>
  <si>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</si>
  <si>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</si>
  <si>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</si>
  <si>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</si>
  <si>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</si>
  <si>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</si>
  <si>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</si>
  <si>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</si>
  <si>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</si>
  <si>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</si>
  <si>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</si>
  <si>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</si>
  <si>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</si>
  <si>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</si>
  <si>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</si>
  <si>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</si>
  <si>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</si>
  <si>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b/>
        <sz val="11"/>
        <color rgb="FF000000"/>
        <rFont val="Calibri"/>
      </rPr>
      <t>- IF -</t>
    </r>
    <r>
      <rPr>
        <sz val="11"/>
        <color rgb="FF000000"/>
        <rFont val="Calibri"/>
      </rPr>
      <t xml:space="preserve"> </t>
    </r>
    <r>
      <rPr>
        <b/>
        <sz val="11"/>
        <color rgb="FF000000"/>
        <rFont val="Calibri"/>
      </rPr>
      <t>/etc/gshadow</t>
    </r>
    <r>
      <rPr>
        <sz val="11"/>
        <color rgb="FF000000"/>
        <rFont val="Calibri"/>
      </rPr>
      <t xml:space="preserve"> does not exist run the following command to create </t>
    </r>
    <r>
      <rPr>
        <b/>
        <sz val="11"/>
        <color rgb="FF000000"/>
        <rFont val="Calibri"/>
      </rPr>
      <t>/etc/gshadow</t>
    </r>
    <r>
      <rPr>
        <sz val="11"/>
        <color rgb="FF000000"/>
        <rFont val="Calibri"/>
      </rPr>
      <t xml:space="preserve"> if needed:</t>
    </r>
    <r>
      <rPr>
        <sz val="11"/>
        <color rgb="FF000000"/>
        <rFont val="Calibri"/>
      </rPr>
      <t xml:space="preserve">
</t>
    </r>
    <r>
      <rPr>
        <sz val="11"/>
        <color rgb="FF006096"/>
        <rFont val="Roboto Condensed"/>
      </rPr>
      <t># touch /etc/gshadow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recommendation Ensure no passwords are stored in </t>
    </r>
    <r>
      <rPr>
        <b/>
        <sz val="11"/>
        <color rgb="FF000000"/>
        <rFont val="Calibri"/>
      </rPr>
      <t>/etc/group</t>
    </r>
    <r>
      <rPr>
        <sz val="11"/>
        <color rgb="FF000000"/>
        <rFont val="Calibri"/>
      </rPr>
      <t xml:space="preserve">
</t>
    </r>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</si>
  <si>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</si>
  <si>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t>
    </r>
    <r>
      <rPr>
        <b/>
        <sz val="11"/>
        <color rgb="FF000000"/>
        <rFont val="Calibri"/>
      </rPr>
      <t>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/etc/gshadow</t>
    </r>
    <r>
      <rPr>
        <sz val="11"/>
        <color rgb="FF000000"/>
        <rFont val="Calibri"/>
      </rPr>
      <t xml:space="preserve"> may not exist by default. Security best practice recommends creating </t>
    </r>
    <r>
      <rPr>
        <b/>
        <sz val="11"/>
        <color rgb="FF000000"/>
        <rFont val="Calibri"/>
      </rPr>
      <t>/etc/gshadow</t>
    </r>
    <r>
      <rPr>
        <sz val="11"/>
        <color rgb="FF000000"/>
        <rFont val="Calibri"/>
      </rPr>
      <t xml:space="preserve"> to ensure hashed group passwords are not stored in </t>
    </r>
    <r>
      <rPr>
        <b/>
        <sz val="11"/>
        <color rgb="FF000000"/>
        <rFont val="Calibri"/>
      </rPr>
      <t>/etc/group</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</si>
  <si>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</si>
  <si>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</si>
  <si>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</si>
  <si>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</si>
  <si>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t>
    </r>
    <r>
      <rPr>
        <b/>
        <sz val="11"/>
        <color rgb="FF000000"/>
        <rFont val="Calibri"/>
      </rPr>
      <t>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/etc/gshadow-</t>
    </r>
    <r>
      <rPr>
        <sz val="11"/>
        <color rgb="FF000000"/>
        <rFont val="Calibri"/>
      </rPr>
      <t xml:space="preserve"> does not exist this is considered a passing state</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</si>
  <si>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</si>
  <si>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</si>
  <si>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</si>
  <si>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</si>
  <si>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</si>
  <si>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</si>
  <si>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</si>
  <si>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</si>
  <si>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</si>
  <si>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</si>
  <si>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</si>
  <si>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</si>
  <si>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</si>
  <si>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</si>
  <si>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</si>
  <si>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</si>
  <si>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</si>
  <si>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</si>
  <si>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</si>
  <si>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</si>
  <si>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</si>
  <si>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</si>
  <si>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</si>
  <si>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</si>
  <si>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</si>
  <si>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</si>
  <si>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</si>
  <si>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</si>
  <si>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</si>
  <si>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</si>
  <si>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</si>
  <si>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</si>
  <si>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</si>
  <si>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</si>
  <si>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</si>
  <si>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</si>
  <si>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</si>
  <si>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</si>
  <si>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</si>
  <si>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</si>
  <si>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</si>
  <si>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</si>
  <si>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</si>
  <si>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</si>
  <si>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</si>
  <si>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</si>
  <si>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</si>
  <si>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</si>
  <si>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</si>
  <si>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</si>
  <si>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</si>
  <si>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</si>
  <si>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</si>
  <si>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</si>
  <si>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</si>
  <si>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</si>
  <si>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</si>
  <si>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</si>
  <si>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</si>
  <si>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</si>
  <si>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</si>
  <si>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</si>
  <si>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</si>
  <si>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</si>
  <si>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</si>
  <si>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</si>
  <si>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</si>
  <si>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</si>
  <si>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</si>
  <si>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</si>
  <si>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</si>
  <si>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</si>
  <si>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</si>
  <si>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no passwords are stored in /etc/group</t>
    </r>
  </si>
  <si>
    <r>
      <rPr>
        <sz val="11"/>
        <color rgb="FF000000"/>
        <rFont val="Calibri"/>
      </rPr>
      <t>- Review the groups that contain passwords and determine if group passwords are needed.</t>
    </r>
    <r>
      <rPr>
        <sz val="11"/>
        <color rgb="FF000000"/>
        <rFont val="Calibri"/>
      </rPr>
      <t xml:space="preserve">
</t>
    </r>
    <r>
      <rPr>
        <sz val="11"/>
        <color rgb="FF000000"/>
        <rFont val="Calibri"/>
      </rPr>
      <t>- Remove the group password using the following command:</t>
    </r>
    <r>
      <rPr>
        <sz val="11"/>
        <color rgb="FF000000"/>
        <rFont val="Calibri"/>
      </rPr>
      <t xml:space="preserve">
</t>
    </r>
    <r>
      <rPr>
        <sz val="11"/>
        <color rgb="FF006096"/>
        <rFont val="Roboto Condensed"/>
      </rPr>
      <t># gpasswd --remove-password &lt;group&gt;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/etc/gshadow</t>
    </r>
    <r>
      <rPr>
        <sz val="11"/>
        <color rgb="FF000000"/>
        <rFont val="Calibri"/>
      </rPr>
      <t xml:space="preserve"> does not exist create it using the following command:</t>
    </r>
    <r>
      <rPr>
        <sz val="11"/>
        <color rgb="FF000000"/>
        <rFont val="Calibri"/>
      </rPr>
      <t xml:space="preserve">
</t>
    </r>
    <r>
      <rPr>
        <sz val="11"/>
        <color rgb="FF006096"/>
        <rFont val="Roboto Condensed"/>
      </rPr>
      <t># touch /etc/gshadow</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group passwords are needed recreate them per site policy using the </t>
    </r>
    <r>
      <rPr>
        <b/>
        <sz val="11"/>
        <color rgb="FF000000"/>
        <rFont val="Calibri"/>
      </rPr>
      <t>gpasswd</t>
    </r>
    <r>
      <rPr>
        <sz val="11"/>
        <color rgb="FF000000"/>
        <rFont val="Calibri"/>
      </rPr>
      <t xml:space="preserve"> command</t>
    </r>
  </si>
  <si>
    <r>
      <rPr>
        <sz val="11"/>
        <color rgb="FF000000"/>
        <rFont val="Calibri"/>
      </rPr>
      <t xml:space="preserve">The </t>
    </r>
    <r>
      <rPr>
        <b/>
        <sz val="11"/>
        <color rgb="FF000000"/>
        <rFont val="Calibri"/>
      </rPr>
      <t>/etc/group</t>
    </r>
    <r>
      <rPr>
        <sz val="11"/>
        <color rgb="FF000000"/>
        <rFont val="Calibri"/>
      </rPr>
      <t xml:space="preserve"> file defines system groups and their memberships. Modern systems store encrypted group passwords in </t>
    </r>
    <r>
      <rPr>
        <b/>
        <sz val="11"/>
        <color rgb="FF000000"/>
        <rFont val="Calibri"/>
      </rPr>
      <t>/etc/gshadow</t>
    </r>
    <r>
      <rPr>
        <sz val="11"/>
        <color rgb="FF000000"/>
        <rFont val="Calibri"/>
      </rPr>
      <t xml:space="preserve">. The </t>
    </r>
    <r>
      <rPr>
        <b/>
        <sz val="11"/>
        <color rgb="FF000000"/>
        <rFont val="Calibri"/>
      </rPr>
      <t>/etc/group</t>
    </r>
    <r>
      <rPr>
        <sz val="11"/>
        <color rgb="FF000000"/>
        <rFont val="Calibri"/>
      </rPr>
      <t xml:space="preserve"> file should contain an </t>
    </r>
    <r>
      <rPr>
        <b/>
        <sz val="11"/>
        <color rgb="FF000000"/>
        <rFont val="Calibri"/>
      </rPr>
      <t>x</t>
    </r>
    <r>
      <rPr>
        <sz val="11"/>
        <color rgb="FF000000"/>
        <rFont val="Calibri"/>
      </rPr>
      <t xml:space="preserve"> placeholder in the password field, indicating that any gorup password is stored securely in </t>
    </r>
    <r>
      <rPr>
        <b/>
        <sz val="11"/>
        <color rgb="FF000000"/>
        <rFont val="Calibri"/>
      </rPr>
      <t>/etc/gshadow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Group passwords are an inherent security problem since more than one person is permitted to know the password. However, groups are a useful tool for permitting co-operation between different users.</t>
    </r>
  </si>
  <si>
    <r>
      <rPr>
        <sz val="11"/>
        <color rgb="FF000000"/>
        <rFont val="Calibri"/>
      </rPr>
      <t>This change may affect environments that relay on legacy group password functionality. Administrators should verify that no operational processes depend on group passwords.</t>
    </r>
  </si>
  <si>
    <r>
      <rPr>
        <sz val="11"/>
        <color rgb="FF000000"/>
        <rFont val="Calibri"/>
      </rPr>
      <t xml:space="preserve">Run the following command and verify hashed passwords are not stored in </t>
    </r>
    <r>
      <rPr>
        <b/>
        <sz val="11"/>
        <color rgb="FF000000"/>
        <rFont val="Calibri"/>
      </rPr>
      <t>/etc/group</t>
    </r>
    <r>
      <rPr>
        <sz val="11"/>
        <color rgb="FF000000"/>
        <rFont val="Calibri"/>
      </rPr>
      <t>:</t>
    </r>
    <r>
      <rPr>
        <sz val="11"/>
        <color rgb="FF000000"/>
        <rFont val="Calibri"/>
      </rPr>
      <t xml:space="preserve">
</t>
    </r>
    <r>
      <rPr>
        <sz val="11"/>
        <color rgb="FF006096"/>
        <rFont val="Roboto Condensed"/>
      </rPr>
      <t># awk -F: '($2 != "x" &amp;&amp; $2 != "!" &amp;&amp; $2 != "") { print $1 }' /etc/group</t>
    </r>
    <r>
      <rPr>
        <sz val="11"/>
        <color rgb="FF006096"/>
        <rFont val="Roboto Condensed"/>
      </rPr>
      <t xml:space="preserve">
</t>
    </r>
    <r>
      <rPr>
        <sz val="11"/>
        <color rgb="FF000000"/>
        <rFont val="Calibri"/>
      </rPr>
      <t xml:space="preserve">
</t>
    </r>
    <r>
      <rPr>
        <sz val="11"/>
        <color rgb="FF000000"/>
        <rFont val="Calibri"/>
      </rPr>
      <t>Nothing should be returned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</si>
  <si>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</si>
  <si>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</si>
  <si>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</si>
  <si>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</si>
  <si>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</si>
  <si>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</si>
  <si>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</si>
  <si>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</si>
  <si>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</si>
  <si>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</si>
  <si>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</si>
  <si>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</si>
  <si>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</si>
  <si>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</si>
  <si>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</si>
  <si>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</si>
  <si>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</si>
  <si>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</si>
  <si>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</si>
  <si>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</si>
  <si>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</si>
  <si>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</si>
  <si>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</si>
  <si>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</si>
  <si>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</si>
  <si>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</si>
  <si>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</si>
  <si>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</si>
  <si>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</si>
  <si>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SUSE Linux Enterprise 16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</si>
  <si>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</si>
  <si>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</si>
  <si>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</si>
  <si>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20 March 2026     </t>
    </r>
    <r>
      <rPr>
        <b/>
        <sz val="11"/>
        <color rgb="FF000000"/>
        <rFont val="Calibri"/>
      </rPr>
      <t>Recommendation Count:</t>
    </r>
    <r>
      <rPr>
        <sz val="11"/>
        <color rgb="FF000000"/>
        <rFont val="Calibri"/>
      </rPr>
      <t xml:space="preserve"> 336</t>
    </r>
  </si>
  <si>
    <t>Development Url:</t>
  </si>
  <si>
    <t>https://workbench.cisecurity.org/benchmarks/26236</t>
  </si>
  <si>
    <t>Download Url:</t>
  </si>
  <si>
    <t>https://downloads.cisecurity.org/#/</t>
  </si>
  <si>
    <t>Guide Overview:</t>
  </si>
  <si>
    <r>
      <rPr>
        <sz val="11"/>
        <color rgb="FF000000"/>
        <rFont val="Calibri"/>
      </rPr>
      <t>This benchmark provides prescriptive guidance for establishing a secure configuration posture for SUSE 16 Linux distribution systems running on x86_64 platforms.</t>
    </r>
    <r>
      <rPr>
        <sz val="11"/>
        <color rgb="FF000000"/>
        <rFont val="Calibri"/>
      </rPr>
      <t xml:space="preserve">
</t>
    </r>
    <r>
      <rPr>
        <sz val="11"/>
        <color rgb="FF000000"/>
        <rFont val="Calibri"/>
      </rPr>
      <t>This guide was developed and tested against SUSE Linux Enterprise 16.0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</si>
  <si>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</si>
  <si>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SUSE 16 Linux distributions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</si>
  <si>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</si>
  <si>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</si>
  <si>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</si>
  <si>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</si>
  <si>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</si>
  <si>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</si>
  <si>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</si>
  <si>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</si>
  <si>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</si>
  <si>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</si>
  <si>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</si>
  <si>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</si>
  <si>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</si>
  <si>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</si>
  <si>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</si>
  <si>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</si>
  <si>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</si>
  <si>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</si>
  <si>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</si>
  <si>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</si>
  <si>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</si>
  <si>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</si>
  <si>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</si>
  <si>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</si>
  <si>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</si>
  <si>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</si>
  <si>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</si>
  <si>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</si>
  <si>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</si>
  <si>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</si>
  <si>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</si>
  <si>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</si>
  <si>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</si>
  <si>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</si>
  <si>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</si>
  <si>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</si>
  <si>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</si>
  <si>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</si>
  <si>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</si>
  <si>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</si>
  <si>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</si>
  <si>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</si>
  <si>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</si>
  <si>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</si>
  <si>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</si>
  <si>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</si>
  <si>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</si>
  <si>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</si>
  <si>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</si>
  <si>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</si>
  <si>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</si>
  <si>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SUSE Linux Enterprise 16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</si>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</sst>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CE7-41AF-BF7C-20AD339063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CE7-41AF-BF7C-20AD339063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336</c:v>
                </c:pt>
              </c:numCache>
            </c:numRef>
          </c:val>
          <c:extLst>
            <c:ext xmlns:c16="http://schemas.microsoft.com/office/drawing/2014/chart" uri="{C3380CC4-5D6E-409C-BE32-E72D297353CC}">
              <c16:uniqueId val="{00000002-4CE7-41AF-BF7C-20AD3390634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555-4474-9AF7-A614C0D511B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555-4474-9AF7-A614C0D511B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257</c:v>
                </c:pt>
                <c:pt idx="1">
                  <c:v>79</c:v>
                </c:pt>
              </c:numCache>
            </c:numRef>
          </c:val>
          <c:extLst>
            <c:ext xmlns:c16="http://schemas.microsoft.com/office/drawing/2014/chart" uri="{C3380CC4-5D6E-409C-BE32-E72D297353CC}">
              <c16:uniqueId val="{00000002-6555-4474-9AF7-A614C0D511B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46D-4BCE-97EC-EA13AF0A9C7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46D-4BCE-97EC-EA13AF0A9C7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336</c:v>
                </c:pt>
              </c:numCache>
            </c:numRef>
          </c:val>
          <c:extLst>
            <c:ext xmlns:c16="http://schemas.microsoft.com/office/drawing/2014/chart" uri="{C3380CC4-5D6E-409C-BE32-E72D297353CC}">
              <c16:uniqueId val="{00000002-146D-4BCE-97EC-EA13AF0A9C7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412-4F25-9EE8-0B79CCF3EF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412-4F25-9EE8-0B79CCF3EF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315</c:v>
                </c:pt>
                <c:pt idx="1">
                  <c:v>21</c:v>
                </c:pt>
              </c:numCache>
            </c:numRef>
          </c:val>
          <c:extLst>
            <c:ext xmlns:c16="http://schemas.microsoft.com/office/drawing/2014/chart" uri="{C3380CC4-5D6E-409C-BE32-E72D297353CC}">
              <c16:uniqueId val="{00000002-7412-4F25-9EE8-0B79CCF3EF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3CA-432A-8E85-D484FDC6B8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3CA-432A-8E85-D484FDC6B8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336</c:v>
                </c:pt>
              </c:numCache>
            </c:numRef>
          </c:val>
          <c:extLst>
            <c:ext xmlns:c16="http://schemas.microsoft.com/office/drawing/2014/chart" uri="{C3380CC4-5D6E-409C-BE32-E72D297353CC}">
              <c16:uniqueId val="{00000002-B3CA-432A-8E85-D484FDC6B8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0AB-45E1-9648-635DB42812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0AB-45E1-9648-635DB42812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336</c:v>
                </c:pt>
              </c:numCache>
            </c:numRef>
          </c:val>
          <c:extLst>
            <c:ext xmlns:c16="http://schemas.microsoft.com/office/drawing/2014/chart" uri="{C3380CC4-5D6E-409C-BE32-E72D297353CC}">
              <c16:uniqueId val="{00000002-E0AB-45E1-9648-635DB42812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902-4A2A-8E5E-193C2C2AA6D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902-4A2A-8E5E-193C2C2AA6D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902-4A2A-8E5E-193C2C2AA6D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902-4A2A-8E5E-193C2C2AA6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0B9-4829-9907-05326AB03AC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egqt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iof0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0yliq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wolo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0e1ks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hual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oo4tv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xkng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37">
  <autoFilter ref="A1:Q33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23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1900</v>
      </c>
    </row>
    <row r="3" spans="2:3" ht="15" customHeight="1" x14ac:dyDescent="0.35"/>
    <row r="4" spans="2:3" ht="58" x14ac:dyDescent="0.35">
      <c r="B4" s="20" t="s">
        <v>1901</v>
      </c>
      <c r="C4" s="21" t="s">
        <v>1902</v>
      </c>
    </row>
    <row r="5" spans="2:3" x14ac:dyDescent="0.35">
      <c r="C5" s="21" t="s">
        <v>1903</v>
      </c>
    </row>
    <row r="6" spans="2:3" x14ac:dyDescent="0.35">
      <c r="C6" s="18" t="s">
        <v>1904</v>
      </c>
    </row>
    <row r="7" spans="2:3" ht="10" customHeight="1" x14ac:dyDescent="0.35"/>
    <row r="8" spans="2:3" ht="232" x14ac:dyDescent="0.35">
      <c r="B8" s="22" t="s">
        <v>1905</v>
      </c>
      <c r="C8" s="21" t="s">
        <v>1906</v>
      </c>
    </row>
    <row r="9" spans="2:3" ht="10" customHeight="1" x14ac:dyDescent="0.35"/>
    <row r="10" spans="2:3" ht="35" customHeight="1" x14ac:dyDescent="0.35">
      <c r="B10" s="22" t="s">
        <v>1907</v>
      </c>
      <c r="C10" s="21" t="s">
        <v>1908</v>
      </c>
    </row>
    <row r="11" spans="2:3" ht="75" customHeight="1" x14ac:dyDescent="0.35">
      <c r="B11" s="18" t="s">
        <v>25</v>
      </c>
      <c r="C11" s="21" t="s">
        <v>1909</v>
      </c>
    </row>
    <row r="12" spans="2:3" ht="47" customHeight="1" x14ac:dyDescent="0.35">
      <c r="B12" s="18" t="s">
        <v>25</v>
      </c>
      <c r="C12" s="21" t="s">
        <v>1910</v>
      </c>
    </row>
    <row r="13" spans="2:3" ht="35" customHeight="1" x14ac:dyDescent="0.35">
      <c r="B13" s="18" t="s">
        <v>25</v>
      </c>
      <c r="C13" s="21" t="s">
        <v>1911</v>
      </c>
    </row>
    <row r="14" spans="2:3" ht="32" customHeight="1" x14ac:dyDescent="0.35">
      <c r="B14" s="18" t="s">
        <v>25</v>
      </c>
      <c r="C14" s="21" t="s">
        <v>1912</v>
      </c>
    </row>
    <row r="15" spans="2:3" ht="30" customHeight="1" x14ac:dyDescent="0.35">
      <c r="B15" s="18" t="s">
        <v>25</v>
      </c>
      <c r="C15" s="21" t="s">
        <v>1913</v>
      </c>
    </row>
    <row r="16" spans="2:3" ht="10" customHeight="1" x14ac:dyDescent="0.35"/>
    <row r="17" spans="1:3" ht="145" customHeight="1" x14ac:dyDescent="0.35">
      <c r="B17" s="22" t="s">
        <v>1914</v>
      </c>
      <c r="C17" s="21" t="s">
        <v>1915</v>
      </c>
    </row>
    <row r="18" spans="1:3" ht="10" customHeight="1" x14ac:dyDescent="0.35"/>
    <row r="19" spans="1:3" ht="3" customHeight="1" x14ac:dyDescent="0.35">
      <c r="B19" s="23"/>
      <c r="C19" s="23"/>
    </row>
    <row r="20" spans="1:3" ht="12" customHeight="1" x14ac:dyDescent="0.35"/>
    <row r="21" spans="1:3" ht="35" customHeight="1" x14ac:dyDescent="0.35">
      <c r="A21" s="25"/>
      <c r="B21" s="26" t="s">
        <v>1916</v>
      </c>
      <c r="C21" s="27" t="s">
        <v>1917</v>
      </c>
    </row>
    <row r="22" spans="1:3" ht="18" customHeight="1" x14ac:dyDescent="0.35">
      <c r="A22" s="25"/>
      <c r="B22" s="25" t="s">
        <v>25</v>
      </c>
      <c r="C22" s="27" t="s">
        <v>1918</v>
      </c>
    </row>
    <row r="23" spans="1:3" ht="18" customHeight="1" x14ac:dyDescent="0.35">
      <c r="A23" s="25"/>
      <c r="B23" s="25" t="s">
        <v>25</v>
      </c>
      <c r="C23" s="27" t="s">
        <v>1919</v>
      </c>
    </row>
    <row r="24" spans="1:3" ht="18" customHeight="1" x14ac:dyDescent="0.35">
      <c r="A24" s="25"/>
      <c r="B24" s="25" t="s">
        <v>25</v>
      </c>
      <c r="C24" s="27" t="s">
        <v>1920</v>
      </c>
    </row>
    <row r="25" spans="1:3" ht="18" customHeight="1" x14ac:dyDescent="0.35">
      <c r="A25" s="25"/>
      <c r="B25" s="25" t="s">
        <v>25</v>
      </c>
      <c r="C25" s="27" t="s">
        <v>1921</v>
      </c>
    </row>
    <row r="26" spans="1:3" ht="18" customHeight="1" x14ac:dyDescent="0.35">
      <c r="A26" s="25"/>
      <c r="B26" s="25" t="s">
        <v>25</v>
      </c>
      <c r="C26" s="27" t="s">
        <v>1922</v>
      </c>
    </row>
    <row r="27" spans="1:3" ht="18" customHeight="1" x14ac:dyDescent="0.35">
      <c r="A27" s="25"/>
      <c r="B27" s="25" t="s">
        <v>25</v>
      </c>
      <c r="C27" s="27" t="s">
        <v>1923</v>
      </c>
    </row>
    <row r="28" spans="1:3" ht="18" customHeight="1" x14ac:dyDescent="0.35">
      <c r="A28" s="25"/>
      <c r="B28" s="25" t="s">
        <v>25</v>
      </c>
      <c r="C28" s="27" t="s">
        <v>1924</v>
      </c>
    </row>
    <row r="29" spans="1:3" ht="18" customHeight="1" x14ac:dyDescent="0.35">
      <c r="A29" s="25"/>
      <c r="B29" s="25" t="s">
        <v>25</v>
      </c>
      <c r="C29" s="27" t="s">
        <v>1925</v>
      </c>
    </row>
    <row r="30" spans="1:3" ht="44" customHeight="1" x14ac:dyDescent="0.35">
      <c r="A30" s="25"/>
      <c r="B30" s="25" t="s">
        <v>25</v>
      </c>
      <c r="C30" s="28" t="s">
        <v>1926</v>
      </c>
    </row>
    <row r="31" spans="1:3" ht="10" customHeight="1" x14ac:dyDescent="0.35"/>
    <row r="32" spans="1:3" ht="3" customHeight="1" x14ac:dyDescent="0.35">
      <c r="B32" s="23"/>
      <c r="C32" s="23"/>
    </row>
    <row r="33" spans="2:3" ht="12" customHeight="1" x14ac:dyDescent="0.35"/>
    <row r="34" spans="2:3" ht="24" customHeight="1" x14ac:dyDescent="0.35">
      <c r="B34" s="29" t="s">
        <v>1927</v>
      </c>
      <c r="C34" s="30" t="s">
        <v>1928</v>
      </c>
    </row>
    <row r="35" spans="2:3" ht="18.5" x14ac:dyDescent="0.35">
      <c r="B35" s="29" t="s">
        <v>1929</v>
      </c>
      <c r="C35" s="31" t="s">
        <v>1930</v>
      </c>
    </row>
    <row r="36" spans="2:3" ht="27" customHeight="1" x14ac:dyDescent="0.35">
      <c r="B36" s="32" t="s">
        <v>1931</v>
      </c>
      <c r="C36" s="24" t="s">
        <v>1932</v>
      </c>
    </row>
    <row r="37" spans="2:3" x14ac:dyDescent="0.35">
      <c r="B37" s="29" t="s">
        <v>1933</v>
      </c>
      <c r="C37" s="33" t="s">
        <v>1934</v>
      </c>
    </row>
    <row r="38" spans="2:3" x14ac:dyDescent="0.35">
      <c r="B38" s="29" t="s">
        <v>1935</v>
      </c>
      <c r="C38" s="33" t="s">
        <v>1936</v>
      </c>
    </row>
    <row r="39" spans="2:3" ht="10" customHeight="1" x14ac:dyDescent="0.35"/>
    <row r="40" spans="2:3" ht="217.5" x14ac:dyDescent="0.35">
      <c r="B40" s="29" t="s">
        <v>1937</v>
      </c>
      <c r="C40" s="34" t="s">
        <v>1938</v>
      </c>
    </row>
    <row r="42" spans="2:3" ht="43.5" x14ac:dyDescent="0.35">
      <c r="B42" s="29" t="s">
        <v>1939</v>
      </c>
      <c r="C42" s="21" t="s">
        <v>1940</v>
      </c>
    </row>
    <row r="43" spans="2:3" ht="10" customHeight="1" x14ac:dyDescent="0.35"/>
    <row r="44" spans="2:3" x14ac:dyDescent="0.35">
      <c r="B44" s="29" t="s">
        <v>1941</v>
      </c>
      <c r="C44" s="35" t="s">
        <v>1942</v>
      </c>
    </row>
    <row r="45" spans="2:3" ht="101.5" x14ac:dyDescent="0.35">
      <c r="C45" s="21" t="s">
        <v>1943</v>
      </c>
    </row>
    <row r="47" spans="2:3" x14ac:dyDescent="0.35">
      <c r="C47" s="35" t="s">
        <v>1944</v>
      </c>
    </row>
    <row r="48" spans="2:3" ht="116" x14ac:dyDescent="0.35">
      <c r="C48" s="21" t="s">
        <v>1945</v>
      </c>
    </row>
    <row r="50" spans="2:3" x14ac:dyDescent="0.35">
      <c r="C50" s="35" t="s">
        <v>1946</v>
      </c>
    </row>
    <row r="51" spans="2:3" ht="101.5" x14ac:dyDescent="0.35">
      <c r="C51" s="21" t="s">
        <v>1947</v>
      </c>
    </row>
    <row r="53" spans="2:3" x14ac:dyDescent="0.35">
      <c r="C53" s="35" t="s">
        <v>1948</v>
      </c>
    </row>
    <row r="54" spans="2:3" ht="116" x14ac:dyDescent="0.35">
      <c r="C54" s="21" t="s">
        <v>1949</v>
      </c>
    </row>
    <row r="55" spans="2:3" ht="10" customHeight="1" x14ac:dyDescent="0.35"/>
    <row r="56" spans="2:3" ht="3" customHeight="1" x14ac:dyDescent="0.35">
      <c r="B56" s="23"/>
      <c r="C56" s="23"/>
    </row>
    <row r="57" spans="2:3" ht="12" customHeight="1" x14ac:dyDescent="0.35"/>
    <row r="58" spans="2:3" ht="130.5" x14ac:dyDescent="0.35">
      <c r="B58" s="20" t="s">
        <v>1950</v>
      </c>
      <c r="C58" s="21" t="s">
        <v>1951</v>
      </c>
    </row>
    <row r="59" spans="2:3" ht="6" customHeight="1" x14ac:dyDescent="0.35"/>
    <row r="60" spans="2:3" ht="217.5" x14ac:dyDescent="0.35">
      <c r="C60" s="21" t="s">
        <v>1952</v>
      </c>
    </row>
    <row r="61" spans="2:3" ht="6" customHeight="1" x14ac:dyDescent="0.35"/>
    <row r="62" spans="2:3" ht="43.5" x14ac:dyDescent="0.35">
      <c r="C62" s="21" t="s">
        <v>1953</v>
      </c>
    </row>
    <row r="63" spans="2:3" ht="10" customHeight="1" x14ac:dyDescent="0.35"/>
    <row r="64" spans="2:3" ht="3" customHeight="1" x14ac:dyDescent="0.35">
      <c r="B64" s="23"/>
      <c r="C64" s="23"/>
    </row>
    <row r="65" spans="2:3" ht="12" customHeight="1" x14ac:dyDescent="0.35"/>
    <row r="66" spans="2:3" ht="145" x14ac:dyDescent="0.35">
      <c r="B66" s="20" t="s">
        <v>1954</v>
      </c>
      <c r="C66" s="21" t="s">
        <v>1955</v>
      </c>
    </row>
    <row r="67" spans="2:3" ht="6" customHeight="1" x14ac:dyDescent="0.35"/>
    <row r="68" spans="2:3" ht="203" x14ac:dyDescent="0.35">
      <c r="C68" s="21" t="s">
        <v>1956</v>
      </c>
    </row>
    <row r="69" spans="2:3" ht="6" customHeight="1" x14ac:dyDescent="0.35"/>
    <row r="70" spans="2:3" ht="43.5" x14ac:dyDescent="0.35">
      <c r="C70" s="21" t="s">
        <v>1957</v>
      </c>
    </row>
    <row r="71" spans="2:3" ht="10" customHeight="1" x14ac:dyDescent="0.35"/>
    <row r="72" spans="2:3" ht="3" customHeight="1" x14ac:dyDescent="0.35">
      <c r="B72" s="23"/>
      <c r="C72" s="23"/>
    </row>
    <row r="73" spans="2:3" ht="12" customHeight="1" x14ac:dyDescent="0.35"/>
    <row r="74" spans="2:3" ht="101.5" x14ac:dyDescent="0.35">
      <c r="B74" s="20" t="s">
        <v>1958</v>
      </c>
      <c r="C74" s="21" t="s">
        <v>1959</v>
      </c>
    </row>
    <row r="75" spans="2:3" ht="6" customHeight="1" x14ac:dyDescent="0.35"/>
    <row r="76" spans="2:3" ht="145" x14ac:dyDescent="0.35">
      <c r="C76" s="21" t="s">
        <v>1960</v>
      </c>
    </row>
    <row r="77" spans="2:3" ht="6" customHeight="1" x14ac:dyDescent="0.35"/>
    <row r="78" spans="2:3" ht="43.5" x14ac:dyDescent="0.35">
      <c r="C78" s="21" t="s">
        <v>1961</v>
      </c>
    </row>
    <row r="79" spans="2:3" ht="10" customHeight="1" x14ac:dyDescent="0.35"/>
    <row r="80" spans="2:3" ht="3" customHeight="1" x14ac:dyDescent="0.35">
      <c r="B80" s="23"/>
      <c r="C80" s="23"/>
    </row>
    <row r="81" spans="2:3" ht="12" customHeight="1" x14ac:dyDescent="0.35"/>
    <row r="82" spans="2:3" ht="26" customHeight="1" x14ac:dyDescent="0.35">
      <c r="B82" s="36" t="s">
        <v>1962</v>
      </c>
    </row>
    <row r="83" spans="2:3" ht="8" customHeight="1" x14ac:dyDescent="0.35"/>
    <row r="84" spans="2:3" ht="20" customHeight="1" x14ac:dyDescent="0.35">
      <c r="B84" s="29" t="s">
        <v>1963</v>
      </c>
      <c r="C84" s="37" t="s">
        <v>1964</v>
      </c>
    </row>
    <row r="85" spans="2:3" ht="116" x14ac:dyDescent="0.35">
      <c r="C85" s="21" t="s">
        <v>1965</v>
      </c>
    </row>
    <row r="86" spans="2:3" ht="10" customHeight="1" x14ac:dyDescent="0.35"/>
    <row r="87" spans="2:3" ht="20" customHeight="1" x14ac:dyDescent="0.35">
      <c r="B87" s="29" t="s">
        <v>1966</v>
      </c>
      <c r="C87" s="37" t="s">
        <v>1967</v>
      </c>
    </row>
    <row r="88" spans="2:3" ht="116" x14ac:dyDescent="0.35">
      <c r="C88" s="21" t="s">
        <v>1968</v>
      </c>
    </row>
    <row r="89" spans="2:3" ht="10" customHeight="1" x14ac:dyDescent="0.35"/>
    <row r="90" spans="2:3" ht="20" customHeight="1" x14ac:dyDescent="0.35">
      <c r="B90" s="29" t="s">
        <v>1969</v>
      </c>
      <c r="C90" s="37" t="s">
        <v>1970</v>
      </c>
    </row>
    <row r="91" spans="2:3" ht="130.5" x14ac:dyDescent="0.35">
      <c r="C91" s="21" t="s">
        <v>1971</v>
      </c>
    </row>
    <row r="92" spans="2:3" ht="10" customHeight="1" x14ac:dyDescent="0.35"/>
    <row r="93" spans="2:3" ht="20" customHeight="1" x14ac:dyDescent="0.35">
      <c r="B93" s="29" t="s">
        <v>1972</v>
      </c>
      <c r="C93" s="37" t="s">
        <v>1973</v>
      </c>
    </row>
    <row r="94" spans="2:3" ht="130.5" x14ac:dyDescent="0.35">
      <c r="C94" s="21" t="s">
        <v>1974</v>
      </c>
    </row>
    <row r="95" spans="2:3" ht="10" customHeight="1" x14ac:dyDescent="0.35"/>
    <row r="96" spans="2:3" ht="20" customHeight="1" x14ac:dyDescent="0.35">
      <c r="B96" s="29" t="s">
        <v>1975</v>
      </c>
      <c r="C96" s="37" t="s">
        <v>1976</v>
      </c>
    </row>
    <row r="97" spans="2:3" ht="116" x14ac:dyDescent="0.35">
      <c r="C97" s="21" t="s">
        <v>1977</v>
      </c>
    </row>
    <row r="98" spans="2:3" ht="10" customHeight="1" x14ac:dyDescent="0.35"/>
    <row r="99" spans="2:3" ht="20" customHeight="1" x14ac:dyDescent="0.35">
      <c r="B99" s="29" t="s">
        <v>1978</v>
      </c>
      <c r="C99" s="37" t="s">
        <v>1979</v>
      </c>
    </row>
    <row r="100" spans="2:3" ht="116" x14ac:dyDescent="0.35">
      <c r="C100" s="21" t="s">
        <v>1980</v>
      </c>
    </row>
    <row r="101" spans="2:3" ht="10" customHeight="1" x14ac:dyDescent="0.35"/>
    <row r="102" spans="2:3" ht="20" customHeight="1" x14ac:dyDescent="0.35">
      <c r="B102" s="29" t="s">
        <v>1981</v>
      </c>
      <c r="C102" s="37" t="s">
        <v>1982</v>
      </c>
    </row>
    <row r="103" spans="2:3" ht="130.5" x14ac:dyDescent="0.35">
      <c r="C103" s="21" t="s">
        <v>1983</v>
      </c>
    </row>
    <row r="104" spans="2:3" ht="10" customHeight="1" x14ac:dyDescent="0.35"/>
    <row r="105" spans="2:3" ht="20" customHeight="1" x14ac:dyDescent="0.35">
      <c r="B105" s="29" t="s">
        <v>1984</v>
      </c>
      <c r="C105" s="37" t="s">
        <v>1985</v>
      </c>
    </row>
    <row r="106" spans="2:3" ht="203" x14ac:dyDescent="0.35">
      <c r="C106" s="21" t="s">
        <v>1986</v>
      </c>
    </row>
    <row r="107" spans="2:3" ht="10" customHeight="1" x14ac:dyDescent="0.35"/>
    <row r="110" spans="2:3" ht="32" customHeight="1" x14ac:dyDescent="0.35">
      <c r="B110" s="288" t="s">
        <v>1899</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4670</v>
      </c>
      <c r="B1" s="230" t="s">
        <v>1</v>
      </c>
      <c r="C1" s="230" t="s">
        <v>2147</v>
      </c>
      <c r="D1" s="230" t="s">
        <v>2148</v>
      </c>
      <c r="E1" s="230" t="s">
        <v>2153</v>
      </c>
      <c r="F1" s="230" t="s">
        <v>2154</v>
      </c>
      <c r="G1" s="230" t="s">
        <v>2155</v>
      </c>
      <c r="H1" s="230" t="s">
        <v>2156</v>
      </c>
      <c r="I1" s="230" t="s">
        <v>2157</v>
      </c>
      <c r="J1" s="230" t="s">
        <v>2158</v>
      </c>
      <c r="K1" s="230" t="s">
        <v>2159</v>
      </c>
      <c r="L1" s="230" t="s">
        <v>2160</v>
      </c>
      <c r="M1" s="230" t="s">
        <v>2161</v>
      </c>
      <c r="N1" s="230" t="s">
        <v>2162</v>
      </c>
      <c r="O1" s="230" t="s">
        <v>2163</v>
      </c>
      <c r="P1" s="230" t="s">
        <v>2164</v>
      </c>
      <c r="Q1" s="230" t="s">
        <v>2165</v>
      </c>
      <c r="R1" s="230" t="s">
        <v>2166</v>
      </c>
      <c r="S1" s="230" t="s">
        <v>2167</v>
      </c>
      <c r="T1" s="230" t="s">
        <v>2168</v>
      </c>
      <c r="U1" s="230" t="s">
        <v>2169</v>
      </c>
      <c r="V1" s="230" t="s">
        <v>2170</v>
      </c>
      <c r="W1" s="230" t="s">
        <v>2171</v>
      </c>
      <c r="X1" s="230" t="s">
        <v>2172</v>
      </c>
      <c r="Y1" s="230" t="s">
        <v>2173</v>
      </c>
      <c r="Z1" s="230" t="s">
        <v>2174</v>
      </c>
      <c r="AA1" s="230" t="s">
        <v>2175</v>
      </c>
      <c r="AB1" s="230" t="s">
        <v>2176</v>
      </c>
      <c r="AC1" s="230" t="s">
        <v>2177</v>
      </c>
      <c r="AD1" s="230" t="s">
        <v>2178</v>
      </c>
      <c r="AE1" s="230" t="s">
        <v>2179</v>
      </c>
      <c r="AF1" s="230" t="s">
        <v>2180</v>
      </c>
      <c r="AG1" s="230" t="s">
        <v>2181</v>
      </c>
      <c r="AH1" s="230" t="s">
        <v>2182</v>
      </c>
      <c r="AI1" s="230" t="s">
        <v>2183</v>
      </c>
      <c r="AJ1" s="230" t="s">
        <v>2184</v>
      </c>
      <c r="AK1" s="230" t="s">
        <v>2185</v>
      </c>
      <c r="AL1" s="230" t="s">
        <v>2186</v>
      </c>
      <c r="AM1" s="230" t="s">
        <v>2187</v>
      </c>
      <c r="AN1" s="230" t="s">
        <v>2188</v>
      </c>
      <c r="AO1" s="230" t="s">
        <v>2189</v>
      </c>
      <c r="AP1" s="230" t="s">
        <v>2190</v>
      </c>
      <c r="AQ1" s="230" t="s">
        <v>2191</v>
      </c>
      <c r="AR1" s="230" t="s">
        <v>2192</v>
      </c>
      <c r="AS1" s="231" t="s">
        <v>2193</v>
      </c>
    </row>
    <row r="2" spans="1:45" ht="60" customHeight="1" outlineLevel="1" x14ac:dyDescent="0.35">
      <c r="A2" s="223" t="s">
        <v>4671</v>
      </c>
      <c r="B2" s="210" t="s">
        <v>4672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4671</v>
      </c>
      <c r="B3" s="211" t="s">
        <v>4673</v>
      </c>
      <c r="C3" s="212" t="s">
        <v>4674</v>
      </c>
      <c r="D3" s="214" t="s">
        <v>4675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4671</v>
      </c>
      <c r="B4" s="211" t="s">
        <v>4676</v>
      </c>
      <c r="C4" s="212" t="s">
        <v>4677</v>
      </c>
      <c r="D4" s="214" t="s">
        <v>4678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4671</v>
      </c>
      <c r="B5" s="211" t="s">
        <v>4679</v>
      </c>
      <c r="C5" s="212" t="s">
        <v>4680</v>
      </c>
      <c r="D5" s="214" t="s">
        <v>4681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4671</v>
      </c>
      <c r="B6" s="211" t="s">
        <v>4682</v>
      </c>
      <c r="C6" s="212" t="s">
        <v>4683</v>
      </c>
      <c r="D6" s="214" t="s">
        <v>4684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4671</v>
      </c>
      <c r="B7" s="211" t="s">
        <v>4685</v>
      </c>
      <c r="C7" s="212" t="s">
        <v>4686</v>
      </c>
      <c r="D7" s="214" t="s">
        <v>4687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4671</v>
      </c>
      <c r="B8" s="211" t="s">
        <v>4688</v>
      </c>
      <c r="C8" s="212" t="s">
        <v>4689</v>
      </c>
      <c r="D8" s="214" t="s">
        <v>4690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4671</v>
      </c>
      <c r="B9" s="211" t="s">
        <v>4691</v>
      </c>
      <c r="C9" s="212" t="s">
        <v>4692</v>
      </c>
      <c r="D9" s="214" t="s">
        <v>4693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4671</v>
      </c>
      <c r="B10" s="211" t="s">
        <v>4694</v>
      </c>
      <c r="C10" s="212" t="s">
        <v>4695</v>
      </c>
      <c r="D10" s="214" t="s">
        <v>4696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4671</v>
      </c>
      <c r="B11" s="211" t="s">
        <v>4697</v>
      </c>
      <c r="C11" s="212" t="s">
        <v>4698</v>
      </c>
      <c r="D11" s="214" t="s">
        <v>4699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4671</v>
      </c>
      <c r="B12" s="211" t="s">
        <v>4700</v>
      </c>
      <c r="C12" s="212" t="s">
        <v>4701</v>
      </c>
      <c r="D12" s="214" t="s">
        <v>4702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4671</v>
      </c>
      <c r="B13" s="211" t="s">
        <v>4703</v>
      </c>
      <c r="C13" s="212" t="s">
        <v>4704</v>
      </c>
      <c r="D13" s="214" t="s">
        <v>4705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4671</v>
      </c>
      <c r="B14" s="211" t="s">
        <v>4706</v>
      </c>
      <c r="C14" s="212" t="s">
        <v>4707</v>
      </c>
      <c r="D14" s="214" t="s">
        <v>4708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4671</v>
      </c>
      <c r="B15" s="211" t="s">
        <v>4709</v>
      </c>
      <c r="C15" s="212" t="s">
        <v>4710</v>
      </c>
      <c r="D15" s="214" t="s">
        <v>4711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4671</v>
      </c>
      <c r="B16" s="211" t="s">
        <v>4712</v>
      </c>
      <c r="C16" s="212" t="s">
        <v>4713</v>
      </c>
      <c r="D16" s="214" t="s">
        <v>4714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4671</v>
      </c>
      <c r="B17" s="211" t="s">
        <v>4715</v>
      </c>
      <c r="C17" s="212" t="s">
        <v>4716</v>
      </c>
      <c r="D17" s="214" t="s">
        <v>4717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4671</v>
      </c>
      <c r="B18" s="211" t="s">
        <v>4718</v>
      </c>
      <c r="C18" s="212" t="s">
        <v>4719</v>
      </c>
      <c r="D18" s="214" t="s">
        <v>4720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4671</v>
      </c>
      <c r="B19" s="211" t="s">
        <v>4721</v>
      </c>
      <c r="C19" s="212" t="s">
        <v>4722</v>
      </c>
      <c r="D19" s="214" t="s">
        <v>4723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4671</v>
      </c>
      <c r="B20" s="211" t="s">
        <v>4724</v>
      </c>
      <c r="C20" s="212" t="s">
        <v>4725</v>
      </c>
      <c r="D20" s="214" t="s">
        <v>4726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4671</v>
      </c>
      <c r="B21" s="211" t="s">
        <v>4727</v>
      </c>
      <c r="C21" s="212" t="s">
        <v>4728</v>
      </c>
      <c r="D21" s="214" t="s">
        <v>4729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4671</v>
      </c>
      <c r="B22" s="211" t="s">
        <v>4730</v>
      </c>
      <c r="C22" s="212" t="s">
        <v>4731</v>
      </c>
      <c r="D22" s="214" t="s">
        <v>4732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4671</v>
      </c>
      <c r="B23" s="211" t="s">
        <v>4733</v>
      </c>
      <c r="C23" s="212" t="s">
        <v>4734</v>
      </c>
      <c r="D23" s="214" t="s">
        <v>4735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4671</v>
      </c>
      <c r="B24" s="211" t="s">
        <v>4736</v>
      </c>
      <c r="C24" s="212" t="s">
        <v>4737</v>
      </c>
      <c r="D24" s="214" t="s">
        <v>4738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4671</v>
      </c>
      <c r="B25" s="211" t="s">
        <v>4739</v>
      </c>
      <c r="C25" s="212" t="s">
        <v>4740</v>
      </c>
      <c r="D25" s="214" t="s">
        <v>4741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4671</v>
      </c>
      <c r="B26" s="211" t="s">
        <v>4742</v>
      </c>
      <c r="C26" s="212" t="s">
        <v>4743</v>
      </c>
      <c r="D26" s="214" t="s">
        <v>4744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4671</v>
      </c>
      <c r="B27" s="211" t="s">
        <v>4745</v>
      </c>
      <c r="C27" s="212" t="s">
        <v>4746</v>
      </c>
      <c r="D27" s="214" t="s">
        <v>4747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4671</v>
      </c>
      <c r="B28" s="211" t="s">
        <v>4748</v>
      </c>
      <c r="C28" s="212" t="s">
        <v>4749</v>
      </c>
      <c r="D28" s="214" t="s">
        <v>4750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4671</v>
      </c>
      <c r="B29" s="211" t="s">
        <v>4751</v>
      </c>
      <c r="C29" s="212" t="s">
        <v>4752</v>
      </c>
      <c r="D29" s="214" t="s">
        <v>4753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4671</v>
      </c>
      <c r="B30" s="211" t="s">
        <v>4754</v>
      </c>
      <c r="C30" s="212" t="s">
        <v>4755</v>
      </c>
      <c r="D30" s="214" t="s">
        <v>4756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4671</v>
      </c>
      <c r="B31" s="211" t="s">
        <v>4757</v>
      </c>
      <c r="C31" s="212" t="s">
        <v>4758</v>
      </c>
      <c r="D31" s="214" t="s">
        <v>4759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4671</v>
      </c>
      <c r="B32" s="211" t="s">
        <v>4760</v>
      </c>
      <c r="C32" s="212" t="s">
        <v>4761</v>
      </c>
      <c r="D32" s="214" t="s">
        <v>4762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4671</v>
      </c>
      <c r="B33" s="211" t="s">
        <v>4763</v>
      </c>
      <c r="C33" s="212" t="s">
        <v>4764</v>
      </c>
      <c r="D33" s="214" t="s">
        <v>4765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4671</v>
      </c>
      <c r="B34" s="211" t="s">
        <v>4766</v>
      </c>
      <c r="C34" s="212" t="s">
        <v>4767</v>
      </c>
      <c r="D34" s="214" t="s">
        <v>4768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4671</v>
      </c>
      <c r="B35" s="211" t="s">
        <v>4769</v>
      </c>
      <c r="C35" s="212" t="s">
        <v>4770</v>
      </c>
      <c r="D35" s="214" t="s">
        <v>4771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4671</v>
      </c>
      <c r="B36" s="211" t="s">
        <v>4772</v>
      </c>
      <c r="C36" s="212" t="s">
        <v>4773</v>
      </c>
      <c r="D36" s="214" t="s">
        <v>4774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4671</v>
      </c>
      <c r="B37" s="211" t="s">
        <v>4775</v>
      </c>
      <c r="C37" s="212" t="s">
        <v>4776</v>
      </c>
      <c r="D37" s="214" t="s">
        <v>4777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4671</v>
      </c>
      <c r="B38" s="211" t="s">
        <v>4778</v>
      </c>
      <c r="C38" s="212" t="s">
        <v>4779</v>
      </c>
      <c r="D38" s="214" t="s">
        <v>4780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4671</v>
      </c>
      <c r="B39" s="211" t="s">
        <v>4781</v>
      </c>
      <c r="C39" s="212" t="s">
        <v>4782</v>
      </c>
      <c r="D39" s="214" t="s">
        <v>4783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4784</v>
      </c>
      <c r="B40" s="210" t="s">
        <v>4785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4784</v>
      </c>
      <c r="B41" s="211" t="s">
        <v>4786</v>
      </c>
      <c r="C41" s="212" t="s">
        <v>4787</v>
      </c>
      <c r="D41" s="214" t="s">
        <v>4788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4784</v>
      </c>
      <c r="B42" s="211" t="s">
        <v>4789</v>
      </c>
      <c r="C42" s="212" t="s">
        <v>4790</v>
      </c>
      <c r="D42" s="214" t="s">
        <v>4791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4784</v>
      </c>
      <c r="B43" s="211" t="s">
        <v>4792</v>
      </c>
      <c r="C43" s="212" t="s">
        <v>4793</v>
      </c>
      <c r="D43" s="214" t="s">
        <v>4794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4784</v>
      </c>
      <c r="B44" s="211" t="s">
        <v>4795</v>
      </c>
      <c r="C44" s="212" t="s">
        <v>4796</v>
      </c>
      <c r="D44" s="214" t="s">
        <v>4797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4784</v>
      </c>
      <c r="B45" s="211" t="s">
        <v>4798</v>
      </c>
      <c r="C45" s="212" t="s">
        <v>4799</v>
      </c>
      <c r="D45" s="214" t="s">
        <v>4800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4784</v>
      </c>
      <c r="B46" s="211" t="s">
        <v>4801</v>
      </c>
      <c r="C46" s="212" t="s">
        <v>4802</v>
      </c>
      <c r="D46" s="214" t="s">
        <v>4803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4784</v>
      </c>
      <c r="B47" s="211" t="s">
        <v>4804</v>
      </c>
      <c r="C47" s="212" t="s">
        <v>4805</v>
      </c>
      <c r="D47" s="214" t="s">
        <v>4806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4784</v>
      </c>
      <c r="B48" s="211" t="s">
        <v>4807</v>
      </c>
      <c r="C48" s="212" t="s">
        <v>4808</v>
      </c>
      <c r="D48" s="214" t="s">
        <v>4809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4810</v>
      </c>
      <c r="B49" s="210" t="s">
        <v>4811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4810</v>
      </c>
      <c r="B50" s="211" t="s">
        <v>4812</v>
      </c>
      <c r="C50" s="212" t="s">
        <v>4813</v>
      </c>
      <c r="D50" s="214" t="s">
        <v>4814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4810</v>
      </c>
      <c r="B51" s="211" t="s">
        <v>4815</v>
      </c>
      <c r="C51" s="212" t="s">
        <v>4816</v>
      </c>
      <c r="D51" s="214" t="s">
        <v>4817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4810</v>
      </c>
      <c r="B52" s="211" t="s">
        <v>4818</v>
      </c>
      <c r="C52" s="212" t="s">
        <v>4819</v>
      </c>
      <c r="D52" s="214" t="s">
        <v>4820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4810</v>
      </c>
      <c r="B53" s="211" t="s">
        <v>4821</v>
      </c>
      <c r="C53" s="212" t="s">
        <v>4822</v>
      </c>
      <c r="D53" s="214" t="s">
        <v>4823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4810</v>
      </c>
      <c r="B54" s="211" t="s">
        <v>4824</v>
      </c>
      <c r="C54" s="212" t="s">
        <v>4825</v>
      </c>
      <c r="D54" s="214" t="s">
        <v>4826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4810</v>
      </c>
      <c r="B55" s="211" t="s">
        <v>4827</v>
      </c>
      <c r="C55" s="212" t="s">
        <v>4828</v>
      </c>
      <c r="D55" s="214" t="s">
        <v>4829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4810</v>
      </c>
      <c r="B56" s="211" t="s">
        <v>4830</v>
      </c>
      <c r="C56" s="212" t="s">
        <v>4831</v>
      </c>
      <c r="D56" s="214" t="s">
        <v>4832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4810</v>
      </c>
      <c r="B57" s="211" t="s">
        <v>4833</v>
      </c>
      <c r="C57" s="212" t="s">
        <v>4834</v>
      </c>
      <c r="D57" s="214" t="s">
        <v>4835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4810</v>
      </c>
      <c r="B58" s="211" t="s">
        <v>4836</v>
      </c>
      <c r="C58" s="212" t="s">
        <v>4837</v>
      </c>
      <c r="D58" s="214" t="s">
        <v>4838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4810</v>
      </c>
      <c r="B59" s="211" t="s">
        <v>4839</v>
      </c>
      <c r="C59" s="212" t="s">
        <v>4840</v>
      </c>
      <c r="D59" s="214" t="s">
        <v>4841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4810</v>
      </c>
      <c r="B60" s="211" t="s">
        <v>4842</v>
      </c>
      <c r="C60" s="212" t="s">
        <v>4843</v>
      </c>
      <c r="D60" s="214" t="s">
        <v>4844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4810</v>
      </c>
      <c r="B61" s="211" t="s">
        <v>4845</v>
      </c>
      <c r="C61" s="212" t="s">
        <v>4846</v>
      </c>
      <c r="D61" s="214" t="s">
        <v>4847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4810</v>
      </c>
      <c r="B62" s="211" t="s">
        <v>4848</v>
      </c>
      <c r="C62" s="212" t="s">
        <v>4849</v>
      </c>
      <c r="D62" s="214" t="s">
        <v>4850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4810</v>
      </c>
      <c r="B63" s="211" t="s">
        <v>4851</v>
      </c>
      <c r="C63" s="212" t="s">
        <v>4852</v>
      </c>
      <c r="D63" s="214" t="s">
        <v>4853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4854</v>
      </c>
      <c r="B64" s="210" t="s">
        <v>4855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4854</v>
      </c>
      <c r="B65" s="211" t="s">
        <v>4856</v>
      </c>
      <c r="C65" s="212" t="s">
        <v>4857</v>
      </c>
      <c r="D65" s="214" t="s">
        <v>4858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4854</v>
      </c>
      <c r="B66" s="211" t="s">
        <v>4859</v>
      </c>
      <c r="C66" s="212" t="s">
        <v>4860</v>
      </c>
      <c r="D66" s="214" t="s">
        <v>4861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4854</v>
      </c>
      <c r="B67" s="211" t="s">
        <v>4862</v>
      </c>
      <c r="C67" s="212" t="s">
        <v>4863</v>
      </c>
      <c r="D67" s="214" t="s">
        <v>4864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4854</v>
      </c>
      <c r="B68" s="211" t="s">
        <v>4865</v>
      </c>
      <c r="C68" s="212" t="s">
        <v>4866</v>
      </c>
      <c r="D68" s="214" t="s">
        <v>4867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4854</v>
      </c>
      <c r="B69" s="211" t="s">
        <v>4868</v>
      </c>
      <c r="C69" s="212" t="s">
        <v>4869</v>
      </c>
      <c r="D69" s="214" t="s">
        <v>4870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4854</v>
      </c>
      <c r="B70" s="211" t="s">
        <v>4871</v>
      </c>
      <c r="C70" s="212" t="s">
        <v>4872</v>
      </c>
      <c r="D70" s="214" t="s">
        <v>4873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4854</v>
      </c>
      <c r="B71" s="211" t="s">
        <v>4874</v>
      </c>
      <c r="C71" s="212" t="s">
        <v>4875</v>
      </c>
      <c r="D71" s="214" t="s">
        <v>4876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4854</v>
      </c>
      <c r="B72" s="211" t="s">
        <v>4877</v>
      </c>
      <c r="C72" s="212" t="s">
        <v>4878</v>
      </c>
      <c r="D72" s="214" t="s">
        <v>4879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4854</v>
      </c>
      <c r="B73" s="211" t="s">
        <v>4880</v>
      </c>
      <c r="C73" s="212" t="s">
        <v>4881</v>
      </c>
      <c r="D73" s="214" t="s">
        <v>4882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4854</v>
      </c>
      <c r="B74" s="211" t="s">
        <v>4883</v>
      </c>
      <c r="C74" s="212" t="s">
        <v>4884</v>
      </c>
      <c r="D74" s="214" t="s">
        <v>4885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4854</v>
      </c>
      <c r="B75" s="211" t="s">
        <v>4886</v>
      </c>
      <c r="C75" s="212" t="s">
        <v>4887</v>
      </c>
      <c r="D75" s="214" t="s">
        <v>4888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4854</v>
      </c>
      <c r="B76" s="211" t="s">
        <v>4889</v>
      </c>
      <c r="C76" s="212" t="s">
        <v>4890</v>
      </c>
      <c r="D76" s="214" t="s">
        <v>4891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4854</v>
      </c>
      <c r="B77" s="211" t="s">
        <v>4892</v>
      </c>
      <c r="C77" s="212" t="s">
        <v>4893</v>
      </c>
      <c r="D77" s="214" t="s">
        <v>4894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4854</v>
      </c>
      <c r="B78" s="211" t="s">
        <v>4895</v>
      </c>
      <c r="C78" s="212" t="s">
        <v>4896</v>
      </c>
      <c r="D78" s="214" t="s">
        <v>4897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4854</v>
      </c>
      <c r="B79" s="211" t="s">
        <v>4898</v>
      </c>
      <c r="C79" s="212" t="s">
        <v>4899</v>
      </c>
      <c r="D79" s="214" t="s">
        <v>4900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4854</v>
      </c>
      <c r="B80" s="211" t="s">
        <v>4901</v>
      </c>
      <c r="C80" s="212" t="s">
        <v>4902</v>
      </c>
      <c r="D80" s="214" t="s">
        <v>4903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4854</v>
      </c>
      <c r="B81" s="211" t="s">
        <v>4904</v>
      </c>
      <c r="C81" s="212" t="s">
        <v>4905</v>
      </c>
      <c r="D81" s="214" t="s">
        <v>4906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4854</v>
      </c>
      <c r="B82" s="211" t="s">
        <v>4907</v>
      </c>
      <c r="C82" s="212" t="s">
        <v>4908</v>
      </c>
      <c r="D82" s="214" t="s">
        <v>4909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4854</v>
      </c>
      <c r="B83" s="211" t="s">
        <v>4910</v>
      </c>
      <c r="C83" s="212" t="s">
        <v>4911</v>
      </c>
      <c r="D83" s="214" t="s">
        <v>4912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4854</v>
      </c>
      <c r="B84" s="211" t="s">
        <v>4913</v>
      </c>
      <c r="C84" s="212" t="s">
        <v>4914</v>
      </c>
      <c r="D84" s="214" t="s">
        <v>4915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4854</v>
      </c>
      <c r="B85" s="211" t="s">
        <v>4916</v>
      </c>
      <c r="C85" s="212" t="s">
        <v>4917</v>
      </c>
      <c r="D85" s="214" t="s">
        <v>4918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4854</v>
      </c>
      <c r="B86" s="211" t="s">
        <v>4919</v>
      </c>
      <c r="C86" s="212" t="s">
        <v>4920</v>
      </c>
      <c r="D86" s="214" t="s">
        <v>4921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4854</v>
      </c>
      <c r="B87" s="211" t="s">
        <v>4922</v>
      </c>
      <c r="C87" s="212" t="s">
        <v>4923</v>
      </c>
      <c r="D87" s="214" t="s">
        <v>4924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4854</v>
      </c>
      <c r="B88" s="211" t="s">
        <v>4925</v>
      </c>
      <c r="C88" s="212" t="s">
        <v>4926</v>
      </c>
      <c r="D88" s="214" t="s">
        <v>4927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4854</v>
      </c>
      <c r="B89" s="211" t="s">
        <v>4928</v>
      </c>
      <c r="C89" s="212" t="s">
        <v>4929</v>
      </c>
      <c r="D89" s="214" t="s">
        <v>4930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4854</v>
      </c>
      <c r="B90" s="211" t="s">
        <v>4931</v>
      </c>
      <c r="C90" s="212" t="s">
        <v>4932</v>
      </c>
      <c r="D90" s="214" t="s">
        <v>4933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4854</v>
      </c>
      <c r="B91" s="211" t="s">
        <v>4934</v>
      </c>
      <c r="C91" s="212" t="s">
        <v>4935</v>
      </c>
      <c r="D91" s="214" t="s">
        <v>4936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4854</v>
      </c>
      <c r="B92" s="211" t="s">
        <v>4937</v>
      </c>
      <c r="C92" s="212" t="s">
        <v>4938</v>
      </c>
      <c r="D92" s="214" t="s">
        <v>4939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4854</v>
      </c>
      <c r="B93" s="211" t="s">
        <v>4940</v>
      </c>
      <c r="C93" s="212" t="s">
        <v>4941</v>
      </c>
      <c r="D93" s="214" t="s">
        <v>4942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4854</v>
      </c>
      <c r="B94" s="211" t="s">
        <v>4943</v>
      </c>
      <c r="C94" s="212" t="s">
        <v>4944</v>
      </c>
      <c r="D94" s="214" t="s">
        <v>4945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4854</v>
      </c>
      <c r="B95" s="211" t="s">
        <v>4946</v>
      </c>
      <c r="C95" s="212" t="s">
        <v>4947</v>
      </c>
      <c r="D95" s="214" t="s">
        <v>4948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4854</v>
      </c>
      <c r="B96" s="211" t="s">
        <v>4949</v>
      </c>
      <c r="C96" s="212" t="s">
        <v>4950</v>
      </c>
      <c r="D96" s="214" t="s">
        <v>4951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4854</v>
      </c>
      <c r="B97" s="211" t="s">
        <v>4952</v>
      </c>
      <c r="C97" s="212" t="s">
        <v>4953</v>
      </c>
      <c r="D97" s="214" t="s">
        <v>4954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4854</v>
      </c>
      <c r="B98" s="218" t="s">
        <v>4955</v>
      </c>
      <c r="C98" s="219" t="s">
        <v>4956</v>
      </c>
      <c r="D98" s="220" t="s">
        <v>4957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1899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IFERROR(INDEX('Recommendations'!$I$2:$I$337, MATCH(F2,'Recommendations'!$B$2:$B$337,0))="Implemented", FALSE))</xm:f>
            <x14:dxf>
              <font>
                <color rgb="FF000000"/>
              </font>
              <fill>
                <patternFill>
                  <bgColor rgb="FF3C7D22"/>
                </patternFill>
              </fill>
            </x14:dxf>
          </x14:cfRule>
          <x14:cfRule type="expression" priority="2" id="{00000000-000E-0000-0900-000002000000}">
            <xm:f>AND(F2&lt;&gt;"", IFERROR(INDEX('Recommendations'!$I$2:$I$337, MATCH(F2,'Recommendations'!$B$2:$B$337,0))="Compensated", FALSE))</xm:f>
            <x14:dxf>
              <font>
                <color rgb="FF000000"/>
              </font>
              <fill>
                <patternFill>
                  <bgColor rgb="FFC6E0B4"/>
                </patternFill>
              </fill>
            </x14:dxf>
          </x14:cfRule>
          <x14:cfRule type="expression" priority="3" id="{00000000-000E-0000-0900-000003000000}">
            <xm:f>AND(F2&lt;&gt;"", IFERROR(INDEX('Recommendations'!$I$2:$I$337, MATCH(F2,'Recommendations'!$B$2:$B$337,0))="Testing", FALSE))</xm:f>
            <x14:dxf>
              <font>
                <color rgb="FF000000"/>
              </font>
              <fill>
                <patternFill>
                  <bgColor rgb="FFFFC000"/>
                </patternFill>
              </fill>
            </x14:dxf>
          </x14:cfRule>
          <x14:cfRule type="expression" priority="4" id="{00000000-000E-0000-0900-000004000000}">
            <xm:f>AND(F2&lt;&gt;"", IFERROR(INDEX('Recommendations'!$I$2:$I$337, MATCH(F2,'Recommendations'!$B$2:$B$337,0))="Failed", FALSE))</xm:f>
            <x14:dxf>
              <font>
                <color rgb="FF000000"/>
              </font>
              <fill>
                <patternFill>
                  <bgColor rgb="FFD82891"/>
                </patternFill>
              </fill>
            </x14:dxf>
          </x14:cfRule>
          <x14:cfRule type="expression" priority="5" id="{00000000-000E-0000-0900-000005000000}">
            <xm:f>AND(F2&lt;&gt;"", IFERROR(INDEX('Recommendations'!$I$2:$I$337, MATCH(F2,'Recommendations'!$B$2:$B$337,0))="Risk Accepted", FALSE))</xm:f>
            <x14:dxf>
              <font>
                <color rgb="FF000000"/>
              </font>
              <fill>
                <patternFill>
                  <bgColor rgb="FFD9D9D9"/>
                </patternFill>
              </fill>
            </x14:dxf>
          </x14:cfRule>
          <x14:cfRule type="expression" priority="6" id="{00000000-000E-0000-0900-000006000000}">
            <xm:f>AND(F2&lt;&gt;"", IFERROR(INDEX('Recommendations'!$I$2:$I$337, MATCH(F2,'Recommendations'!$B$2:$B$337,0))="N/A",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4958</v>
      </c>
      <c r="C1" s="253" t="s">
        <v>4959</v>
      </c>
      <c r="D1" s="253" t="s">
        <v>4960</v>
      </c>
      <c r="E1" s="253" t="s">
        <v>4961</v>
      </c>
      <c r="F1" s="253" t="s">
        <v>3787</v>
      </c>
      <c r="G1" s="253" t="s">
        <v>4962</v>
      </c>
      <c r="H1" s="253" t="s">
        <v>4963</v>
      </c>
      <c r="I1" s="253" t="s">
        <v>4964</v>
      </c>
      <c r="J1" s="253" t="s">
        <v>13</v>
      </c>
      <c r="K1" s="253" t="s">
        <v>2153</v>
      </c>
      <c r="L1" s="253" t="s">
        <v>2154</v>
      </c>
      <c r="M1" s="253" t="s">
        <v>2155</v>
      </c>
      <c r="N1" s="253" t="s">
        <v>2156</v>
      </c>
      <c r="O1" s="253" t="s">
        <v>2157</v>
      </c>
      <c r="P1" s="253" t="s">
        <v>2158</v>
      </c>
      <c r="Q1" s="253" t="s">
        <v>2159</v>
      </c>
      <c r="R1" s="253" t="s">
        <v>2160</v>
      </c>
      <c r="S1" s="253" t="s">
        <v>2161</v>
      </c>
      <c r="T1" s="253" t="s">
        <v>2162</v>
      </c>
      <c r="U1" s="253" t="s">
        <v>2163</v>
      </c>
      <c r="V1" s="253" t="s">
        <v>2164</v>
      </c>
      <c r="W1" s="253" t="s">
        <v>2165</v>
      </c>
      <c r="X1" s="253" t="s">
        <v>2166</v>
      </c>
      <c r="Y1" s="253" t="s">
        <v>2167</v>
      </c>
      <c r="Z1" s="253" t="s">
        <v>2168</v>
      </c>
      <c r="AA1" s="253" t="s">
        <v>2169</v>
      </c>
      <c r="AB1" s="253" t="s">
        <v>2170</v>
      </c>
      <c r="AC1" s="253" t="s">
        <v>2171</v>
      </c>
      <c r="AD1" s="253" t="s">
        <v>2172</v>
      </c>
      <c r="AE1" s="253" t="s">
        <v>2173</v>
      </c>
      <c r="AF1" s="253" t="s">
        <v>2174</v>
      </c>
      <c r="AG1" s="253" t="s">
        <v>2175</v>
      </c>
      <c r="AH1" s="253" t="s">
        <v>2176</v>
      </c>
      <c r="AI1" s="253" t="s">
        <v>2177</v>
      </c>
      <c r="AJ1" s="253" t="s">
        <v>2178</v>
      </c>
      <c r="AK1" s="253" t="s">
        <v>2179</v>
      </c>
      <c r="AL1" s="253" t="s">
        <v>2180</v>
      </c>
      <c r="AM1" s="253" t="s">
        <v>2181</v>
      </c>
      <c r="AN1" s="253" t="s">
        <v>2182</v>
      </c>
      <c r="AO1" s="253" t="s">
        <v>2183</v>
      </c>
      <c r="AP1" s="253" t="s">
        <v>2184</v>
      </c>
      <c r="AQ1" s="253" t="s">
        <v>2185</v>
      </c>
      <c r="AR1" s="253" t="s">
        <v>2186</v>
      </c>
      <c r="AS1" s="253" t="s">
        <v>2187</v>
      </c>
      <c r="AT1" s="253" t="s">
        <v>2188</v>
      </c>
      <c r="AU1" s="253" t="s">
        <v>2189</v>
      </c>
      <c r="AV1" s="253" t="s">
        <v>2190</v>
      </c>
      <c r="AW1" s="253" t="s">
        <v>2191</v>
      </c>
      <c r="AX1" s="253" t="s">
        <v>2192</v>
      </c>
      <c r="AY1" s="254" t="s">
        <v>2193</v>
      </c>
    </row>
    <row r="2" spans="1:51" ht="60" customHeight="1" outlineLevel="1" x14ac:dyDescent="0.35">
      <c r="A2" s="244" t="s">
        <v>4965</v>
      </c>
      <c r="B2" s="232" t="s">
        <v>4966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2196</v>
      </c>
      <c r="B3" s="233" t="s">
        <v>4967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4968</v>
      </c>
      <c r="B4" s="234" t="s">
        <v>4969</v>
      </c>
      <c r="C4" s="234" t="s">
        <v>4970</v>
      </c>
      <c r="D4" s="234" t="s">
        <v>4971</v>
      </c>
      <c r="E4" s="234" t="s">
        <v>4972</v>
      </c>
      <c r="F4" s="234" t="s">
        <v>25</v>
      </c>
      <c r="G4" s="234" t="s">
        <v>25</v>
      </c>
      <c r="H4" s="234" t="s">
        <v>4973</v>
      </c>
      <c r="I4" s="234" t="s">
        <v>25</v>
      </c>
      <c r="J4" s="234" t="s">
        <v>4974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4975</v>
      </c>
      <c r="B5" s="234" t="s">
        <v>4976</v>
      </c>
      <c r="C5" s="234" t="s">
        <v>4977</v>
      </c>
      <c r="D5" s="234" t="s">
        <v>4978</v>
      </c>
      <c r="E5" s="234" t="s">
        <v>4979</v>
      </c>
      <c r="F5" s="234" t="s">
        <v>4980</v>
      </c>
      <c r="G5" s="234" t="s">
        <v>25</v>
      </c>
      <c r="H5" s="234" t="s">
        <v>4981</v>
      </c>
      <c r="I5" s="234" t="s">
        <v>25</v>
      </c>
      <c r="J5" s="234" t="s">
        <v>4982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2202</v>
      </c>
      <c r="B6" s="233" t="s">
        <v>4983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4984</v>
      </c>
      <c r="B7" s="234" t="s">
        <v>4985</v>
      </c>
      <c r="C7" s="234" t="s">
        <v>4986</v>
      </c>
      <c r="D7" s="234" t="s">
        <v>4987</v>
      </c>
      <c r="E7" s="234" t="s">
        <v>4979</v>
      </c>
      <c r="F7" s="234" t="s">
        <v>4988</v>
      </c>
      <c r="G7" s="234" t="s">
        <v>25</v>
      </c>
      <c r="H7" s="234" t="s">
        <v>4989</v>
      </c>
      <c r="I7" s="234" t="s">
        <v>25</v>
      </c>
      <c r="J7" s="234" t="s">
        <v>4990</v>
      </c>
      <c r="K7" s="237">
        <f>IF(COUNTIF(L7:AY7,"&lt;&gt;")=0,"",SUMPRODUCT(((Recommendations[ImplStatus]="Implemented")+(Recommendations[ImplStatus]="Compensated"))*ISNUMBER(MATCH(Recommendations[Id],L7:AY7,0)))/COUNTIF(L7:AY7,"&lt;&gt;"))</f>
        <v>0</v>
      </c>
      <c r="L7" s="240" t="s">
        <v>956</v>
      </c>
      <c r="M7" s="240" t="s">
        <v>968</v>
      </c>
      <c r="N7" s="240" t="s">
        <v>974</v>
      </c>
      <c r="O7" s="240" t="s">
        <v>979</v>
      </c>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4991</v>
      </c>
      <c r="B8" s="234" t="s">
        <v>4992</v>
      </c>
      <c r="C8" s="234" t="s">
        <v>4993</v>
      </c>
      <c r="D8" s="234" t="s">
        <v>4994</v>
      </c>
      <c r="E8" s="234" t="s">
        <v>25</v>
      </c>
      <c r="F8" s="234" t="s">
        <v>25</v>
      </c>
      <c r="G8" s="234" t="s">
        <v>25</v>
      </c>
      <c r="H8" s="234" t="s">
        <v>4995</v>
      </c>
      <c r="I8" s="234" t="s">
        <v>4996</v>
      </c>
      <c r="J8" s="234" t="s">
        <v>4997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4998</v>
      </c>
      <c r="B9" s="234" t="s">
        <v>4999</v>
      </c>
      <c r="C9" s="234" t="s">
        <v>5000</v>
      </c>
      <c r="D9" s="234" t="s">
        <v>5001</v>
      </c>
      <c r="E9" s="234" t="s">
        <v>25</v>
      </c>
      <c r="F9" s="234" t="s">
        <v>25</v>
      </c>
      <c r="G9" s="234" t="s">
        <v>25</v>
      </c>
      <c r="H9" s="234" t="s">
        <v>5002</v>
      </c>
      <c r="I9" s="234" t="s">
        <v>5003</v>
      </c>
      <c r="J9" s="234" t="s">
        <v>5004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5005</v>
      </c>
      <c r="B10" s="234" t="s">
        <v>5006</v>
      </c>
      <c r="C10" s="234" t="s">
        <v>5007</v>
      </c>
      <c r="D10" s="234" t="s">
        <v>5008</v>
      </c>
      <c r="E10" s="234" t="s">
        <v>25</v>
      </c>
      <c r="F10" s="234" t="s">
        <v>25</v>
      </c>
      <c r="G10" s="234" t="s">
        <v>25</v>
      </c>
      <c r="H10" s="234" t="s">
        <v>5009</v>
      </c>
      <c r="I10" s="234" t="s">
        <v>5010</v>
      </c>
      <c r="J10" s="234" t="s">
        <v>5011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5012</v>
      </c>
      <c r="B11" s="234" t="s">
        <v>5013</v>
      </c>
      <c r="C11" s="234" t="s">
        <v>5014</v>
      </c>
      <c r="D11" s="234" t="s">
        <v>5015</v>
      </c>
      <c r="E11" s="234" t="s">
        <v>25</v>
      </c>
      <c r="F11" s="234" t="s">
        <v>25</v>
      </c>
      <c r="G11" s="234" t="s">
        <v>25</v>
      </c>
      <c r="H11" s="234" t="s">
        <v>5016</v>
      </c>
      <c r="I11" s="234" t="s">
        <v>25</v>
      </c>
      <c r="J11" s="234" t="s">
        <v>5017</v>
      </c>
      <c r="K11" s="237">
        <f>IF(COUNTIF(L11:AY11,"&lt;&gt;")=0,"",SUMPRODUCT(((Recommendations[ImplStatus]="Implemented")+(Recommendations[ImplStatus]="Compensated"))*ISNUMBER(MATCH(Recommendations[Id],L11:AY11,0)))/COUNTIF(L11:AY11,"&lt;&gt;"))</f>
        <v>0</v>
      </c>
      <c r="L11" s="240" t="s">
        <v>984</v>
      </c>
      <c r="M11" s="240" t="s">
        <v>1139</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5018</v>
      </c>
      <c r="B12" s="234" t="s">
        <v>5019</v>
      </c>
      <c r="C12" s="234" t="s">
        <v>5020</v>
      </c>
      <c r="D12" s="234" t="s">
        <v>5021</v>
      </c>
      <c r="E12" s="234" t="s">
        <v>25</v>
      </c>
      <c r="F12" s="234" t="s">
        <v>25</v>
      </c>
      <c r="G12" s="234" t="s">
        <v>5022</v>
      </c>
      <c r="H12" s="234" t="s">
        <v>5023</v>
      </c>
      <c r="I12" s="234" t="s">
        <v>25</v>
      </c>
      <c r="J12" s="234" t="s">
        <v>5024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5025</v>
      </c>
      <c r="B13" s="234" t="s">
        <v>5026</v>
      </c>
      <c r="C13" s="234" t="s">
        <v>5027</v>
      </c>
      <c r="D13" s="234" t="s">
        <v>5028</v>
      </c>
      <c r="E13" s="234" t="s">
        <v>25</v>
      </c>
      <c r="F13" s="234" t="s">
        <v>25</v>
      </c>
      <c r="G13" s="234" t="s">
        <v>25</v>
      </c>
      <c r="H13" s="234" t="s">
        <v>5029</v>
      </c>
      <c r="I13" s="234" t="s">
        <v>25</v>
      </c>
      <c r="J13" s="234" t="s">
        <v>5030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5031</v>
      </c>
      <c r="B14" s="234" t="s">
        <v>5032</v>
      </c>
      <c r="C14" s="234" t="s">
        <v>5033</v>
      </c>
      <c r="D14" s="234" t="s">
        <v>5034</v>
      </c>
      <c r="E14" s="234" t="s">
        <v>25</v>
      </c>
      <c r="F14" s="234" t="s">
        <v>5035</v>
      </c>
      <c r="G14" s="234" t="s">
        <v>25</v>
      </c>
      <c r="H14" s="234" t="s">
        <v>5036</v>
      </c>
      <c r="I14" s="234" t="s">
        <v>5037</v>
      </c>
      <c r="J14" s="234" t="s">
        <v>5038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2207</v>
      </c>
      <c r="B15" s="233" t="s">
        <v>5039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5040</v>
      </c>
      <c r="B16" s="234" t="s">
        <v>5041</v>
      </c>
      <c r="C16" s="234" t="s">
        <v>5042</v>
      </c>
      <c r="D16" s="234" t="s">
        <v>5034</v>
      </c>
      <c r="E16" s="234" t="s">
        <v>25</v>
      </c>
      <c r="F16" s="234" t="s">
        <v>5043</v>
      </c>
      <c r="G16" s="234" t="s">
        <v>25</v>
      </c>
      <c r="H16" s="234" t="s">
        <v>5044</v>
      </c>
      <c r="I16" s="234" t="s">
        <v>25</v>
      </c>
      <c r="J16" s="234" t="s">
        <v>5045</v>
      </c>
      <c r="K16" s="237">
        <f>IF(COUNTIF(L16:AY16,"&lt;&gt;")=0,"",SUMPRODUCT(((Recommendations[ImplStatus]="Implemented")+(Recommendations[ImplStatus]="Compensated"))*ISNUMBER(MATCH(Recommendations[Id],L16:AY16,0)))/COUNTIF(L16:AY16,"&lt;&gt;"))</f>
        <v>0</v>
      </c>
      <c r="L16" s="240" t="s">
        <v>989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5046</v>
      </c>
      <c r="B17" s="234" t="s">
        <v>5047</v>
      </c>
      <c r="C17" s="234" t="s">
        <v>5048</v>
      </c>
      <c r="D17" s="234" t="s">
        <v>5049</v>
      </c>
      <c r="E17" s="234" t="s">
        <v>25</v>
      </c>
      <c r="F17" s="234" t="s">
        <v>5043</v>
      </c>
      <c r="G17" s="234" t="s">
        <v>25</v>
      </c>
      <c r="H17" s="234" t="s">
        <v>5050</v>
      </c>
      <c r="I17" s="234" t="s">
        <v>25</v>
      </c>
      <c r="J17" s="234" t="s">
        <v>5051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5052</v>
      </c>
      <c r="B18" s="234" t="s">
        <v>5053</v>
      </c>
      <c r="C18" s="234" t="s">
        <v>5054</v>
      </c>
      <c r="D18" s="234" t="s">
        <v>25</v>
      </c>
      <c r="E18" s="234" t="s">
        <v>25</v>
      </c>
      <c r="F18" s="234" t="s">
        <v>25</v>
      </c>
      <c r="G18" s="234" t="s">
        <v>25</v>
      </c>
      <c r="H18" s="234" t="s">
        <v>5055</v>
      </c>
      <c r="I18" s="234" t="s">
        <v>25</v>
      </c>
      <c r="J18" s="234" t="s">
        <v>5056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2212</v>
      </c>
      <c r="B19" s="233" t="s">
        <v>5057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287</v>
      </c>
      <c r="B20" s="234" t="s">
        <v>5058</v>
      </c>
      <c r="C20" s="234" t="s">
        <v>5059</v>
      </c>
      <c r="D20" s="234" t="s">
        <v>5060</v>
      </c>
      <c r="E20" s="234" t="s">
        <v>25</v>
      </c>
      <c r="F20" s="234" t="s">
        <v>5061</v>
      </c>
      <c r="G20" s="234" t="s">
        <v>25</v>
      </c>
      <c r="H20" s="234" t="s">
        <v>5062</v>
      </c>
      <c r="I20" s="234" t="s">
        <v>25</v>
      </c>
      <c r="J20" s="234" t="s">
        <v>5063</v>
      </c>
      <c r="K20" s="237">
        <f>IF(COUNTIF(L20:AY20,"&lt;&gt;")=0,"",SUMPRODUCT(((Recommendations[ImplStatus]="Implemented")+(Recommendations[ImplStatus]="Compensated"))*ISNUMBER(MATCH(Recommendations[Id],L20:AY20,0)))/COUNTIF(L20:AY20,"&lt;&gt;"))</f>
        <v>0</v>
      </c>
      <c r="L20" s="240" t="s">
        <v>950</v>
      </c>
      <c r="M20" s="240" t="s">
        <v>963</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293</v>
      </c>
      <c r="B21" s="234" t="s">
        <v>5064</v>
      </c>
      <c r="C21" s="234" t="s">
        <v>5065</v>
      </c>
      <c r="D21" s="234" t="s">
        <v>5066</v>
      </c>
      <c r="E21" s="234" t="s">
        <v>5067</v>
      </c>
      <c r="F21" s="234" t="s">
        <v>25</v>
      </c>
      <c r="G21" s="234" t="s">
        <v>25</v>
      </c>
      <c r="H21" s="234" t="s">
        <v>5068</v>
      </c>
      <c r="I21" s="234" t="s">
        <v>5069</v>
      </c>
      <c r="J21" s="234" t="s">
        <v>5070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5071</v>
      </c>
      <c r="B22" s="234" t="s">
        <v>5072</v>
      </c>
      <c r="C22" s="234" t="s">
        <v>5073</v>
      </c>
      <c r="D22" s="234" t="s">
        <v>5074</v>
      </c>
      <c r="E22" s="234" t="s">
        <v>25</v>
      </c>
      <c r="F22" s="234" t="s">
        <v>5075</v>
      </c>
      <c r="G22" s="234" t="s">
        <v>25</v>
      </c>
      <c r="H22" s="234" t="s">
        <v>5076</v>
      </c>
      <c r="I22" s="234" t="s">
        <v>25</v>
      </c>
      <c r="J22" s="234" t="s">
        <v>5077</v>
      </c>
      <c r="K22" s="237">
        <f>IF(COUNTIF(L22:AY22,"&lt;&gt;")=0,"",SUMPRODUCT(((Recommendations[ImplStatus]="Implemented")+(Recommendations[ImplStatus]="Compensated"))*ISNUMBER(MATCH(Recommendations[Id],L22:AY22,0)))/COUNTIF(L22:AY22,"&lt;&gt;"))</f>
        <v>0</v>
      </c>
      <c r="L22" s="240" t="s">
        <v>852</v>
      </c>
      <c r="M22" s="240" t="s">
        <v>859</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5078</v>
      </c>
      <c r="B23" s="234" t="s">
        <v>5079</v>
      </c>
      <c r="C23" s="234" t="s">
        <v>5080</v>
      </c>
      <c r="D23" s="234" t="s">
        <v>5081</v>
      </c>
      <c r="E23" s="234" t="s">
        <v>25</v>
      </c>
      <c r="F23" s="234" t="s">
        <v>25</v>
      </c>
      <c r="G23" s="234" t="s">
        <v>25</v>
      </c>
      <c r="H23" s="234" t="s">
        <v>5082</v>
      </c>
      <c r="I23" s="234" t="s">
        <v>5083</v>
      </c>
      <c r="J23" s="234" t="s">
        <v>5084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5085</v>
      </c>
      <c r="B24" s="234" t="s">
        <v>5086</v>
      </c>
      <c r="C24" s="234" t="s">
        <v>5087</v>
      </c>
      <c r="D24" s="234" t="s">
        <v>5081</v>
      </c>
      <c r="E24" s="234" t="s">
        <v>25</v>
      </c>
      <c r="F24" s="234" t="s">
        <v>5088</v>
      </c>
      <c r="G24" s="234" t="s">
        <v>25</v>
      </c>
      <c r="H24" s="234" t="s">
        <v>5089</v>
      </c>
      <c r="I24" s="234" t="s">
        <v>25</v>
      </c>
      <c r="J24" s="234" t="s">
        <v>5090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2216</v>
      </c>
      <c r="B25" s="233" t="s">
        <v>5091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299</v>
      </c>
      <c r="B26" s="234" t="s">
        <v>5092</v>
      </c>
      <c r="C26" s="234" t="s">
        <v>5093</v>
      </c>
      <c r="D26" s="234" t="s">
        <v>5094</v>
      </c>
      <c r="E26" s="234" t="s">
        <v>25</v>
      </c>
      <c r="F26" s="234" t="s">
        <v>5095</v>
      </c>
      <c r="G26" s="234" t="s">
        <v>25</v>
      </c>
      <c r="H26" s="234" t="s">
        <v>5096</v>
      </c>
      <c r="I26" s="234" t="s">
        <v>25</v>
      </c>
      <c r="J26" s="234" t="s">
        <v>5097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5098</v>
      </c>
      <c r="B27" s="232" t="s">
        <v>5099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2222</v>
      </c>
      <c r="B28" s="233" t="s">
        <v>5100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487</v>
      </c>
      <c r="B29" s="234" t="s">
        <v>5101</v>
      </c>
      <c r="C29" s="234" t="s">
        <v>5102</v>
      </c>
      <c r="D29" s="234" t="s">
        <v>5103</v>
      </c>
      <c r="E29" s="234" t="s">
        <v>5104</v>
      </c>
      <c r="F29" s="234" t="s">
        <v>25</v>
      </c>
      <c r="G29" s="234" t="s">
        <v>25</v>
      </c>
      <c r="H29" s="234" t="s">
        <v>5105</v>
      </c>
      <c r="I29" s="234" t="s">
        <v>25</v>
      </c>
      <c r="J29" s="234" t="s">
        <v>5106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493</v>
      </c>
      <c r="B30" s="234" t="s">
        <v>5107</v>
      </c>
      <c r="C30" s="234" t="s">
        <v>4977</v>
      </c>
      <c r="D30" s="234" t="s">
        <v>4978</v>
      </c>
      <c r="E30" s="234" t="s">
        <v>25</v>
      </c>
      <c r="F30" s="234" t="s">
        <v>4980</v>
      </c>
      <c r="G30" s="234" t="s">
        <v>25</v>
      </c>
      <c r="H30" s="234" t="s">
        <v>5108</v>
      </c>
      <c r="I30" s="234" t="s">
        <v>25</v>
      </c>
      <c r="J30" s="234" t="s">
        <v>5109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2227</v>
      </c>
      <c r="B31" s="233" t="s">
        <v>5110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619</v>
      </c>
      <c r="B32" s="234" t="s">
        <v>5111</v>
      </c>
      <c r="C32" s="234" t="s">
        <v>5112</v>
      </c>
      <c r="D32" s="234" t="s">
        <v>5113</v>
      </c>
      <c r="E32" s="234" t="s">
        <v>25</v>
      </c>
      <c r="F32" s="234" t="s">
        <v>25</v>
      </c>
      <c r="G32" s="234" t="s">
        <v>5114</v>
      </c>
      <c r="H32" s="234" t="s">
        <v>5115</v>
      </c>
      <c r="I32" s="234" t="s">
        <v>25</v>
      </c>
      <c r="J32" s="234" t="s">
        <v>5116</v>
      </c>
      <c r="K32" s="237">
        <f>IF(COUNTIF(L32:AY32,"&lt;&gt;")=0,"",SUMPRODUCT(((Recommendations[ImplStatus]="Implemented")+(Recommendations[ImplStatus]="Compensated"))*ISNUMBER(MATCH(Recommendations[Id],L32:AY32,0)))/COUNTIF(L32:AY32,"&lt;&gt;"))</f>
        <v>0</v>
      </c>
      <c r="L32" s="240" t="s">
        <v>81</v>
      </c>
      <c r="M32" s="240" t="s">
        <v>104</v>
      </c>
      <c r="N32" s="240" t="s">
        <v>124</v>
      </c>
      <c r="O32" s="240" t="s">
        <v>139</v>
      </c>
      <c r="P32" s="240" t="s">
        <v>153</v>
      </c>
      <c r="Q32" s="240" t="s">
        <v>171</v>
      </c>
      <c r="R32" s="240" t="s">
        <v>190</v>
      </c>
      <c r="S32" s="240" t="s">
        <v>224</v>
      </c>
      <c r="T32" s="240" t="s">
        <v>243</v>
      </c>
      <c r="U32" s="240" t="s">
        <v>248</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623</v>
      </c>
      <c r="B33" s="234" t="s">
        <v>5117</v>
      </c>
      <c r="C33" s="234" t="s">
        <v>5118</v>
      </c>
      <c r="D33" s="234" t="s">
        <v>5119</v>
      </c>
      <c r="E33" s="234" t="s">
        <v>25</v>
      </c>
      <c r="F33" s="234" t="s">
        <v>5120</v>
      </c>
      <c r="G33" s="234" t="s">
        <v>25</v>
      </c>
      <c r="H33" s="234" t="s">
        <v>5121</v>
      </c>
      <c r="I33" s="234" t="s">
        <v>5122</v>
      </c>
      <c r="J33" s="234" t="s">
        <v>5123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628</v>
      </c>
      <c r="B34" s="234" t="s">
        <v>5124</v>
      </c>
      <c r="C34" s="234" t="s">
        <v>5125</v>
      </c>
      <c r="D34" s="234" t="s">
        <v>5126</v>
      </c>
      <c r="E34" s="234" t="s">
        <v>25</v>
      </c>
      <c r="F34" s="234" t="s">
        <v>25</v>
      </c>
      <c r="G34" s="234" t="s">
        <v>25</v>
      </c>
      <c r="H34" s="234" t="s">
        <v>5127</v>
      </c>
      <c r="I34" s="234" t="s">
        <v>25</v>
      </c>
      <c r="J34" s="234" t="s">
        <v>5128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634</v>
      </c>
      <c r="B35" s="234" t="s">
        <v>5129</v>
      </c>
      <c r="C35" s="234" t="s">
        <v>5130</v>
      </c>
      <c r="D35" s="234" t="s">
        <v>5131</v>
      </c>
      <c r="E35" s="234" t="s">
        <v>25</v>
      </c>
      <c r="F35" s="234" t="s">
        <v>5132</v>
      </c>
      <c r="G35" s="234" t="s">
        <v>25</v>
      </c>
      <c r="H35" s="234" t="s">
        <v>5133</v>
      </c>
      <c r="I35" s="234" t="s">
        <v>25</v>
      </c>
      <c r="J35" s="234" t="s">
        <v>5134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54</v>
      </c>
      <c r="S35" s="240" t="s">
        <v>61</v>
      </c>
      <c r="T35" s="240" t="s">
        <v>67</v>
      </c>
      <c r="U35" s="240" t="s">
        <v>73</v>
      </c>
      <c r="V35" s="240" t="s">
        <v>87</v>
      </c>
      <c r="W35" s="240" t="s">
        <v>92</v>
      </c>
      <c r="X35" s="240" t="s">
        <v>97</v>
      </c>
      <c r="Y35" s="240" t="s">
        <v>110</v>
      </c>
      <c r="Z35" s="240" t="s">
        <v>114</v>
      </c>
      <c r="AA35" s="240" t="s">
        <v>119</v>
      </c>
      <c r="AB35" s="240" t="s">
        <v>130</v>
      </c>
      <c r="AC35" s="240" t="s">
        <v>134</v>
      </c>
      <c r="AD35" s="240" t="s">
        <v>144</v>
      </c>
      <c r="AE35" s="240" t="s">
        <v>148</v>
      </c>
      <c r="AF35" s="240" t="s">
        <v>158</v>
      </c>
      <c r="AG35" s="240" t="s">
        <v>162</v>
      </c>
      <c r="AH35" s="240" t="s">
        <v>166</v>
      </c>
      <c r="AI35" s="240" t="s">
        <v>177</v>
      </c>
      <c r="AJ35" s="240" t="s">
        <v>181</v>
      </c>
      <c r="AK35" s="240" t="s">
        <v>185</v>
      </c>
      <c r="AL35" s="240" t="s">
        <v>195</v>
      </c>
      <c r="AM35" s="240" t="s">
        <v>199</v>
      </c>
      <c r="AN35" s="240" t="s">
        <v>203</v>
      </c>
      <c r="AO35" s="240" t="s">
        <v>229</v>
      </c>
      <c r="AP35" s="240" t="s">
        <v>259</v>
      </c>
      <c r="AQ35" s="240" t="s">
        <v>275</v>
      </c>
      <c r="AR35" s="240" t="s">
        <v>299</v>
      </c>
      <c r="AS35" s="240" t="s">
        <v>306</v>
      </c>
      <c r="AT35" s="240" t="s">
        <v>313</v>
      </c>
      <c r="AU35" s="240" t="s">
        <v>320</v>
      </c>
      <c r="AV35" s="240" t="s">
        <v>327</v>
      </c>
      <c r="AW35" s="240" t="s">
        <v>346</v>
      </c>
      <c r="AX35" s="240" t="s">
        <v>353</v>
      </c>
      <c r="AY35" s="250" t="s">
        <v>463</v>
      </c>
    </row>
    <row r="36" spans="1:51" ht="60" customHeight="1" x14ac:dyDescent="0.35">
      <c r="A36" s="246" t="s">
        <v>639</v>
      </c>
      <c r="B36" s="234" t="s">
        <v>5135</v>
      </c>
      <c r="C36" s="234" t="s">
        <v>5136</v>
      </c>
      <c r="D36" s="234" t="s">
        <v>5137</v>
      </c>
      <c r="E36" s="234" t="s">
        <v>25</v>
      </c>
      <c r="F36" s="234" t="s">
        <v>25</v>
      </c>
      <c r="G36" s="234" t="s">
        <v>5138</v>
      </c>
      <c r="H36" s="234" t="s">
        <v>5139</v>
      </c>
      <c r="I36" s="234" t="s">
        <v>25</v>
      </c>
      <c r="J36" s="234" t="s">
        <v>5140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5141</v>
      </c>
      <c r="B37" s="234" t="s">
        <v>5142</v>
      </c>
      <c r="C37" s="234" t="s">
        <v>5143</v>
      </c>
      <c r="D37" s="234" t="s">
        <v>5144</v>
      </c>
      <c r="E37" s="234" t="s">
        <v>25</v>
      </c>
      <c r="F37" s="234" t="s">
        <v>5145</v>
      </c>
      <c r="G37" s="234" t="s">
        <v>5146</v>
      </c>
      <c r="H37" s="234" t="s">
        <v>5147</v>
      </c>
      <c r="I37" s="234" t="s">
        <v>25</v>
      </c>
      <c r="J37" s="234" t="s">
        <v>5148</v>
      </c>
      <c r="K37" s="237">
        <f>IF(COUNTIF(L37:AY37,"&lt;&gt;")=0,"",SUMPRODUCT(((Recommendations[ImplStatus]="Implemented")+(Recommendations[ImplStatus]="Compensated"))*ISNUMBER(MATCH(Recommendations[Id],L37:AY37,0)))/COUNTIF(L37:AY37,"&lt;&gt;"))</f>
        <v>0</v>
      </c>
      <c r="L37" s="240" t="s">
        <v>254</v>
      </c>
      <c r="M37" s="240" t="s">
        <v>264</v>
      </c>
      <c r="N37" s="240" t="s">
        <v>269</v>
      </c>
      <c r="O37" s="240" t="s">
        <v>280</v>
      </c>
      <c r="P37" s="240" t="s">
        <v>287</v>
      </c>
      <c r="Q37" s="240" t="s">
        <v>293</v>
      </c>
      <c r="R37" s="240" t="s">
        <v>333</v>
      </c>
      <c r="S37" s="240" t="s">
        <v>339</v>
      </c>
      <c r="T37" s="240" t="s">
        <v>440</v>
      </c>
      <c r="U37" s="240" t="s">
        <v>660</v>
      </c>
      <c r="V37" s="240" t="s">
        <v>666</v>
      </c>
      <c r="W37" s="240" t="s">
        <v>672</v>
      </c>
      <c r="X37" s="240" t="s">
        <v>677</v>
      </c>
      <c r="Y37" s="240" t="s">
        <v>682</v>
      </c>
      <c r="Z37" s="240" t="s">
        <v>687</v>
      </c>
      <c r="AA37" s="240" t="s">
        <v>692</v>
      </c>
      <c r="AB37" s="240" t="s">
        <v>710</v>
      </c>
      <c r="AC37" s="240" t="s">
        <v>716</v>
      </c>
      <c r="AD37" s="240" t="s">
        <v>722</v>
      </c>
      <c r="AE37" s="240" t="s">
        <v>727</v>
      </c>
      <c r="AF37" s="240" t="s">
        <v>996</v>
      </c>
      <c r="AG37" s="240" t="s">
        <v>1002</v>
      </c>
      <c r="AH37" s="240" t="s">
        <v>1009</v>
      </c>
      <c r="AI37" s="240" t="s">
        <v>1034</v>
      </c>
      <c r="AJ37" s="240" t="s">
        <v>1077</v>
      </c>
      <c r="AK37" s="240" t="s">
        <v>1096</v>
      </c>
      <c r="AL37" s="240" t="s">
        <v>1102</v>
      </c>
      <c r="AM37" s="240" t="s">
        <v>1114</v>
      </c>
      <c r="AN37" s="240" t="s">
        <v>1120</v>
      </c>
      <c r="AO37" s="240" t="s">
        <v>1146</v>
      </c>
      <c r="AP37" s="240" t="s">
        <v>1151</v>
      </c>
      <c r="AQ37" s="240" t="s">
        <v>1174</v>
      </c>
      <c r="AR37" s="240" t="s">
        <v>1344</v>
      </c>
      <c r="AS37" s="240" t="s">
        <v>1355</v>
      </c>
      <c r="AT37" s="240" t="s">
        <v>1382</v>
      </c>
      <c r="AU37" s="240" t="s">
        <v>1388</v>
      </c>
      <c r="AV37" s="240" t="s">
        <v>1778</v>
      </c>
      <c r="AW37" s="240" t="s">
        <v>1784</v>
      </c>
      <c r="AX37" s="240" t="s">
        <v>1790</v>
      </c>
      <c r="AY37" s="250" t="s">
        <v>1795</v>
      </c>
    </row>
    <row r="38" spans="1:51" ht="60" customHeight="1" x14ac:dyDescent="0.35">
      <c r="A38" s="246" t="s">
        <v>5149</v>
      </c>
      <c r="B38" s="234" t="s">
        <v>5150</v>
      </c>
      <c r="C38" s="234" t="s">
        <v>5151</v>
      </c>
      <c r="D38" s="234" t="s">
        <v>5152</v>
      </c>
      <c r="E38" s="234" t="s">
        <v>25</v>
      </c>
      <c r="F38" s="234" t="s">
        <v>5145</v>
      </c>
      <c r="G38" s="234" t="s">
        <v>5153</v>
      </c>
      <c r="H38" s="234" t="s">
        <v>5154</v>
      </c>
      <c r="I38" s="234" t="s">
        <v>5155</v>
      </c>
      <c r="J38" s="234" t="s">
        <v>5156</v>
      </c>
      <c r="K38" s="237">
        <f>IF(COUNTIF(L38:AY38,"&lt;&gt;")=0,"",SUMPRODUCT(((Recommendations[ImplStatus]="Implemented")+(Recommendations[ImplStatus]="Compensated"))*ISNUMBER(MATCH(Recommendations[Id],L38:AY38,0)))/COUNTIF(L38:AY38,"&lt;&gt;"))</f>
        <v>0</v>
      </c>
      <c r="L38" s="240" t="s">
        <v>571</v>
      </c>
      <c r="M38" s="240" t="s">
        <v>634</v>
      </c>
      <c r="N38" s="240" t="s">
        <v>1015</v>
      </c>
      <c r="O38" s="240" t="s">
        <v>1022</v>
      </c>
      <c r="P38" s="240" t="s">
        <v>1027</v>
      </c>
      <c r="Q38" s="240" t="s">
        <v>1132</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2231</v>
      </c>
      <c r="B39" s="233" t="s">
        <v>5157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5158</v>
      </c>
      <c r="B40" s="234" t="s">
        <v>5159</v>
      </c>
      <c r="C40" s="234" t="s">
        <v>5160</v>
      </c>
      <c r="D40" s="234" t="s">
        <v>5161</v>
      </c>
      <c r="E40" s="234" t="s">
        <v>25</v>
      </c>
      <c r="F40" s="234" t="s">
        <v>25</v>
      </c>
      <c r="G40" s="234" t="s">
        <v>25</v>
      </c>
      <c r="H40" s="234" t="s">
        <v>5162</v>
      </c>
      <c r="I40" s="234" t="s">
        <v>5163</v>
      </c>
      <c r="J40" s="234" t="s">
        <v>5164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5165</v>
      </c>
      <c r="B41" s="234" t="s">
        <v>5166</v>
      </c>
      <c r="C41" s="234" t="s">
        <v>5167</v>
      </c>
      <c r="D41" s="234" t="s">
        <v>25</v>
      </c>
      <c r="E41" s="234" t="s">
        <v>25</v>
      </c>
      <c r="F41" s="234" t="s">
        <v>25</v>
      </c>
      <c r="G41" s="234" t="s">
        <v>25</v>
      </c>
      <c r="H41" s="234" t="s">
        <v>5168</v>
      </c>
      <c r="I41" s="234" t="s">
        <v>25</v>
      </c>
      <c r="J41" s="234" t="s">
        <v>5169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5170</v>
      </c>
      <c r="B42" s="232" t="s">
        <v>5171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2254</v>
      </c>
      <c r="B43" s="233" t="s">
        <v>5172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733</v>
      </c>
      <c r="B44" s="234" t="s">
        <v>5173</v>
      </c>
      <c r="C44" s="234" t="s">
        <v>5174</v>
      </c>
      <c r="D44" s="234" t="s">
        <v>5175</v>
      </c>
      <c r="E44" s="234" t="s">
        <v>4972</v>
      </c>
      <c r="F44" s="234" t="s">
        <v>25</v>
      </c>
      <c r="G44" s="234" t="s">
        <v>25</v>
      </c>
      <c r="H44" s="234" t="s">
        <v>5176</v>
      </c>
      <c r="I44" s="234" t="s">
        <v>25</v>
      </c>
      <c r="J44" s="234" t="s">
        <v>5177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740</v>
      </c>
      <c r="B45" s="234" t="s">
        <v>5178</v>
      </c>
      <c r="C45" s="234" t="s">
        <v>5179</v>
      </c>
      <c r="D45" s="234" t="s">
        <v>4978</v>
      </c>
      <c r="E45" s="234" t="s">
        <v>25</v>
      </c>
      <c r="F45" s="234" t="s">
        <v>4980</v>
      </c>
      <c r="G45" s="234" t="s">
        <v>25</v>
      </c>
      <c r="H45" s="234" t="s">
        <v>5180</v>
      </c>
      <c r="I45" s="234" t="s">
        <v>25</v>
      </c>
      <c r="J45" s="234" t="s">
        <v>5181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2260</v>
      </c>
      <c r="B46" s="233" t="s">
        <v>5182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753</v>
      </c>
      <c r="B47" s="234" t="s">
        <v>5183</v>
      </c>
      <c r="C47" s="234" t="s">
        <v>5184</v>
      </c>
      <c r="D47" s="234" t="s">
        <v>5185</v>
      </c>
      <c r="E47" s="234" t="s">
        <v>25</v>
      </c>
      <c r="F47" s="234" t="s">
        <v>5186</v>
      </c>
      <c r="G47" s="234" t="s">
        <v>5187</v>
      </c>
      <c r="H47" s="234" t="s">
        <v>5188</v>
      </c>
      <c r="I47" s="234" t="s">
        <v>5189</v>
      </c>
      <c r="J47" s="234" t="s">
        <v>5190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2264</v>
      </c>
      <c r="B48" s="233" t="s">
        <v>5191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5192</v>
      </c>
      <c r="B49" s="234" t="s">
        <v>5193</v>
      </c>
      <c r="C49" s="234" t="s">
        <v>5194</v>
      </c>
      <c r="D49" s="234" t="s">
        <v>5195</v>
      </c>
      <c r="E49" s="234" t="s">
        <v>5196</v>
      </c>
      <c r="F49" s="234" t="s">
        <v>25</v>
      </c>
      <c r="G49" s="234" t="s">
        <v>25</v>
      </c>
      <c r="H49" s="234" t="s">
        <v>5197</v>
      </c>
      <c r="I49" s="234" t="s">
        <v>5198</v>
      </c>
      <c r="J49" s="234" t="s">
        <v>5199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784</v>
      </c>
      <c r="B50" s="234" t="s">
        <v>5200</v>
      </c>
      <c r="C50" s="234" t="s">
        <v>5201</v>
      </c>
      <c r="D50" s="234" t="s">
        <v>25</v>
      </c>
      <c r="E50" s="234" t="s">
        <v>5202</v>
      </c>
      <c r="F50" s="234" t="s">
        <v>5203</v>
      </c>
      <c r="G50" s="234" t="s">
        <v>25</v>
      </c>
      <c r="H50" s="234" t="s">
        <v>5197</v>
      </c>
      <c r="I50" s="234" t="s">
        <v>5204</v>
      </c>
      <c r="J50" s="234" t="s">
        <v>5205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791</v>
      </c>
      <c r="B51" s="234" t="s">
        <v>5206</v>
      </c>
      <c r="C51" s="234" t="s">
        <v>5207</v>
      </c>
      <c r="D51" s="234" t="s">
        <v>25</v>
      </c>
      <c r="E51" s="234" t="s">
        <v>25</v>
      </c>
      <c r="F51" s="234" t="s">
        <v>5208</v>
      </c>
      <c r="G51" s="234" t="s">
        <v>25</v>
      </c>
      <c r="H51" s="234" t="s">
        <v>5197</v>
      </c>
      <c r="I51" s="234" t="s">
        <v>5209</v>
      </c>
      <c r="J51" s="234" t="s">
        <v>5210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798</v>
      </c>
      <c r="B52" s="234" t="s">
        <v>5211</v>
      </c>
      <c r="C52" s="234" t="s">
        <v>5212</v>
      </c>
      <c r="D52" s="234" t="s">
        <v>25</v>
      </c>
      <c r="E52" s="234" t="s">
        <v>25</v>
      </c>
      <c r="F52" s="234" t="s">
        <v>5213</v>
      </c>
      <c r="G52" s="234" t="s">
        <v>25</v>
      </c>
      <c r="H52" s="234" t="s">
        <v>5197</v>
      </c>
      <c r="I52" s="234" t="s">
        <v>5214</v>
      </c>
      <c r="J52" s="234" t="s">
        <v>5215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5216</v>
      </c>
      <c r="B53" s="234" t="s">
        <v>5217</v>
      </c>
      <c r="C53" s="234" t="s">
        <v>5218</v>
      </c>
      <c r="D53" s="234" t="s">
        <v>5219</v>
      </c>
      <c r="E53" s="234" t="s">
        <v>5220</v>
      </c>
      <c r="F53" s="234" t="s">
        <v>25</v>
      </c>
      <c r="G53" s="234" t="s">
        <v>25</v>
      </c>
      <c r="H53" s="234" t="s">
        <v>5221</v>
      </c>
      <c r="I53" s="234" t="s">
        <v>25</v>
      </c>
      <c r="J53" s="234" t="s">
        <v>5222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5223</v>
      </c>
      <c r="B54" s="234" t="s">
        <v>5224</v>
      </c>
      <c r="C54" s="234" t="s">
        <v>5218</v>
      </c>
      <c r="D54" s="234" t="s">
        <v>5219</v>
      </c>
      <c r="E54" s="234" t="s">
        <v>25</v>
      </c>
      <c r="F54" s="234" t="s">
        <v>25</v>
      </c>
      <c r="G54" s="234" t="s">
        <v>25</v>
      </c>
      <c r="H54" s="234" t="s">
        <v>5225</v>
      </c>
      <c r="I54" s="234" t="s">
        <v>5226</v>
      </c>
      <c r="J54" s="234" t="s">
        <v>5227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2268</v>
      </c>
      <c r="B55" s="233" t="s">
        <v>5228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5229</v>
      </c>
      <c r="B56" s="234" t="s">
        <v>5230</v>
      </c>
      <c r="C56" s="234" t="s">
        <v>5231</v>
      </c>
      <c r="D56" s="234" t="s">
        <v>5232</v>
      </c>
      <c r="E56" s="234" t="s">
        <v>5233</v>
      </c>
      <c r="F56" s="234" t="s">
        <v>25</v>
      </c>
      <c r="G56" s="234" t="s">
        <v>5234</v>
      </c>
      <c r="H56" s="234" t="s">
        <v>25</v>
      </c>
      <c r="I56" s="234" t="s">
        <v>25</v>
      </c>
      <c r="J56" s="234" t="s">
        <v>5235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5236</v>
      </c>
      <c r="B57" s="234" t="s">
        <v>5237</v>
      </c>
      <c r="C57" s="234" t="s">
        <v>5238</v>
      </c>
      <c r="D57" s="234" t="s">
        <v>5239</v>
      </c>
      <c r="E57" s="234" t="s">
        <v>5240</v>
      </c>
      <c r="F57" s="234" t="s">
        <v>25</v>
      </c>
      <c r="G57" s="234" t="s">
        <v>5241</v>
      </c>
      <c r="H57" s="234" t="s">
        <v>5242</v>
      </c>
      <c r="I57" s="234" t="s">
        <v>25</v>
      </c>
      <c r="J57" s="234" t="s">
        <v>5243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2272</v>
      </c>
      <c r="B58" s="233" t="s">
        <v>5244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5245</v>
      </c>
      <c r="B59" s="234" t="s">
        <v>5246</v>
      </c>
      <c r="C59" s="234" t="s">
        <v>5247</v>
      </c>
      <c r="D59" s="234" t="s">
        <v>5248</v>
      </c>
      <c r="E59" s="234" t="s">
        <v>25</v>
      </c>
      <c r="F59" s="234" t="s">
        <v>25</v>
      </c>
      <c r="G59" s="234" t="s">
        <v>5249</v>
      </c>
      <c r="H59" s="234" t="s">
        <v>5250</v>
      </c>
      <c r="I59" s="234" t="s">
        <v>5251</v>
      </c>
      <c r="J59" s="234" t="s">
        <v>5252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5253</v>
      </c>
      <c r="B60" s="234" t="s">
        <v>5254</v>
      </c>
      <c r="C60" s="234" t="s">
        <v>5255</v>
      </c>
      <c r="D60" s="234" t="s">
        <v>25</v>
      </c>
      <c r="E60" s="234" t="s">
        <v>5256</v>
      </c>
      <c r="F60" s="234" t="s">
        <v>5257</v>
      </c>
      <c r="G60" s="234" t="s">
        <v>25</v>
      </c>
      <c r="H60" s="234" t="s">
        <v>5258</v>
      </c>
      <c r="I60" s="234" t="s">
        <v>5259</v>
      </c>
      <c r="J60" s="234" t="s">
        <v>5260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5261</v>
      </c>
      <c r="B61" s="234" t="s">
        <v>5262</v>
      </c>
      <c r="C61" s="234" t="s">
        <v>5263</v>
      </c>
      <c r="D61" s="234" t="s">
        <v>25</v>
      </c>
      <c r="E61" s="234" t="s">
        <v>25</v>
      </c>
      <c r="F61" s="234" t="s">
        <v>25</v>
      </c>
      <c r="G61" s="234" t="s">
        <v>5264</v>
      </c>
      <c r="H61" s="234" t="s">
        <v>5265</v>
      </c>
      <c r="I61" s="234" t="s">
        <v>5266</v>
      </c>
      <c r="J61" s="234" t="s">
        <v>5267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5268</v>
      </c>
      <c r="B62" s="234" t="s">
        <v>5269</v>
      </c>
      <c r="C62" s="234" t="s">
        <v>5270</v>
      </c>
      <c r="D62" s="234" t="s">
        <v>5271</v>
      </c>
      <c r="E62" s="234" t="s">
        <v>25</v>
      </c>
      <c r="F62" s="234" t="s">
        <v>25</v>
      </c>
      <c r="G62" s="234" t="s">
        <v>25</v>
      </c>
      <c r="H62" s="234" t="s">
        <v>5272</v>
      </c>
      <c r="I62" s="234" t="s">
        <v>5273</v>
      </c>
      <c r="J62" s="234" t="s">
        <v>5274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2276</v>
      </c>
      <c r="B63" s="233" t="s">
        <v>5275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5276</v>
      </c>
      <c r="B64" s="234" t="s">
        <v>5277</v>
      </c>
      <c r="C64" s="234" t="s">
        <v>5278</v>
      </c>
      <c r="D64" s="234" t="s">
        <v>5279</v>
      </c>
      <c r="E64" s="234" t="s">
        <v>25</v>
      </c>
      <c r="F64" s="234" t="s">
        <v>25</v>
      </c>
      <c r="G64" s="234" t="s">
        <v>5280</v>
      </c>
      <c r="H64" s="234" t="s">
        <v>5281</v>
      </c>
      <c r="I64" s="234" t="s">
        <v>5282</v>
      </c>
      <c r="J64" s="234" t="s">
        <v>5283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5284</v>
      </c>
      <c r="B65" s="234" t="s">
        <v>5285</v>
      </c>
      <c r="C65" s="234" t="s">
        <v>5286</v>
      </c>
      <c r="D65" s="234" t="s">
        <v>5287</v>
      </c>
      <c r="E65" s="234" t="s">
        <v>25</v>
      </c>
      <c r="F65" s="234" t="s">
        <v>25</v>
      </c>
      <c r="G65" s="234" t="s">
        <v>25</v>
      </c>
      <c r="H65" s="234" t="s">
        <v>5288</v>
      </c>
      <c r="I65" s="234" t="s">
        <v>5289</v>
      </c>
      <c r="J65" s="234" t="s">
        <v>5290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5291</v>
      </c>
      <c r="B66" s="234" t="s">
        <v>5292</v>
      </c>
      <c r="C66" s="234" t="s">
        <v>5293</v>
      </c>
      <c r="D66" s="234" t="s">
        <v>5294</v>
      </c>
      <c r="E66" s="234" t="s">
        <v>25</v>
      </c>
      <c r="F66" s="234" t="s">
        <v>25</v>
      </c>
      <c r="G66" s="234" t="s">
        <v>25</v>
      </c>
      <c r="H66" s="234" t="s">
        <v>5295</v>
      </c>
      <c r="I66" s="234" t="s">
        <v>5296</v>
      </c>
      <c r="J66" s="234" t="s">
        <v>5297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5298</v>
      </c>
      <c r="B67" s="234" t="s">
        <v>5299</v>
      </c>
      <c r="C67" s="234" t="s">
        <v>5300</v>
      </c>
      <c r="D67" s="234" t="s">
        <v>5301</v>
      </c>
      <c r="E67" s="234" t="s">
        <v>25</v>
      </c>
      <c r="F67" s="234" t="s">
        <v>25</v>
      </c>
      <c r="G67" s="234" t="s">
        <v>25</v>
      </c>
      <c r="H67" s="234" t="s">
        <v>5302</v>
      </c>
      <c r="I67" s="234" t="s">
        <v>25</v>
      </c>
      <c r="J67" s="234" t="s">
        <v>5303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5304</v>
      </c>
      <c r="B68" s="234" t="s">
        <v>5305</v>
      </c>
      <c r="C68" s="234" t="s">
        <v>5306</v>
      </c>
      <c r="D68" s="234" t="s">
        <v>25</v>
      </c>
      <c r="E68" s="234" t="s">
        <v>25</v>
      </c>
      <c r="F68" s="234" t="s">
        <v>25</v>
      </c>
      <c r="G68" s="234" t="s">
        <v>25</v>
      </c>
      <c r="H68" s="234" t="s">
        <v>5307</v>
      </c>
      <c r="I68" s="234" t="s">
        <v>25</v>
      </c>
      <c r="J68" s="234" t="s">
        <v>5308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2280</v>
      </c>
      <c r="B69" s="233" t="s">
        <v>5309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5310</v>
      </c>
      <c r="B70" s="234" t="s">
        <v>5311</v>
      </c>
      <c r="C70" s="234" t="s">
        <v>5312</v>
      </c>
      <c r="D70" s="234" t="s">
        <v>25</v>
      </c>
      <c r="E70" s="234" t="s">
        <v>25</v>
      </c>
      <c r="F70" s="234" t="s">
        <v>25</v>
      </c>
      <c r="G70" s="234" t="s">
        <v>5313</v>
      </c>
      <c r="H70" s="234" t="s">
        <v>5314</v>
      </c>
      <c r="I70" s="234" t="s">
        <v>25</v>
      </c>
      <c r="J70" s="234" t="s">
        <v>5315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5316</v>
      </c>
      <c r="B71" s="234" t="s">
        <v>5317</v>
      </c>
      <c r="C71" s="234" t="s">
        <v>5318</v>
      </c>
      <c r="D71" s="234" t="s">
        <v>25</v>
      </c>
      <c r="E71" s="234" t="s">
        <v>25</v>
      </c>
      <c r="F71" s="234" t="s">
        <v>25</v>
      </c>
      <c r="G71" s="234" t="s">
        <v>25</v>
      </c>
      <c r="H71" s="234" t="s">
        <v>5319</v>
      </c>
      <c r="I71" s="234" t="s">
        <v>25</v>
      </c>
      <c r="J71" s="234" t="s">
        <v>5320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5321</v>
      </c>
      <c r="B72" s="234" t="s">
        <v>5322</v>
      </c>
      <c r="C72" s="234" t="s">
        <v>5323</v>
      </c>
      <c r="D72" s="234" t="s">
        <v>5324</v>
      </c>
      <c r="E72" s="234" t="s">
        <v>5325</v>
      </c>
      <c r="F72" s="234" t="s">
        <v>25</v>
      </c>
      <c r="G72" s="234" t="s">
        <v>25</v>
      </c>
      <c r="H72" s="234" t="s">
        <v>5326</v>
      </c>
      <c r="I72" s="234" t="s">
        <v>25</v>
      </c>
      <c r="J72" s="234" t="s">
        <v>5327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5328</v>
      </c>
      <c r="B73" s="234" t="s">
        <v>5329</v>
      </c>
      <c r="C73" s="234" t="s">
        <v>5330</v>
      </c>
      <c r="D73" s="234" t="s">
        <v>5331</v>
      </c>
      <c r="E73" s="234" t="s">
        <v>5325</v>
      </c>
      <c r="F73" s="234" t="s">
        <v>25</v>
      </c>
      <c r="G73" s="234" t="s">
        <v>5332</v>
      </c>
      <c r="H73" s="234" t="s">
        <v>5333</v>
      </c>
      <c r="I73" s="234" t="s">
        <v>25</v>
      </c>
      <c r="J73" s="234" t="s">
        <v>5334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5335</v>
      </c>
      <c r="B74" s="234" t="s">
        <v>5336</v>
      </c>
      <c r="C74" s="234" t="s">
        <v>5337</v>
      </c>
      <c r="D74" s="234" t="s">
        <v>5331</v>
      </c>
      <c r="E74" s="234" t="s">
        <v>5338</v>
      </c>
      <c r="F74" s="234" t="s">
        <v>25</v>
      </c>
      <c r="G74" s="234" t="s">
        <v>5339</v>
      </c>
      <c r="H74" s="234" t="s">
        <v>5340</v>
      </c>
      <c r="I74" s="234" t="s">
        <v>5341</v>
      </c>
      <c r="J74" s="234" t="s">
        <v>5342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5343</v>
      </c>
      <c r="B75" s="234" t="s">
        <v>5344</v>
      </c>
      <c r="C75" s="234" t="s">
        <v>5345</v>
      </c>
      <c r="D75" s="234" t="s">
        <v>5346</v>
      </c>
      <c r="E75" s="234" t="s">
        <v>5338</v>
      </c>
      <c r="F75" s="234" t="s">
        <v>5347</v>
      </c>
      <c r="G75" s="234" t="s">
        <v>5348</v>
      </c>
      <c r="H75" s="234" t="s">
        <v>5349</v>
      </c>
      <c r="I75" s="234" t="s">
        <v>5350</v>
      </c>
      <c r="J75" s="234" t="s">
        <v>5351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5352</v>
      </c>
      <c r="B76" s="234" t="s">
        <v>5353</v>
      </c>
      <c r="C76" s="234" t="s">
        <v>5354</v>
      </c>
      <c r="D76" s="234" t="s">
        <v>5355</v>
      </c>
      <c r="E76" s="234" t="s">
        <v>25</v>
      </c>
      <c r="F76" s="234" t="s">
        <v>25</v>
      </c>
      <c r="G76" s="234" t="s">
        <v>25</v>
      </c>
      <c r="H76" s="234" t="s">
        <v>5356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5357</v>
      </c>
      <c r="B77" s="234" t="s">
        <v>5358</v>
      </c>
      <c r="C77" s="234" t="s">
        <v>5359</v>
      </c>
      <c r="D77" s="234" t="s">
        <v>25</v>
      </c>
      <c r="E77" s="234" t="s">
        <v>25</v>
      </c>
      <c r="F77" s="234" t="s">
        <v>25</v>
      </c>
      <c r="G77" s="234" t="s">
        <v>5360</v>
      </c>
      <c r="H77" s="234" t="s">
        <v>5361</v>
      </c>
      <c r="I77" s="234" t="s">
        <v>25</v>
      </c>
      <c r="J77" s="234" t="s">
        <v>5362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5363</v>
      </c>
      <c r="B78" s="234" t="s">
        <v>5364</v>
      </c>
      <c r="C78" s="234" t="s">
        <v>5365</v>
      </c>
      <c r="D78" s="234" t="s">
        <v>25</v>
      </c>
      <c r="E78" s="234" t="s">
        <v>25</v>
      </c>
      <c r="F78" s="234" t="s">
        <v>25</v>
      </c>
      <c r="G78" s="234" t="s">
        <v>5366</v>
      </c>
      <c r="H78" s="234" t="s">
        <v>5367</v>
      </c>
      <c r="I78" s="234" t="s">
        <v>5368</v>
      </c>
      <c r="J78" s="234" t="s">
        <v>5369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5370</v>
      </c>
      <c r="B79" s="232" t="s">
        <v>5371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2314</v>
      </c>
      <c r="B80" s="233" t="s">
        <v>5372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950</v>
      </c>
      <c r="B81" s="234" t="s">
        <v>5373</v>
      </c>
      <c r="C81" s="234" t="s">
        <v>5374</v>
      </c>
      <c r="D81" s="234" t="s">
        <v>5175</v>
      </c>
      <c r="E81" s="234" t="s">
        <v>5375</v>
      </c>
      <c r="F81" s="234" t="s">
        <v>25</v>
      </c>
      <c r="G81" s="234" t="s">
        <v>25</v>
      </c>
      <c r="H81" s="234" t="s">
        <v>5376</v>
      </c>
      <c r="I81" s="234" t="s">
        <v>25</v>
      </c>
      <c r="J81" s="234" t="s">
        <v>5377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956</v>
      </c>
      <c r="B82" s="234" t="s">
        <v>5378</v>
      </c>
      <c r="C82" s="234" t="s">
        <v>4977</v>
      </c>
      <c r="D82" s="234" t="s">
        <v>4978</v>
      </c>
      <c r="E82" s="234" t="s">
        <v>25</v>
      </c>
      <c r="F82" s="234" t="s">
        <v>4980</v>
      </c>
      <c r="G82" s="234" t="s">
        <v>25</v>
      </c>
      <c r="H82" s="234" t="s">
        <v>5379</v>
      </c>
      <c r="I82" s="234" t="s">
        <v>25</v>
      </c>
      <c r="J82" s="234" t="s">
        <v>5380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2319</v>
      </c>
      <c r="B83" s="233" t="s">
        <v>5381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5382</v>
      </c>
      <c r="B84" s="234" t="s">
        <v>5383</v>
      </c>
      <c r="C84" s="234" t="s">
        <v>5384</v>
      </c>
      <c r="D84" s="234" t="s">
        <v>5385</v>
      </c>
      <c r="E84" s="234" t="s">
        <v>25</v>
      </c>
      <c r="F84" s="234" t="s">
        <v>5386</v>
      </c>
      <c r="G84" s="234" t="s">
        <v>5387</v>
      </c>
      <c r="H84" s="234" t="s">
        <v>5388</v>
      </c>
      <c r="I84" s="234" t="s">
        <v>5389</v>
      </c>
      <c r="J84" s="234" t="s">
        <v>5390</v>
      </c>
      <c r="K84" s="237">
        <f>IF(COUNTIF(L84:AY84,"&lt;&gt;")=0,"",SUMPRODUCT(((Recommendations[ImplStatus]="Implemented")+(Recommendations[ImplStatus]="Compensated"))*ISNUMBER(MATCH(Recommendations[Id],L84:AY84,0)))/COUNTIF(L84:AY84,"&lt;&gt;"))</f>
        <v>0</v>
      </c>
      <c r="L84" s="240" t="s">
        <v>360</v>
      </c>
      <c r="M84" s="240" t="s">
        <v>365</v>
      </c>
      <c r="N84" s="240" t="s">
        <v>372</v>
      </c>
      <c r="O84" s="240" t="s">
        <v>377</v>
      </c>
      <c r="P84" s="240" t="s">
        <v>382</v>
      </c>
      <c r="Q84" s="240" t="s">
        <v>387</v>
      </c>
      <c r="R84" s="240" t="s">
        <v>393</v>
      </c>
      <c r="S84" s="240" t="s">
        <v>1015</v>
      </c>
      <c r="T84" s="240" t="s">
        <v>1022</v>
      </c>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5391</v>
      </c>
      <c r="B85" s="234" t="s">
        <v>5392</v>
      </c>
      <c r="C85" s="234" t="s">
        <v>5393</v>
      </c>
      <c r="D85" s="234" t="s">
        <v>5394</v>
      </c>
      <c r="E85" s="234" t="s">
        <v>25</v>
      </c>
      <c r="F85" s="234" t="s">
        <v>25</v>
      </c>
      <c r="G85" s="234" t="s">
        <v>25</v>
      </c>
      <c r="H85" s="234" t="s">
        <v>5395</v>
      </c>
      <c r="I85" s="234" t="s">
        <v>5396</v>
      </c>
      <c r="J85" s="234" t="s">
        <v>5397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5398</v>
      </c>
      <c r="B86" s="234" t="s">
        <v>5399</v>
      </c>
      <c r="C86" s="234" t="s">
        <v>5400</v>
      </c>
      <c r="D86" s="234" t="s">
        <v>5401</v>
      </c>
      <c r="E86" s="234" t="s">
        <v>25</v>
      </c>
      <c r="F86" s="234" t="s">
        <v>25</v>
      </c>
      <c r="G86" s="234" t="s">
        <v>5402</v>
      </c>
      <c r="H86" s="234" t="s">
        <v>5403</v>
      </c>
      <c r="I86" s="234" t="s">
        <v>25</v>
      </c>
      <c r="J86" s="234" t="s">
        <v>5404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5405</v>
      </c>
      <c r="B87" s="234" t="s">
        <v>5406</v>
      </c>
      <c r="C87" s="234" t="s">
        <v>5407</v>
      </c>
      <c r="D87" s="234" t="s">
        <v>5408</v>
      </c>
      <c r="E87" s="234" t="s">
        <v>25</v>
      </c>
      <c r="F87" s="234" t="s">
        <v>5409</v>
      </c>
      <c r="G87" s="234" t="s">
        <v>25</v>
      </c>
      <c r="H87" s="234" t="s">
        <v>5410</v>
      </c>
      <c r="I87" s="234" t="s">
        <v>5411</v>
      </c>
      <c r="J87" s="234" t="s">
        <v>5412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5413</v>
      </c>
      <c r="B88" s="232" t="s">
        <v>5414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2366</v>
      </c>
      <c r="B89" s="233" t="s">
        <v>5415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996</v>
      </c>
      <c r="B90" s="234" t="s">
        <v>5416</v>
      </c>
      <c r="C90" s="234" t="s">
        <v>5417</v>
      </c>
      <c r="D90" s="234" t="s">
        <v>5175</v>
      </c>
      <c r="E90" s="234" t="s">
        <v>4972</v>
      </c>
      <c r="F90" s="234" t="s">
        <v>25</v>
      </c>
      <c r="G90" s="234" t="s">
        <v>25</v>
      </c>
      <c r="H90" s="234" t="s">
        <v>5418</v>
      </c>
      <c r="I90" s="234" t="s">
        <v>25</v>
      </c>
      <c r="J90" s="234" t="s">
        <v>5419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1002</v>
      </c>
      <c r="B91" s="234" t="s">
        <v>5420</v>
      </c>
      <c r="C91" s="234" t="s">
        <v>5421</v>
      </c>
      <c r="D91" s="234" t="s">
        <v>4978</v>
      </c>
      <c r="E91" s="234" t="s">
        <v>25</v>
      </c>
      <c r="F91" s="234" t="s">
        <v>4980</v>
      </c>
      <c r="G91" s="234" t="s">
        <v>25</v>
      </c>
      <c r="H91" s="234" t="s">
        <v>5422</v>
      </c>
      <c r="I91" s="234" t="s">
        <v>25</v>
      </c>
      <c r="J91" s="234" t="s">
        <v>5423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2370</v>
      </c>
      <c r="B92" s="233" t="s">
        <v>5424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1146</v>
      </c>
      <c r="B93" s="234" t="s">
        <v>5425</v>
      </c>
      <c r="C93" s="234" t="s">
        <v>5426</v>
      </c>
      <c r="D93" s="234" t="s">
        <v>5427</v>
      </c>
      <c r="E93" s="234" t="s">
        <v>5428</v>
      </c>
      <c r="F93" s="234" t="s">
        <v>25</v>
      </c>
      <c r="G93" s="234" t="s">
        <v>25</v>
      </c>
      <c r="H93" s="234" t="s">
        <v>5429</v>
      </c>
      <c r="I93" s="234" t="s">
        <v>25</v>
      </c>
      <c r="J93" s="234" t="s">
        <v>5430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1151</v>
      </c>
      <c r="B94" s="234" t="s">
        <v>5431</v>
      </c>
      <c r="C94" s="234" t="s">
        <v>5432</v>
      </c>
      <c r="D94" s="234" t="s">
        <v>5433</v>
      </c>
      <c r="E94" s="234" t="s">
        <v>25</v>
      </c>
      <c r="F94" s="234" t="s">
        <v>5434</v>
      </c>
      <c r="G94" s="234" t="s">
        <v>25</v>
      </c>
      <c r="H94" s="234" t="s">
        <v>5435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1157</v>
      </c>
      <c r="B95" s="234" t="s">
        <v>5436</v>
      </c>
      <c r="C95" s="234" t="s">
        <v>5437</v>
      </c>
      <c r="D95" s="234" t="s">
        <v>5438</v>
      </c>
      <c r="E95" s="234" t="s">
        <v>25</v>
      </c>
      <c r="F95" s="234" t="s">
        <v>25</v>
      </c>
      <c r="G95" s="234" t="s">
        <v>25</v>
      </c>
      <c r="H95" s="234" t="s">
        <v>5439</v>
      </c>
      <c r="I95" s="234" t="s">
        <v>5440</v>
      </c>
      <c r="J95" s="234" t="s">
        <v>5441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5442</v>
      </c>
      <c r="B96" s="234" t="s">
        <v>5443</v>
      </c>
      <c r="C96" s="234" t="s">
        <v>5444</v>
      </c>
      <c r="D96" s="234" t="s">
        <v>25</v>
      </c>
      <c r="E96" s="234" t="s">
        <v>25</v>
      </c>
      <c r="F96" s="234" t="s">
        <v>25</v>
      </c>
      <c r="G96" s="234" t="s">
        <v>25</v>
      </c>
      <c r="H96" s="234" t="s">
        <v>5445</v>
      </c>
      <c r="I96" s="234" t="s">
        <v>5396</v>
      </c>
      <c r="J96" s="234" t="s">
        <v>5446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2374</v>
      </c>
      <c r="B97" s="233" t="s">
        <v>5447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5448</v>
      </c>
      <c r="B98" s="234" t="s">
        <v>5449</v>
      </c>
      <c r="C98" s="234" t="s">
        <v>5450</v>
      </c>
      <c r="D98" s="234" t="s">
        <v>5451</v>
      </c>
      <c r="E98" s="234" t="s">
        <v>25</v>
      </c>
      <c r="F98" s="234" t="s">
        <v>25</v>
      </c>
      <c r="G98" s="234" t="s">
        <v>25</v>
      </c>
      <c r="H98" s="234" t="s">
        <v>5452</v>
      </c>
      <c r="I98" s="234" t="s">
        <v>25</v>
      </c>
      <c r="J98" s="234" t="s">
        <v>5453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5454</v>
      </c>
      <c r="B99" s="234" t="s">
        <v>5455</v>
      </c>
      <c r="C99" s="234" t="s">
        <v>5456</v>
      </c>
      <c r="D99" s="234" t="s">
        <v>5457</v>
      </c>
      <c r="E99" s="234" t="s">
        <v>5458</v>
      </c>
      <c r="F99" s="234" t="s">
        <v>25</v>
      </c>
      <c r="G99" s="234" t="s">
        <v>25</v>
      </c>
      <c r="H99" s="234" t="s">
        <v>5459</v>
      </c>
      <c r="I99" s="234" t="s">
        <v>25</v>
      </c>
      <c r="J99" s="234" t="s">
        <v>5460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5461</v>
      </c>
      <c r="B100" s="234" t="s">
        <v>5462</v>
      </c>
      <c r="C100" s="234" t="s">
        <v>5463</v>
      </c>
      <c r="D100" s="234" t="s">
        <v>25</v>
      </c>
      <c r="E100" s="234" t="s">
        <v>25</v>
      </c>
      <c r="F100" s="234" t="s">
        <v>25</v>
      </c>
      <c r="G100" s="234" t="s">
        <v>25</v>
      </c>
      <c r="H100" s="234" t="s">
        <v>5464</v>
      </c>
      <c r="I100" s="234" t="s">
        <v>5465</v>
      </c>
      <c r="J100" s="234" t="s">
        <v>5466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5467</v>
      </c>
      <c r="B101" s="234" t="s">
        <v>5468</v>
      </c>
      <c r="C101" s="234" t="s">
        <v>5469</v>
      </c>
      <c r="D101" s="234" t="s">
        <v>25</v>
      </c>
      <c r="E101" s="234" t="s">
        <v>25</v>
      </c>
      <c r="F101" s="234" t="s">
        <v>25</v>
      </c>
      <c r="G101" s="234" t="s">
        <v>25</v>
      </c>
      <c r="H101" s="234" t="s">
        <v>5470</v>
      </c>
      <c r="I101" s="234" t="s">
        <v>5396</v>
      </c>
      <c r="J101" s="234" t="s">
        <v>5471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5472</v>
      </c>
      <c r="B102" s="234" t="s">
        <v>5473</v>
      </c>
      <c r="C102" s="234" t="s">
        <v>5474</v>
      </c>
      <c r="D102" s="234" t="s">
        <v>5475</v>
      </c>
      <c r="E102" s="234" t="s">
        <v>25</v>
      </c>
      <c r="F102" s="234" t="s">
        <v>25</v>
      </c>
      <c r="G102" s="234" t="s">
        <v>25</v>
      </c>
      <c r="H102" s="234" t="s">
        <v>5476</v>
      </c>
      <c r="I102" s="234" t="s">
        <v>25</v>
      </c>
      <c r="J102" s="234" t="s">
        <v>5477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5478</v>
      </c>
      <c r="B103" s="234" t="s">
        <v>5479</v>
      </c>
      <c r="C103" s="234" t="s">
        <v>5480</v>
      </c>
      <c r="D103" s="234" t="s">
        <v>5475</v>
      </c>
      <c r="E103" s="234" t="s">
        <v>25</v>
      </c>
      <c r="F103" s="234" t="s">
        <v>5481</v>
      </c>
      <c r="G103" s="234" t="s">
        <v>25</v>
      </c>
      <c r="H103" s="234" t="s">
        <v>5482</v>
      </c>
      <c r="I103" s="234" t="s">
        <v>5483</v>
      </c>
      <c r="J103" s="234" t="s">
        <v>5484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2378</v>
      </c>
      <c r="B104" s="233" t="s">
        <v>5485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5486</v>
      </c>
      <c r="B105" s="234" t="s">
        <v>5487</v>
      </c>
      <c r="C105" s="234" t="s">
        <v>5488</v>
      </c>
      <c r="D105" s="234" t="s">
        <v>5489</v>
      </c>
      <c r="E105" s="234" t="s">
        <v>5490</v>
      </c>
      <c r="F105" s="234" t="s">
        <v>25</v>
      </c>
      <c r="G105" s="234" t="s">
        <v>25</v>
      </c>
      <c r="H105" s="234" t="s">
        <v>5491</v>
      </c>
      <c r="I105" s="234" t="s">
        <v>5492</v>
      </c>
      <c r="J105" s="234" t="s">
        <v>5493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5494</v>
      </c>
      <c r="B106" s="232" t="s">
        <v>5495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2392</v>
      </c>
      <c r="B107" s="233" t="s">
        <v>5496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5497</v>
      </c>
      <c r="B108" s="234" t="s">
        <v>5498</v>
      </c>
      <c r="C108" s="234" t="s">
        <v>5499</v>
      </c>
      <c r="D108" s="234" t="s">
        <v>5175</v>
      </c>
      <c r="E108" s="234" t="s">
        <v>4972</v>
      </c>
      <c r="F108" s="234" t="s">
        <v>25</v>
      </c>
      <c r="G108" s="234" t="s">
        <v>25</v>
      </c>
      <c r="H108" s="234" t="s">
        <v>5500</v>
      </c>
      <c r="I108" s="234" t="s">
        <v>25</v>
      </c>
      <c r="J108" s="234" t="s">
        <v>5501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5502</v>
      </c>
      <c r="B109" s="234" t="s">
        <v>5503</v>
      </c>
      <c r="C109" s="234" t="s">
        <v>5504</v>
      </c>
      <c r="D109" s="234" t="s">
        <v>4978</v>
      </c>
      <c r="E109" s="234" t="s">
        <v>25</v>
      </c>
      <c r="F109" s="234" t="s">
        <v>4980</v>
      </c>
      <c r="G109" s="234" t="s">
        <v>25</v>
      </c>
      <c r="H109" s="234" t="s">
        <v>5505</v>
      </c>
      <c r="I109" s="234" t="s">
        <v>25</v>
      </c>
      <c r="J109" s="234" t="s">
        <v>5506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2396</v>
      </c>
      <c r="B110" s="233" t="s">
        <v>5507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5508</v>
      </c>
      <c r="B111" s="234" t="s">
        <v>5509</v>
      </c>
      <c r="C111" s="234" t="s">
        <v>5510</v>
      </c>
      <c r="D111" s="234" t="s">
        <v>5511</v>
      </c>
      <c r="E111" s="234" t="s">
        <v>25</v>
      </c>
      <c r="F111" s="234" t="s">
        <v>5512</v>
      </c>
      <c r="G111" s="234" t="s">
        <v>25</v>
      </c>
      <c r="H111" s="234" t="s">
        <v>5513</v>
      </c>
      <c r="I111" s="234" t="s">
        <v>5514</v>
      </c>
      <c r="J111" s="234" t="s">
        <v>5515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5516</v>
      </c>
      <c r="B112" s="234" t="s">
        <v>5517</v>
      </c>
      <c r="C112" s="234" t="s">
        <v>5518</v>
      </c>
      <c r="D112" s="234" t="s">
        <v>5519</v>
      </c>
      <c r="E112" s="234" t="s">
        <v>25</v>
      </c>
      <c r="F112" s="234" t="s">
        <v>25</v>
      </c>
      <c r="G112" s="234" t="s">
        <v>25</v>
      </c>
      <c r="H112" s="234" t="s">
        <v>5520</v>
      </c>
      <c r="I112" s="234" t="s">
        <v>25</v>
      </c>
      <c r="J112" s="234" t="s">
        <v>5521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5522</v>
      </c>
      <c r="B113" s="234" t="s">
        <v>5523</v>
      </c>
      <c r="C113" s="234" t="s">
        <v>5524</v>
      </c>
      <c r="D113" s="234" t="s">
        <v>5525</v>
      </c>
      <c r="E113" s="234" t="s">
        <v>25</v>
      </c>
      <c r="F113" s="234" t="s">
        <v>25</v>
      </c>
      <c r="G113" s="234" t="s">
        <v>25</v>
      </c>
      <c r="H113" s="234" t="s">
        <v>5526</v>
      </c>
      <c r="I113" s="234" t="s">
        <v>5527</v>
      </c>
      <c r="J113" s="234" t="s">
        <v>5528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1539</v>
      </c>
      <c r="B114" s="234" t="s">
        <v>5529</v>
      </c>
      <c r="C114" s="234" t="s">
        <v>5530</v>
      </c>
      <c r="D114" s="234" t="s">
        <v>5531</v>
      </c>
      <c r="E114" s="234" t="s">
        <v>25</v>
      </c>
      <c r="F114" s="234" t="s">
        <v>25</v>
      </c>
      <c r="G114" s="234" t="s">
        <v>5532</v>
      </c>
      <c r="H114" s="234" t="s">
        <v>5533</v>
      </c>
      <c r="I114" s="234" t="s">
        <v>5534</v>
      </c>
      <c r="J114" s="234" t="s">
        <v>5535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5536</v>
      </c>
      <c r="B115" s="234" t="s">
        <v>5537</v>
      </c>
      <c r="C115" s="234" t="s">
        <v>5538</v>
      </c>
      <c r="D115" s="234" t="s">
        <v>5539</v>
      </c>
      <c r="E115" s="234" t="s">
        <v>25</v>
      </c>
      <c r="F115" s="234" t="s">
        <v>5540</v>
      </c>
      <c r="G115" s="234" t="s">
        <v>25</v>
      </c>
      <c r="H115" s="234" t="s">
        <v>5541</v>
      </c>
      <c r="I115" s="234" t="s">
        <v>5541</v>
      </c>
      <c r="J115" s="234" t="s">
        <v>5542</v>
      </c>
      <c r="K115" s="237">
        <f>IF(COUNTIF(L115:AY115,"&lt;&gt;")=0,"",SUMPRODUCT(((Recommendations[ImplStatus]="Implemented")+(Recommendations[ImplStatus]="Compensated"))*ISNUMBER(MATCH(Recommendations[Id],L115:AY115,0)))/COUNTIF(L115:AY115,"&lt;&gt;"))</f>
        <v>0</v>
      </c>
      <c r="L115" s="240" t="s">
        <v>213</v>
      </c>
      <c r="M115" s="240" t="s">
        <v>218</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2400</v>
      </c>
      <c r="B116" s="233" t="s">
        <v>5543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1762</v>
      </c>
      <c r="B117" s="234" t="s">
        <v>5544</v>
      </c>
      <c r="C117" s="234" t="s">
        <v>5545</v>
      </c>
      <c r="D117" s="234" t="s">
        <v>5546</v>
      </c>
      <c r="E117" s="234" t="s">
        <v>25</v>
      </c>
      <c r="F117" s="234" t="s">
        <v>5547</v>
      </c>
      <c r="G117" s="234" t="s">
        <v>5548</v>
      </c>
      <c r="H117" s="234" t="s">
        <v>5549</v>
      </c>
      <c r="I117" s="234" t="s">
        <v>5550</v>
      </c>
      <c r="J117" s="234" t="s">
        <v>5551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1767</v>
      </c>
      <c r="B118" s="234" t="s">
        <v>5552</v>
      </c>
      <c r="C118" s="234" t="s">
        <v>5553</v>
      </c>
      <c r="D118" s="234" t="s">
        <v>5554</v>
      </c>
      <c r="E118" s="234" t="s">
        <v>25</v>
      </c>
      <c r="F118" s="234" t="s">
        <v>25</v>
      </c>
      <c r="G118" s="234" t="s">
        <v>25</v>
      </c>
      <c r="H118" s="234" t="s">
        <v>5555</v>
      </c>
      <c r="I118" s="234" t="s">
        <v>5396</v>
      </c>
      <c r="J118" s="234" t="s">
        <v>5556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1772</v>
      </c>
      <c r="B119" s="234" t="s">
        <v>5557</v>
      </c>
      <c r="C119" s="234" t="s">
        <v>5558</v>
      </c>
      <c r="D119" s="234" t="s">
        <v>5559</v>
      </c>
      <c r="E119" s="234" t="s">
        <v>25</v>
      </c>
      <c r="F119" s="234" t="s">
        <v>5560</v>
      </c>
      <c r="G119" s="234" t="s">
        <v>25</v>
      </c>
      <c r="H119" s="234" t="s">
        <v>5561</v>
      </c>
      <c r="I119" s="234" t="s">
        <v>5562</v>
      </c>
      <c r="J119" s="234" t="s">
        <v>5563</v>
      </c>
      <c r="K119" s="237">
        <f>IF(COUNTIF(L119:AY119,"&lt;&gt;")=0,"",SUMPRODUCT(((Recommendations[ImplStatus]="Implemented")+(Recommendations[ImplStatus]="Compensated"))*ISNUMBER(MATCH(Recommendations[Id],L119:AY119,0)))/COUNTIF(L119:AY119,"&lt;&gt;"))</f>
        <v>0</v>
      </c>
      <c r="L119" s="240" t="s">
        <v>237</v>
      </c>
      <c r="M119" s="240" t="s">
        <v>1187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2404</v>
      </c>
      <c r="B120" s="233" t="s">
        <v>5564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5565</v>
      </c>
      <c r="B121" s="234" t="s">
        <v>5566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5567</v>
      </c>
      <c r="B122" s="234" t="s">
        <v>5568</v>
      </c>
      <c r="C122" s="234" t="s">
        <v>5569</v>
      </c>
      <c r="D122" s="234" t="s">
        <v>5570</v>
      </c>
      <c r="E122" s="234" t="s">
        <v>25</v>
      </c>
      <c r="F122" s="234" t="s">
        <v>5571</v>
      </c>
      <c r="G122" s="234" t="s">
        <v>25</v>
      </c>
      <c r="H122" s="234" t="s">
        <v>5572</v>
      </c>
      <c r="I122" s="234" t="s">
        <v>5573</v>
      </c>
      <c r="J122" s="234" t="s">
        <v>5574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5575</v>
      </c>
      <c r="B123" s="234" t="s">
        <v>5576</v>
      </c>
      <c r="C123" s="234" t="s">
        <v>5577</v>
      </c>
      <c r="D123" s="234" t="s">
        <v>5578</v>
      </c>
      <c r="E123" s="234" t="s">
        <v>25</v>
      </c>
      <c r="F123" s="234" t="s">
        <v>5579</v>
      </c>
      <c r="G123" s="234" t="s">
        <v>25</v>
      </c>
      <c r="H123" s="234" t="s">
        <v>5580</v>
      </c>
      <c r="I123" s="234" t="s">
        <v>25</v>
      </c>
      <c r="J123" s="234" t="s">
        <v>5581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2408</v>
      </c>
      <c r="B124" s="233" t="s">
        <v>5582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5583</v>
      </c>
      <c r="B125" s="234" t="s">
        <v>5584</v>
      </c>
      <c r="C125" s="234" t="s">
        <v>5585</v>
      </c>
      <c r="D125" s="234" t="s">
        <v>5586</v>
      </c>
      <c r="E125" s="234" t="s">
        <v>25</v>
      </c>
      <c r="F125" s="234" t="s">
        <v>25</v>
      </c>
      <c r="G125" s="234" t="s">
        <v>25</v>
      </c>
      <c r="H125" s="234" t="s">
        <v>5587</v>
      </c>
      <c r="I125" s="234" t="s">
        <v>25</v>
      </c>
      <c r="J125" s="234" t="s">
        <v>5588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5589</v>
      </c>
      <c r="B126" s="234" t="s">
        <v>5590</v>
      </c>
      <c r="C126" s="234" t="s">
        <v>5591</v>
      </c>
      <c r="D126" s="234" t="s">
        <v>5592</v>
      </c>
      <c r="E126" s="234" t="s">
        <v>25</v>
      </c>
      <c r="F126" s="234" t="s">
        <v>5593</v>
      </c>
      <c r="G126" s="234" t="s">
        <v>25</v>
      </c>
      <c r="H126" s="234" t="s">
        <v>5594</v>
      </c>
      <c r="I126" s="234" t="s">
        <v>5595</v>
      </c>
      <c r="J126" s="234" t="s">
        <v>5596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5597</v>
      </c>
      <c r="B127" s="234" t="s">
        <v>5598</v>
      </c>
      <c r="C127" s="234" t="s">
        <v>5599</v>
      </c>
      <c r="D127" s="234" t="s">
        <v>5600</v>
      </c>
      <c r="E127" s="234" t="s">
        <v>5601</v>
      </c>
      <c r="F127" s="234" t="s">
        <v>25</v>
      </c>
      <c r="G127" s="234" t="s">
        <v>25</v>
      </c>
      <c r="H127" s="234" t="s">
        <v>5602</v>
      </c>
      <c r="I127" s="234" t="s">
        <v>25</v>
      </c>
      <c r="J127" s="234" t="s">
        <v>5603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5604</v>
      </c>
      <c r="B128" s="234" t="s">
        <v>5605</v>
      </c>
      <c r="C128" s="234" t="s">
        <v>5606</v>
      </c>
      <c r="D128" s="234" t="s">
        <v>25</v>
      </c>
      <c r="E128" s="234" t="s">
        <v>25</v>
      </c>
      <c r="F128" s="234" t="s">
        <v>25</v>
      </c>
      <c r="G128" s="234" t="s">
        <v>25</v>
      </c>
      <c r="H128" s="234" t="s">
        <v>5607</v>
      </c>
      <c r="I128" s="234" t="s">
        <v>5608</v>
      </c>
      <c r="J128" s="234" t="s">
        <v>5609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5610</v>
      </c>
      <c r="B129" s="234" t="s">
        <v>5611</v>
      </c>
      <c r="C129" s="234" t="s">
        <v>5612</v>
      </c>
      <c r="D129" s="234" t="s">
        <v>25</v>
      </c>
      <c r="E129" s="234" t="s">
        <v>5613</v>
      </c>
      <c r="F129" s="234" t="s">
        <v>25</v>
      </c>
      <c r="G129" s="234" t="s">
        <v>25</v>
      </c>
      <c r="H129" s="234" t="s">
        <v>5614</v>
      </c>
      <c r="I129" s="234" t="s">
        <v>25</v>
      </c>
      <c r="J129" s="234" t="s">
        <v>5615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5616</v>
      </c>
      <c r="B130" s="234" t="s">
        <v>5617</v>
      </c>
      <c r="C130" s="234" t="s">
        <v>5618</v>
      </c>
      <c r="D130" s="234" t="s">
        <v>25</v>
      </c>
      <c r="E130" s="234" t="s">
        <v>25</v>
      </c>
      <c r="F130" s="234" t="s">
        <v>25</v>
      </c>
      <c r="G130" s="234" t="s">
        <v>25</v>
      </c>
      <c r="H130" s="234" t="s">
        <v>5619</v>
      </c>
      <c r="I130" s="234" t="s">
        <v>25</v>
      </c>
      <c r="J130" s="234" t="s">
        <v>5620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5621</v>
      </c>
      <c r="B131" s="232" t="s">
        <v>5622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2426</v>
      </c>
      <c r="B132" s="233" t="s">
        <v>5623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1778</v>
      </c>
      <c r="B133" s="234" t="s">
        <v>5624</v>
      </c>
      <c r="C133" s="234" t="s">
        <v>5625</v>
      </c>
      <c r="D133" s="234" t="s">
        <v>5175</v>
      </c>
      <c r="E133" s="234" t="s">
        <v>4972</v>
      </c>
      <c r="F133" s="234" t="s">
        <v>25</v>
      </c>
      <c r="G133" s="234" t="s">
        <v>25</v>
      </c>
      <c r="H133" s="234" t="s">
        <v>5626</v>
      </c>
      <c r="I133" s="234" t="s">
        <v>25</v>
      </c>
      <c r="J133" s="234" t="s">
        <v>5627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1784</v>
      </c>
      <c r="B134" s="234" t="s">
        <v>5628</v>
      </c>
      <c r="C134" s="234" t="s">
        <v>5179</v>
      </c>
      <c r="D134" s="234" t="s">
        <v>4978</v>
      </c>
      <c r="E134" s="234" t="s">
        <v>25</v>
      </c>
      <c r="F134" s="234" t="s">
        <v>4980</v>
      </c>
      <c r="G134" s="234" t="s">
        <v>25</v>
      </c>
      <c r="H134" s="234" t="s">
        <v>5629</v>
      </c>
      <c r="I134" s="234" t="s">
        <v>25</v>
      </c>
      <c r="J134" s="234" t="s">
        <v>5630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2430</v>
      </c>
      <c r="B135" s="233" t="s">
        <v>5631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1848</v>
      </c>
      <c r="B136" s="234" t="s">
        <v>5632</v>
      </c>
      <c r="C136" s="234" t="s">
        <v>5633</v>
      </c>
      <c r="D136" s="234" t="s">
        <v>5634</v>
      </c>
      <c r="E136" s="234" t="s">
        <v>5635</v>
      </c>
      <c r="F136" s="234" t="s">
        <v>5636</v>
      </c>
      <c r="G136" s="234" t="s">
        <v>25</v>
      </c>
      <c r="H136" s="234" t="s">
        <v>5637</v>
      </c>
      <c r="I136" s="234" t="s">
        <v>25</v>
      </c>
      <c r="J136" s="234" t="s">
        <v>5638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1853</v>
      </c>
      <c r="B137" s="234" t="s">
        <v>5639</v>
      </c>
      <c r="C137" s="234" t="s">
        <v>5640</v>
      </c>
      <c r="D137" s="234" t="s">
        <v>5641</v>
      </c>
      <c r="E137" s="234" t="s">
        <v>25</v>
      </c>
      <c r="F137" s="234" t="s">
        <v>25</v>
      </c>
      <c r="G137" s="234" t="s">
        <v>25</v>
      </c>
      <c r="H137" s="234" t="s">
        <v>5642</v>
      </c>
      <c r="I137" s="234" t="s">
        <v>25</v>
      </c>
      <c r="J137" s="234" t="s">
        <v>5643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1858</v>
      </c>
      <c r="B138" s="234" t="s">
        <v>5644</v>
      </c>
      <c r="C138" s="234" t="s">
        <v>5645</v>
      </c>
      <c r="D138" s="234" t="s">
        <v>25</v>
      </c>
      <c r="E138" s="234" t="s">
        <v>25</v>
      </c>
      <c r="F138" s="234" t="s">
        <v>25</v>
      </c>
      <c r="G138" s="234" t="s">
        <v>25</v>
      </c>
      <c r="H138" s="234" t="s">
        <v>5646</v>
      </c>
      <c r="I138" s="234" t="s">
        <v>25</v>
      </c>
      <c r="J138" s="234" t="s">
        <v>5647</v>
      </c>
      <c r="K138" s="237">
        <f>IF(COUNTIF(L138:AY138,"&lt;&gt;")=0,"",SUMPRODUCT(((Recommendations[ImplStatus]="Implemented")+(Recommendations[ImplStatus]="Compensated"))*ISNUMBER(MATCH(Recommendations[Id],L138:AY138,0)))/COUNTIF(L138:AY138,"&lt;&gt;"))</f>
        <v>0</v>
      </c>
      <c r="L138" s="240" t="s">
        <v>1163</v>
      </c>
      <c r="M138" s="240" t="s">
        <v>1169</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1863</v>
      </c>
      <c r="B139" s="234" t="s">
        <v>5648</v>
      </c>
      <c r="C139" s="234" t="s">
        <v>5649</v>
      </c>
      <c r="D139" s="234" t="s">
        <v>5650</v>
      </c>
      <c r="E139" s="234" t="s">
        <v>25</v>
      </c>
      <c r="F139" s="234" t="s">
        <v>25</v>
      </c>
      <c r="G139" s="234" t="s">
        <v>25</v>
      </c>
      <c r="H139" s="234" t="s">
        <v>5651</v>
      </c>
      <c r="I139" s="234" t="s">
        <v>5652</v>
      </c>
      <c r="J139" s="234" t="s">
        <v>5653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1868</v>
      </c>
      <c r="B140" s="234" t="s">
        <v>5654</v>
      </c>
      <c r="C140" s="234" t="s">
        <v>5655</v>
      </c>
      <c r="D140" s="234" t="s">
        <v>5656</v>
      </c>
      <c r="E140" s="234" t="s">
        <v>25</v>
      </c>
      <c r="F140" s="234" t="s">
        <v>25</v>
      </c>
      <c r="G140" s="234" t="s">
        <v>25</v>
      </c>
      <c r="H140" s="234" t="s">
        <v>5657</v>
      </c>
      <c r="I140" s="234" t="s">
        <v>5396</v>
      </c>
      <c r="J140" s="234" t="s">
        <v>5658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5659</v>
      </c>
      <c r="B141" s="234" t="s">
        <v>5660</v>
      </c>
      <c r="C141" s="234" t="s">
        <v>5661</v>
      </c>
      <c r="D141" s="234" t="s">
        <v>25</v>
      </c>
      <c r="E141" s="234" t="s">
        <v>5662</v>
      </c>
      <c r="F141" s="234" t="s">
        <v>25</v>
      </c>
      <c r="G141" s="234" t="s">
        <v>25</v>
      </c>
      <c r="H141" s="234" t="s">
        <v>5663</v>
      </c>
      <c r="I141" s="234" t="s">
        <v>5396</v>
      </c>
      <c r="J141" s="234" t="s">
        <v>5664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1873</v>
      </c>
      <c r="B142" s="234" t="s">
        <v>5665</v>
      </c>
      <c r="C142" s="234" t="s">
        <v>5666</v>
      </c>
      <c r="D142" s="234" t="s">
        <v>5667</v>
      </c>
      <c r="E142" s="234" t="s">
        <v>5662</v>
      </c>
      <c r="F142" s="234" t="s">
        <v>25</v>
      </c>
      <c r="G142" s="234" t="s">
        <v>25</v>
      </c>
      <c r="H142" s="234" t="s">
        <v>5668</v>
      </c>
      <c r="I142" s="234" t="s">
        <v>5669</v>
      </c>
      <c r="J142" s="234" t="s">
        <v>5670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2434</v>
      </c>
      <c r="B143" s="233" t="s">
        <v>5671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5672</v>
      </c>
      <c r="B144" s="234" t="s">
        <v>5673</v>
      </c>
      <c r="C144" s="234" t="s">
        <v>5674</v>
      </c>
      <c r="D144" s="234" t="s">
        <v>25</v>
      </c>
      <c r="E144" s="234" t="s">
        <v>25</v>
      </c>
      <c r="F144" s="234" t="s">
        <v>25</v>
      </c>
      <c r="G144" s="234" t="s">
        <v>25</v>
      </c>
      <c r="H144" s="234" t="s">
        <v>5675</v>
      </c>
      <c r="I144" s="234" t="s">
        <v>25</v>
      </c>
      <c r="J144" s="234" t="s">
        <v>5676</v>
      </c>
      <c r="K144" s="237">
        <f>IF(COUNTIF(L144:AY144,"&lt;&gt;")=0,"",SUMPRODUCT(((Recommendations[ImplStatus]="Implemented")+(Recommendations[ImplStatus]="Compensated"))*ISNUMBER(MATCH(Recommendations[Id],L144:AY144,0)))/COUNTIF(L144:AY144,"&lt;&gt;"))</f>
        <v>0</v>
      </c>
      <c r="L144" s="240" t="s">
        <v>697</v>
      </c>
      <c r="M144" s="240" t="s">
        <v>704</v>
      </c>
      <c r="N144" s="240" t="s">
        <v>1034</v>
      </c>
      <c r="O144" s="240" t="s">
        <v>1180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5677</v>
      </c>
      <c r="B145" s="234" t="s">
        <v>5678</v>
      </c>
      <c r="C145" s="234" t="s">
        <v>5679</v>
      </c>
      <c r="D145" s="234" t="s">
        <v>25</v>
      </c>
      <c r="E145" s="234" t="s">
        <v>25</v>
      </c>
      <c r="F145" s="234" t="s">
        <v>25</v>
      </c>
      <c r="G145" s="234" t="s">
        <v>25</v>
      </c>
      <c r="H145" s="234" t="s">
        <v>5680</v>
      </c>
      <c r="I145" s="234" t="s">
        <v>25</v>
      </c>
      <c r="J145" s="234" t="s">
        <v>5681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5682</v>
      </c>
      <c r="B146" s="234" t="s">
        <v>5683</v>
      </c>
      <c r="C146" s="234" t="s">
        <v>5684</v>
      </c>
      <c r="D146" s="234" t="s">
        <v>5685</v>
      </c>
      <c r="E146" s="234" t="s">
        <v>25</v>
      </c>
      <c r="F146" s="234" t="s">
        <v>25</v>
      </c>
      <c r="G146" s="234" t="s">
        <v>25</v>
      </c>
      <c r="H146" s="234" t="s">
        <v>5686</v>
      </c>
      <c r="I146" s="234" t="s">
        <v>25</v>
      </c>
      <c r="J146" s="234" t="s">
        <v>5687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5688</v>
      </c>
      <c r="B147" s="232" t="s">
        <v>5689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2456</v>
      </c>
      <c r="B148" s="233" t="s">
        <v>5690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5691</v>
      </c>
      <c r="B149" s="234" t="s">
        <v>5692</v>
      </c>
      <c r="C149" s="234" t="s">
        <v>5693</v>
      </c>
      <c r="D149" s="234" t="s">
        <v>5175</v>
      </c>
      <c r="E149" s="234" t="s">
        <v>4972</v>
      </c>
      <c r="F149" s="234" t="s">
        <v>25</v>
      </c>
      <c r="G149" s="234" t="s">
        <v>25</v>
      </c>
      <c r="H149" s="234" t="s">
        <v>5694</v>
      </c>
      <c r="I149" s="234" t="s">
        <v>25</v>
      </c>
      <c r="J149" s="234" t="s">
        <v>5695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5696</v>
      </c>
      <c r="B150" s="234" t="s">
        <v>5697</v>
      </c>
      <c r="C150" s="234" t="s">
        <v>4977</v>
      </c>
      <c r="D150" s="234" t="s">
        <v>4978</v>
      </c>
      <c r="E150" s="234" t="s">
        <v>25</v>
      </c>
      <c r="F150" s="234" t="s">
        <v>4980</v>
      </c>
      <c r="G150" s="234" t="s">
        <v>25</v>
      </c>
      <c r="H150" s="234" t="s">
        <v>5698</v>
      </c>
      <c r="I150" s="234" t="s">
        <v>25</v>
      </c>
      <c r="J150" s="234" t="s">
        <v>5699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2460</v>
      </c>
      <c r="B151" s="233" t="s">
        <v>5700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5701</v>
      </c>
      <c r="B152" s="234" t="s">
        <v>5702</v>
      </c>
      <c r="C152" s="234" t="s">
        <v>5703</v>
      </c>
      <c r="D152" s="234" t="s">
        <v>25</v>
      </c>
      <c r="E152" s="234" t="s">
        <v>25</v>
      </c>
      <c r="F152" s="234" t="s">
        <v>25</v>
      </c>
      <c r="G152" s="234" t="s">
        <v>25</v>
      </c>
      <c r="H152" s="234" t="s">
        <v>5704</v>
      </c>
      <c r="I152" s="234" t="s">
        <v>5705</v>
      </c>
      <c r="J152" s="234" t="s">
        <v>5706</v>
      </c>
      <c r="K152" s="237">
        <f>IF(COUNTIF(L152:AY152,"&lt;&gt;")=0,"",SUMPRODUCT(((Recommendations[ImplStatus]="Implemented")+(Recommendations[ImplStatus]="Compensated"))*ISNUMBER(MATCH(Recommendations[Id],L152:AY152,0)))/COUNTIF(L152:AY152,"&lt;&gt;"))</f>
        <v>0</v>
      </c>
      <c r="L152" s="240" t="s">
        <v>1329</v>
      </c>
      <c r="M152" s="240" t="s">
        <v>1334</v>
      </c>
      <c r="N152" s="240" t="s">
        <v>1339</v>
      </c>
      <c r="O152" s="240" t="s">
        <v>1361</v>
      </c>
      <c r="P152" s="240" t="s">
        <v>1848</v>
      </c>
      <c r="Q152" s="240" t="s">
        <v>1858</v>
      </c>
      <c r="R152" s="240" t="s">
        <v>1863</v>
      </c>
      <c r="S152" s="240" t="s">
        <v>1868</v>
      </c>
      <c r="T152" s="240" t="s">
        <v>1873</v>
      </c>
      <c r="U152" s="240" t="s">
        <v>1878</v>
      </c>
      <c r="V152" s="240" t="s">
        <v>1883</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5707</v>
      </c>
      <c r="B153" s="234" t="s">
        <v>5708</v>
      </c>
      <c r="C153" s="234" t="s">
        <v>5709</v>
      </c>
      <c r="D153" s="234" t="s">
        <v>5710</v>
      </c>
      <c r="E153" s="234" t="s">
        <v>25</v>
      </c>
      <c r="F153" s="234" t="s">
        <v>5711</v>
      </c>
      <c r="G153" s="234" t="s">
        <v>25</v>
      </c>
      <c r="H153" s="234" t="s">
        <v>5712</v>
      </c>
      <c r="I153" s="234" t="s">
        <v>5713</v>
      </c>
      <c r="J153" s="234" t="s">
        <v>5714</v>
      </c>
      <c r="K153" s="237">
        <f>IF(COUNTIF(L153:AY153,"&lt;&gt;")=0,"",SUMPRODUCT(((Recommendations[ImplStatus]="Implemented")+(Recommendations[ImplStatus]="Compensated"))*ISNUMBER(MATCH(Recommendations[Id],L153:AY153,0)))/COUNTIF(L153:AY153,"&lt;&gt;"))</f>
        <v>0</v>
      </c>
      <c r="L153" s="240" t="s">
        <v>1878</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5715</v>
      </c>
      <c r="B154" s="234" t="s">
        <v>5716</v>
      </c>
      <c r="C154" s="234" t="s">
        <v>5717</v>
      </c>
      <c r="D154" s="234" t="s">
        <v>25</v>
      </c>
      <c r="E154" s="234" t="s">
        <v>25</v>
      </c>
      <c r="F154" s="234" t="s">
        <v>5718</v>
      </c>
      <c r="G154" s="234" t="s">
        <v>25</v>
      </c>
      <c r="H154" s="234" t="s">
        <v>5719</v>
      </c>
      <c r="I154" s="234" t="s">
        <v>25</v>
      </c>
      <c r="J154" s="234" t="s">
        <v>5720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5721</v>
      </c>
      <c r="B155" s="234" t="s">
        <v>5722</v>
      </c>
      <c r="C155" s="234" t="s">
        <v>5723</v>
      </c>
      <c r="D155" s="234" t="s">
        <v>25</v>
      </c>
      <c r="E155" s="234" t="s">
        <v>25</v>
      </c>
      <c r="F155" s="234" t="s">
        <v>25</v>
      </c>
      <c r="G155" s="234" t="s">
        <v>25</v>
      </c>
      <c r="H155" s="234" t="s">
        <v>5724</v>
      </c>
      <c r="I155" s="234" t="s">
        <v>5725</v>
      </c>
      <c r="J155" s="234" t="s">
        <v>5726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5727</v>
      </c>
      <c r="B156" s="234" t="s">
        <v>5728</v>
      </c>
      <c r="C156" s="234" t="s">
        <v>5729</v>
      </c>
      <c r="D156" s="234" t="s">
        <v>25</v>
      </c>
      <c r="E156" s="234" t="s">
        <v>25</v>
      </c>
      <c r="F156" s="234" t="s">
        <v>25</v>
      </c>
      <c r="G156" s="234" t="s">
        <v>25</v>
      </c>
      <c r="H156" s="234" t="s">
        <v>5730</v>
      </c>
      <c r="I156" s="234" t="s">
        <v>25</v>
      </c>
      <c r="J156" s="234" t="s">
        <v>5731</v>
      </c>
      <c r="K156" s="237">
        <f>IF(COUNTIF(L156:AY156,"&lt;&gt;")=0,"",SUMPRODUCT(((Recommendations[ImplStatus]="Implemented")+(Recommendations[ImplStatus]="Compensated"))*ISNUMBER(MATCH(Recommendations[Id],L156:AY156,0)))/COUNTIF(L156:AY156,"&lt;&gt;"))</f>
        <v>0</v>
      </c>
      <c r="L156" s="240" t="s">
        <v>1366</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5732</v>
      </c>
      <c r="B157" s="234" t="s">
        <v>5733</v>
      </c>
      <c r="C157" s="234" t="s">
        <v>5734</v>
      </c>
      <c r="D157" s="234" t="s">
        <v>5735</v>
      </c>
      <c r="E157" s="234" t="s">
        <v>25</v>
      </c>
      <c r="F157" s="234" t="s">
        <v>25</v>
      </c>
      <c r="G157" s="234" t="s">
        <v>25</v>
      </c>
      <c r="H157" s="234" t="s">
        <v>5736</v>
      </c>
      <c r="I157" s="234" t="s">
        <v>25</v>
      </c>
      <c r="J157" s="234" t="s">
        <v>5737</v>
      </c>
      <c r="K157" s="237">
        <f>IF(COUNTIF(L157:AY157,"&lt;&gt;")=0,"",SUMPRODUCT(((Recommendations[ImplStatus]="Implemented")+(Recommendations[ImplStatus]="Compensated"))*ISNUMBER(MATCH(Recommendations[Id],L157:AY157,0)))/COUNTIF(L157:AY157,"&lt;&gt;"))</f>
        <v>0</v>
      </c>
      <c r="L157" s="240" t="s">
        <v>1317</v>
      </c>
      <c r="M157" s="240" t="s">
        <v>1366</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5738</v>
      </c>
      <c r="B158" s="234" t="s">
        <v>5739</v>
      </c>
      <c r="C158" s="234" t="s">
        <v>5740</v>
      </c>
      <c r="D158" s="234" t="s">
        <v>5741</v>
      </c>
      <c r="E158" s="234" t="s">
        <v>25</v>
      </c>
      <c r="F158" s="234" t="s">
        <v>25</v>
      </c>
      <c r="G158" s="234" t="s">
        <v>25</v>
      </c>
      <c r="H158" s="234" t="s">
        <v>25</v>
      </c>
      <c r="I158" s="234" t="s">
        <v>25</v>
      </c>
      <c r="J158" s="234" t="s">
        <v>5742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5743</v>
      </c>
      <c r="B159" s="234" t="s">
        <v>5744</v>
      </c>
      <c r="C159" s="234" t="s">
        <v>5745</v>
      </c>
      <c r="D159" s="234" t="s">
        <v>5746</v>
      </c>
      <c r="E159" s="234" t="s">
        <v>25</v>
      </c>
      <c r="F159" s="234" t="s">
        <v>5747</v>
      </c>
      <c r="G159" s="234" t="s">
        <v>25</v>
      </c>
      <c r="H159" s="234" t="s">
        <v>5748</v>
      </c>
      <c r="I159" s="234" t="s">
        <v>5749</v>
      </c>
      <c r="J159" s="234" t="s">
        <v>5750</v>
      </c>
      <c r="K159" s="237">
        <f>IF(COUNTIF(L159:AY159,"&lt;&gt;")=0,"",SUMPRODUCT(((Recommendations[ImplStatus]="Implemented")+(Recommendations[ImplStatus]="Compensated"))*ISNUMBER(MATCH(Recommendations[Id],L159:AY159,0)))/COUNTIF(L159:AY159,"&lt;&gt;"))</f>
        <v>0</v>
      </c>
      <c r="L159" s="240" t="s">
        <v>458</v>
      </c>
      <c r="M159" s="240" t="s">
        <v>1046</v>
      </c>
      <c r="N159" s="240" t="s">
        <v>1377</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2464</v>
      </c>
      <c r="B160" s="233" t="s">
        <v>5751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5752</v>
      </c>
      <c r="B161" s="234" t="s">
        <v>5753</v>
      </c>
      <c r="C161" s="234" t="s">
        <v>5754</v>
      </c>
      <c r="D161" s="234" t="s">
        <v>5755</v>
      </c>
      <c r="E161" s="234" t="s">
        <v>25</v>
      </c>
      <c r="F161" s="234" t="s">
        <v>25</v>
      </c>
      <c r="G161" s="234" t="s">
        <v>5756</v>
      </c>
      <c r="H161" s="234" t="s">
        <v>5757</v>
      </c>
      <c r="I161" s="234" t="s">
        <v>5758</v>
      </c>
      <c r="J161" s="234" t="s">
        <v>5759</v>
      </c>
      <c r="K161" s="237">
        <f>IF(COUNTIF(L161:AY161,"&lt;&gt;")=0,"",SUMPRODUCT(((Recommendations[ImplStatus]="Implemented")+(Recommendations[ImplStatus]="Compensated"))*ISNUMBER(MATCH(Recommendations[Id],L161:AY161,0)))/COUNTIF(L161:AY161,"&lt;&gt;"))</f>
        <v>0</v>
      </c>
      <c r="L161" s="240" t="s">
        <v>1065</v>
      </c>
      <c r="M161" s="240" t="s">
        <v>1071</v>
      </c>
      <c r="N161" s="240" t="s">
        <v>1126</v>
      </c>
      <c r="O161" s="240" t="s">
        <v>1286</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5760</v>
      </c>
      <c r="B162" s="234" t="s">
        <v>5761</v>
      </c>
      <c r="C162" s="234" t="s">
        <v>5762</v>
      </c>
      <c r="D162" s="234" t="s">
        <v>5763</v>
      </c>
      <c r="E162" s="234" t="s">
        <v>25</v>
      </c>
      <c r="F162" s="234" t="s">
        <v>25</v>
      </c>
      <c r="G162" s="234" t="s">
        <v>25</v>
      </c>
      <c r="H162" s="234" t="s">
        <v>5764</v>
      </c>
      <c r="I162" s="234" t="s">
        <v>25</v>
      </c>
      <c r="J162" s="234" t="s">
        <v>5765</v>
      </c>
      <c r="K162" s="237">
        <f>IF(COUNTIF(L162:AY162,"&lt;&gt;")=0,"",SUMPRODUCT(((Recommendations[ImplStatus]="Implemented")+(Recommendations[ImplStatus]="Compensated"))*ISNUMBER(MATCH(Recommendations[Id],L162:AY162,0)))/COUNTIF(L162:AY162,"&lt;&gt;"))</f>
        <v>0</v>
      </c>
      <c r="L162" s="240" t="s">
        <v>1281</v>
      </c>
      <c r="M162" s="240" t="s">
        <v>1311</v>
      </c>
      <c r="N162" s="240" t="s">
        <v>1800</v>
      </c>
      <c r="O162" s="240" t="s">
        <v>1806</v>
      </c>
      <c r="P162" s="240" t="s">
        <v>1811</v>
      </c>
      <c r="Q162" s="240" t="s">
        <v>1816</v>
      </c>
      <c r="R162" s="240" t="s">
        <v>1826</v>
      </c>
      <c r="S162" s="240" t="s">
        <v>1893</v>
      </c>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5766</v>
      </c>
      <c r="B163" s="234" t="s">
        <v>5767</v>
      </c>
      <c r="C163" s="234" t="s">
        <v>5768</v>
      </c>
      <c r="D163" s="234" t="s">
        <v>5763</v>
      </c>
      <c r="E163" s="234" t="s">
        <v>25</v>
      </c>
      <c r="F163" s="234" t="s">
        <v>5769</v>
      </c>
      <c r="G163" s="234" t="s">
        <v>25</v>
      </c>
      <c r="H163" s="234" t="s">
        <v>5770</v>
      </c>
      <c r="I163" s="234" t="s">
        <v>25</v>
      </c>
      <c r="J163" s="234" t="s">
        <v>5771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5772</v>
      </c>
      <c r="B164" s="234" t="s">
        <v>5773</v>
      </c>
      <c r="C164" s="234" t="s">
        <v>5774</v>
      </c>
      <c r="D164" s="234" t="s">
        <v>5775</v>
      </c>
      <c r="E164" s="234" t="s">
        <v>25</v>
      </c>
      <c r="F164" s="234" t="s">
        <v>25</v>
      </c>
      <c r="G164" s="234" t="s">
        <v>25</v>
      </c>
      <c r="H164" s="234" t="s">
        <v>5776</v>
      </c>
      <c r="I164" s="234" t="s">
        <v>5777</v>
      </c>
      <c r="J164" s="234" t="s">
        <v>5778</v>
      </c>
      <c r="K164" s="237">
        <f>IF(COUNTIF(L164:AY164,"&lt;&gt;")=0,"",SUMPRODUCT(((Recommendations[ImplStatus]="Implemented")+(Recommendations[ImplStatus]="Compensated"))*ISNUMBER(MATCH(Recommendations[Id],L164:AY164,0)))/COUNTIF(L164:AY164,"&lt;&gt;"))</f>
        <v>0</v>
      </c>
      <c r="L164" s="240" t="s">
        <v>1090</v>
      </c>
      <c r="M164" s="240" t="s">
        <v>1193</v>
      </c>
      <c r="N164" s="240" t="s">
        <v>1199</v>
      </c>
      <c r="O164" s="240" t="s">
        <v>1206</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5779</v>
      </c>
      <c r="B165" s="234" t="s">
        <v>5780</v>
      </c>
      <c r="C165" s="234" t="s">
        <v>5781</v>
      </c>
      <c r="D165" s="234" t="s">
        <v>25</v>
      </c>
      <c r="E165" s="234" t="s">
        <v>25</v>
      </c>
      <c r="F165" s="234" t="s">
        <v>25</v>
      </c>
      <c r="G165" s="234" t="s">
        <v>25</v>
      </c>
      <c r="H165" s="234" t="s">
        <v>5782</v>
      </c>
      <c r="I165" s="234" t="s">
        <v>25</v>
      </c>
      <c r="J165" s="234" t="s">
        <v>5783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5784</v>
      </c>
      <c r="B166" s="234" t="s">
        <v>5785</v>
      </c>
      <c r="C166" s="234" t="s">
        <v>5786</v>
      </c>
      <c r="D166" s="234" t="s">
        <v>5787</v>
      </c>
      <c r="E166" s="234" t="s">
        <v>25</v>
      </c>
      <c r="F166" s="234" t="s">
        <v>25</v>
      </c>
      <c r="G166" s="234" t="s">
        <v>25</v>
      </c>
      <c r="H166" s="234" t="s">
        <v>5788</v>
      </c>
      <c r="I166" s="234" t="s">
        <v>5789</v>
      </c>
      <c r="J166" s="234" t="s">
        <v>5790</v>
      </c>
      <c r="K166" s="237">
        <f>IF(COUNTIF(L166:AY166,"&lt;&gt;")=0,"",SUMPRODUCT(((Recommendations[ImplStatus]="Implemented")+(Recommendations[ImplStatus]="Compensated"))*ISNUMBER(MATCH(Recommendations[Id],L166:AY166,0)))/COUNTIF(L166:AY166,"&lt;&gt;"))</f>
        <v>0</v>
      </c>
      <c r="L166" s="240" t="s">
        <v>1108</v>
      </c>
      <c r="M166" s="240" t="s">
        <v>1213</v>
      </c>
      <c r="N166" s="240" t="s">
        <v>1219</v>
      </c>
      <c r="O166" s="240" t="s">
        <v>1225</v>
      </c>
      <c r="P166" s="240" t="s">
        <v>1231</v>
      </c>
      <c r="Q166" s="240" t="s">
        <v>1237</v>
      </c>
      <c r="R166" s="240" t="s">
        <v>1243</v>
      </c>
      <c r="S166" s="240" t="s">
        <v>1249</v>
      </c>
      <c r="T166" s="240" t="s">
        <v>1271</v>
      </c>
      <c r="U166" s="240" t="s">
        <v>1853</v>
      </c>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5791</v>
      </c>
      <c r="B167" s="234" t="s">
        <v>5792</v>
      </c>
      <c r="C167" s="234" t="s">
        <v>5793</v>
      </c>
      <c r="D167" s="234" t="s">
        <v>25</v>
      </c>
      <c r="E167" s="234" t="s">
        <v>25</v>
      </c>
      <c r="F167" s="234" t="s">
        <v>25</v>
      </c>
      <c r="G167" s="234" t="s">
        <v>25</v>
      </c>
      <c r="H167" s="234" t="s">
        <v>5794</v>
      </c>
      <c r="I167" s="234" t="s">
        <v>5795</v>
      </c>
      <c r="J167" s="234" t="s">
        <v>5796</v>
      </c>
      <c r="K167" s="237">
        <f>IF(COUNTIF(L167:AY167,"&lt;&gt;")=0,"",SUMPRODUCT(((Recommendations[ImplStatus]="Implemented")+(Recommendations[ImplStatus]="Compensated"))*ISNUMBER(MATCH(Recommendations[Id],L167:AY167,0)))/COUNTIF(L167:AY167,"&lt;&gt;"))</f>
        <v>0</v>
      </c>
      <c r="L167" s="240" t="s">
        <v>1255</v>
      </c>
      <c r="M167" s="240" t="s">
        <v>1260</v>
      </c>
      <c r="N167" s="240" t="s">
        <v>1265</v>
      </c>
      <c r="O167" s="240" t="s">
        <v>1276</v>
      </c>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5797</v>
      </c>
      <c r="B168" s="234" t="s">
        <v>5798</v>
      </c>
      <c r="C168" s="234" t="s">
        <v>5799</v>
      </c>
      <c r="D168" s="234" t="s">
        <v>5800</v>
      </c>
      <c r="E168" s="234" t="s">
        <v>25</v>
      </c>
      <c r="F168" s="234" t="s">
        <v>25</v>
      </c>
      <c r="G168" s="234" t="s">
        <v>25</v>
      </c>
      <c r="H168" s="234" t="s">
        <v>5801</v>
      </c>
      <c r="I168" s="234" t="s">
        <v>25</v>
      </c>
      <c r="J168" s="234" t="s">
        <v>5802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5803</v>
      </c>
      <c r="B169" s="234" t="s">
        <v>5804</v>
      </c>
      <c r="C169" s="234" t="s">
        <v>5805</v>
      </c>
      <c r="D169" s="234" t="s">
        <v>5806</v>
      </c>
      <c r="E169" s="234" t="s">
        <v>25</v>
      </c>
      <c r="F169" s="234" t="s">
        <v>25</v>
      </c>
      <c r="G169" s="234" t="s">
        <v>5807</v>
      </c>
      <c r="H169" s="234" t="s">
        <v>5808</v>
      </c>
      <c r="I169" s="234" t="s">
        <v>5809</v>
      </c>
      <c r="J169" s="234" t="s">
        <v>5810</v>
      </c>
      <c r="K169" s="237">
        <f>IF(COUNTIF(L169:AY169,"&lt;&gt;")=0,"",SUMPRODUCT(((Recommendations[ImplStatus]="Implemented")+(Recommendations[ImplStatus]="Compensated"))*ISNUMBER(MATCH(Recommendations[Id],L169:AY169,0)))/COUNTIF(L169:AY169,"&lt;&gt;"))</f>
        <v>0</v>
      </c>
      <c r="L169" s="240" t="s">
        <v>1291</v>
      </c>
      <c r="M169" s="240" t="s">
        <v>1298</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5811</v>
      </c>
      <c r="B170" s="234" t="s">
        <v>5812</v>
      </c>
      <c r="C170" s="234" t="s">
        <v>5813</v>
      </c>
      <c r="D170" s="234" t="s">
        <v>5814</v>
      </c>
      <c r="E170" s="234" t="s">
        <v>25</v>
      </c>
      <c r="F170" s="234" t="s">
        <v>25</v>
      </c>
      <c r="G170" s="234" t="s">
        <v>25</v>
      </c>
      <c r="H170" s="234" t="s">
        <v>5815</v>
      </c>
      <c r="I170" s="234" t="s">
        <v>5816</v>
      </c>
      <c r="J170" s="234" t="s">
        <v>5817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5818</v>
      </c>
      <c r="B171" s="234" t="s">
        <v>5819</v>
      </c>
      <c r="C171" s="234" t="s">
        <v>5813</v>
      </c>
      <c r="D171" s="234" t="s">
        <v>5820</v>
      </c>
      <c r="E171" s="234" t="s">
        <v>25</v>
      </c>
      <c r="F171" s="234" t="s">
        <v>25</v>
      </c>
      <c r="G171" s="234" t="s">
        <v>5821</v>
      </c>
      <c r="H171" s="234" t="s">
        <v>5815</v>
      </c>
      <c r="I171" s="234" t="s">
        <v>5822</v>
      </c>
      <c r="J171" s="234" t="s">
        <v>5823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5824</v>
      </c>
      <c r="B172" s="234" t="s">
        <v>5825</v>
      </c>
      <c r="C172" s="234" t="s">
        <v>5826</v>
      </c>
      <c r="D172" s="234" t="s">
        <v>5827</v>
      </c>
      <c r="E172" s="234" t="s">
        <v>25</v>
      </c>
      <c r="F172" s="234" t="s">
        <v>25</v>
      </c>
      <c r="G172" s="234" t="s">
        <v>25</v>
      </c>
      <c r="H172" s="234" t="s">
        <v>5828</v>
      </c>
      <c r="I172" s="234" t="s">
        <v>25</v>
      </c>
      <c r="J172" s="234" t="s">
        <v>5829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2468</v>
      </c>
      <c r="B173" s="233" t="s">
        <v>5830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5831</v>
      </c>
      <c r="B174" s="234" t="s">
        <v>5832</v>
      </c>
      <c r="C174" s="234" t="s">
        <v>5833</v>
      </c>
      <c r="D174" s="234" t="s">
        <v>5834</v>
      </c>
      <c r="E174" s="234" t="s">
        <v>5835</v>
      </c>
      <c r="F174" s="234" t="s">
        <v>25</v>
      </c>
      <c r="G174" s="234" t="s">
        <v>25</v>
      </c>
      <c r="H174" s="234" t="s">
        <v>5836</v>
      </c>
      <c r="I174" s="234" t="s">
        <v>5837</v>
      </c>
      <c r="J174" s="234" t="s">
        <v>5838</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5839</v>
      </c>
      <c r="B175" s="234" t="s">
        <v>5840</v>
      </c>
      <c r="C175" s="234" t="s">
        <v>5841</v>
      </c>
      <c r="D175" s="234" t="s">
        <v>25</v>
      </c>
      <c r="E175" s="234" t="s">
        <v>5842</v>
      </c>
      <c r="F175" s="234" t="s">
        <v>25</v>
      </c>
      <c r="G175" s="234" t="s">
        <v>25</v>
      </c>
      <c r="H175" s="234" t="s">
        <v>5843</v>
      </c>
      <c r="I175" s="234" t="s">
        <v>25</v>
      </c>
      <c r="J175" s="234" t="s">
        <v>5844</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5845</v>
      </c>
      <c r="B176" s="234" t="s">
        <v>5846</v>
      </c>
      <c r="C176" s="234" t="s">
        <v>5847</v>
      </c>
      <c r="D176" s="234" t="s">
        <v>25</v>
      </c>
      <c r="E176" s="234" t="s">
        <v>5848</v>
      </c>
      <c r="F176" s="234" t="s">
        <v>25</v>
      </c>
      <c r="G176" s="234" t="s">
        <v>25</v>
      </c>
      <c r="H176" s="234" t="s">
        <v>5849</v>
      </c>
      <c r="I176" s="234" t="s">
        <v>5850</v>
      </c>
      <c r="J176" s="234" t="s">
        <v>5851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2473</v>
      </c>
      <c r="B177" s="233" t="s">
        <v>5852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5853</v>
      </c>
      <c r="B178" s="234" t="s">
        <v>5854</v>
      </c>
      <c r="C178" s="234" t="s">
        <v>5855</v>
      </c>
      <c r="D178" s="234" t="s">
        <v>5856</v>
      </c>
      <c r="E178" s="234" t="s">
        <v>5857</v>
      </c>
      <c r="F178" s="234" t="s">
        <v>5858</v>
      </c>
      <c r="G178" s="234" t="s">
        <v>25</v>
      </c>
      <c r="H178" s="234" t="s">
        <v>5859</v>
      </c>
      <c r="I178" s="234" t="s">
        <v>5860</v>
      </c>
      <c r="J178" s="234" t="s">
        <v>5861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2477</v>
      </c>
      <c r="B179" s="233" t="s">
        <v>5862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5863</v>
      </c>
      <c r="B180" s="234" t="s">
        <v>5864</v>
      </c>
      <c r="C180" s="234" t="s">
        <v>5865</v>
      </c>
      <c r="D180" s="234" t="s">
        <v>5856</v>
      </c>
      <c r="E180" s="234" t="s">
        <v>5866</v>
      </c>
      <c r="F180" s="234" t="s">
        <v>25</v>
      </c>
      <c r="G180" s="234" t="s">
        <v>25</v>
      </c>
      <c r="H180" s="234" t="s">
        <v>5867</v>
      </c>
      <c r="I180" s="234" t="s">
        <v>5396</v>
      </c>
      <c r="J180" s="234" t="s">
        <v>5868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5869</v>
      </c>
      <c r="B181" s="234" t="s">
        <v>5870</v>
      </c>
      <c r="C181" s="234" t="s">
        <v>5871</v>
      </c>
      <c r="D181" s="234" t="s">
        <v>5872</v>
      </c>
      <c r="E181" s="234" t="s">
        <v>25</v>
      </c>
      <c r="F181" s="234" t="s">
        <v>25</v>
      </c>
      <c r="G181" s="234" t="s">
        <v>25</v>
      </c>
      <c r="H181" s="234" t="s">
        <v>5873</v>
      </c>
      <c r="I181" s="234" t="s">
        <v>5874</v>
      </c>
      <c r="J181" s="234" t="s">
        <v>5875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5876</v>
      </c>
      <c r="B182" s="234" t="s">
        <v>5877</v>
      </c>
      <c r="C182" s="234" t="s">
        <v>5878</v>
      </c>
      <c r="D182" s="234" t="s">
        <v>5879</v>
      </c>
      <c r="E182" s="234" t="s">
        <v>25</v>
      </c>
      <c r="F182" s="234" t="s">
        <v>25</v>
      </c>
      <c r="G182" s="234" t="s">
        <v>25</v>
      </c>
      <c r="H182" s="234" t="s">
        <v>5880</v>
      </c>
      <c r="I182" s="234" t="s">
        <v>5396</v>
      </c>
      <c r="J182" s="234" t="s">
        <v>5881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5882</v>
      </c>
      <c r="B183" s="232" t="s">
        <v>5883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2507</v>
      </c>
      <c r="B184" s="233" t="s">
        <v>5884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5885</v>
      </c>
      <c r="B185" s="234" t="s">
        <v>5886</v>
      </c>
      <c r="C185" s="234" t="s">
        <v>5887</v>
      </c>
      <c r="D185" s="234" t="s">
        <v>5175</v>
      </c>
      <c r="E185" s="234" t="s">
        <v>5888</v>
      </c>
      <c r="F185" s="234" t="s">
        <v>25</v>
      </c>
      <c r="G185" s="234" t="s">
        <v>25</v>
      </c>
      <c r="H185" s="234" t="s">
        <v>5889</v>
      </c>
      <c r="I185" s="234" t="s">
        <v>25</v>
      </c>
      <c r="J185" s="234" t="s">
        <v>5890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5891</v>
      </c>
      <c r="B186" s="234" t="s">
        <v>5892</v>
      </c>
      <c r="C186" s="234" t="s">
        <v>5179</v>
      </c>
      <c r="D186" s="234" t="s">
        <v>5893</v>
      </c>
      <c r="E186" s="234" t="s">
        <v>25</v>
      </c>
      <c r="F186" s="234" t="s">
        <v>25</v>
      </c>
      <c r="G186" s="234" t="s">
        <v>25</v>
      </c>
      <c r="H186" s="234" t="s">
        <v>5894</v>
      </c>
      <c r="I186" s="234" t="s">
        <v>25</v>
      </c>
      <c r="J186" s="234" t="s">
        <v>5895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2511</v>
      </c>
      <c r="B187" s="233" t="s">
        <v>5896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5897</v>
      </c>
      <c r="B188" s="234" t="s">
        <v>5898</v>
      </c>
      <c r="C188" s="234" t="s">
        <v>5899</v>
      </c>
      <c r="D188" s="234" t="s">
        <v>5900</v>
      </c>
      <c r="E188" s="234" t="s">
        <v>25</v>
      </c>
      <c r="F188" s="234" t="s">
        <v>5901</v>
      </c>
      <c r="G188" s="234" t="s">
        <v>25</v>
      </c>
      <c r="H188" s="234" t="s">
        <v>5902</v>
      </c>
      <c r="I188" s="234" t="s">
        <v>5903</v>
      </c>
      <c r="J188" s="234" t="s">
        <v>5904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5905</v>
      </c>
      <c r="B189" s="234" t="s">
        <v>5906</v>
      </c>
      <c r="C189" s="234" t="s">
        <v>5907</v>
      </c>
      <c r="D189" s="234" t="s">
        <v>5908</v>
      </c>
      <c r="E189" s="234" t="s">
        <v>25</v>
      </c>
      <c r="F189" s="234" t="s">
        <v>25</v>
      </c>
      <c r="G189" s="234" t="s">
        <v>25</v>
      </c>
      <c r="H189" s="234" t="s">
        <v>5909</v>
      </c>
      <c r="I189" s="234" t="s">
        <v>25</v>
      </c>
      <c r="J189" s="234" t="s">
        <v>5910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5911</v>
      </c>
      <c r="B190" s="234" t="s">
        <v>5912</v>
      </c>
      <c r="C190" s="234" t="s">
        <v>5913</v>
      </c>
      <c r="D190" s="234" t="s">
        <v>5914</v>
      </c>
      <c r="E190" s="234" t="s">
        <v>25</v>
      </c>
      <c r="F190" s="234" t="s">
        <v>5915</v>
      </c>
      <c r="G190" s="234" t="s">
        <v>25</v>
      </c>
      <c r="H190" s="234" t="s">
        <v>5916</v>
      </c>
      <c r="I190" s="234" t="s">
        <v>25</v>
      </c>
      <c r="J190" s="234" t="s">
        <v>5917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5918</v>
      </c>
      <c r="B191" s="234" t="s">
        <v>5919</v>
      </c>
      <c r="C191" s="234" t="s">
        <v>5920</v>
      </c>
      <c r="D191" s="234" t="s">
        <v>25</v>
      </c>
      <c r="E191" s="234" t="s">
        <v>25</v>
      </c>
      <c r="F191" s="234" t="s">
        <v>25</v>
      </c>
      <c r="G191" s="234" t="s">
        <v>25</v>
      </c>
      <c r="H191" s="234" t="s">
        <v>5921</v>
      </c>
      <c r="I191" s="234" t="s">
        <v>25</v>
      </c>
      <c r="J191" s="234" t="s">
        <v>5922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5923</v>
      </c>
      <c r="B192" s="234" t="s">
        <v>5924</v>
      </c>
      <c r="C192" s="234" t="s">
        <v>5925</v>
      </c>
      <c r="D192" s="234" t="s">
        <v>5926</v>
      </c>
      <c r="E192" s="234" t="s">
        <v>5927</v>
      </c>
      <c r="F192" s="234" t="s">
        <v>25</v>
      </c>
      <c r="G192" s="234" t="s">
        <v>25</v>
      </c>
      <c r="H192" s="234" t="s">
        <v>5928</v>
      </c>
      <c r="I192" s="234" t="s">
        <v>25</v>
      </c>
      <c r="J192" s="234" t="s">
        <v>5929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2515</v>
      </c>
      <c r="B193" s="233" t="s">
        <v>5930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5931</v>
      </c>
      <c r="B194" s="234" t="s">
        <v>5932</v>
      </c>
      <c r="C194" s="234" t="s">
        <v>5933</v>
      </c>
      <c r="D194" s="234" t="s">
        <v>5926</v>
      </c>
      <c r="E194" s="234" t="s">
        <v>5927</v>
      </c>
      <c r="F194" s="234" t="s">
        <v>5934</v>
      </c>
      <c r="G194" s="234" t="s">
        <v>25</v>
      </c>
      <c r="H194" s="234" t="s">
        <v>5935</v>
      </c>
      <c r="I194" s="234" t="s">
        <v>25</v>
      </c>
      <c r="J194" s="234" t="s">
        <v>5936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5937</v>
      </c>
      <c r="B195" s="234" t="s">
        <v>5938</v>
      </c>
      <c r="C195" s="234" t="s">
        <v>5939</v>
      </c>
      <c r="D195" s="234" t="s">
        <v>5940</v>
      </c>
      <c r="E195" s="234" t="s">
        <v>25</v>
      </c>
      <c r="F195" s="234" t="s">
        <v>25</v>
      </c>
      <c r="G195" s="234" t="s">
        <v>25</v>
      </c>
      <c r="H195" s="234" t="s">
        <v>5941</v>
      </c>
      <c r="I195" s="234" t="s">
        <v>25</v>
      </c>
      <c r="J195" s="234" t="s">
        <v>5942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5943</v>
      </c>
      <c r="B196" s="234" t="s">
        <v>5944</v>
      </c>
      <c r="C196" s="234" t="s">
        <v>5945</v>
      </c>
      <c r="D196" s="234" t="s">
        <v>25</v>
      </c>
      <c r="E196" s="234" t="s">
        <v>5946</v>
      </c>
      <c r="F196" s="234" t="s">
        <v>25</v>
      </c>
      <c r="G196" s="234" t="s">
        <v>25</v>
      </c>
      <c r="H196" s="234" t="s">
        <v>5947</v>
      </c>
      <c r="I196" s="234" t="s">
        <v>25</v>
      </c>
      <c r="J196" s="234" t="s">
        <v>5948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5949</v>
      </c>
      <c r="B197" s="234" t="s">
        <v>5950</v>
      </c>
      <c r="C197" s="234" t="s">
        <v>5951</v>
      </c>
      <c r="D197" s="234" t="s">
        <v>25</v>
      </c>
      <c r="E197" s="234" t="s">
        <v>25</v>
      </c>
      <c r="F197" s="234" t="s">
        <v>25</v>
      </c>
      <c r="G197" s="234" t="s">
        <v>25</v>
      </c>
      <c r="H197" s="234" t="s">
        <v>5952</v>
      </c>
      <c r="I197" s="234" t="s">
        <v>25</v>
      </c>
      <c r="J197" s="234" t="s">
        <v>5953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5954</v>
      </c>
      <c r="B198" s="234" t="s">
        <v>5955</v>
      </c>
      <c r="C198" s="234" t="s">
        <v>5956</v>
      </c>
      <c r="D198" s="234" t="s">
        <v>5957</v>
      </c>
      <c r="E198" s="234" t="s">
        <v>25</v>
      </c>
      <c r="F198" s="234" t="s">
        <v>25</v>
      </c>
      <c r="G198" s="234" t="s">
        <v>25</v>
      </c>
      <c r="H198" s="234" t="s">
        <v>5958</v>
      </c>
      <c r="I198" s="234" t="s">
        <v>25</v>
      </c>
      <c r="J198" s="234" t="s">
        <v>5959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2519</v>
      </c>
      <c r="B199" s="233" t="s">
        <v>5960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5961</v>
      </c>
      <c r="B200" s="234" t="s">
        <v>5962</v>
      </c>
      <c r="C200" s="234" t="s">
        <v>5963</v>
      </c>
      <c r="D200" s="234" t="s">
        <v>25</v>
      </c>
      <c r="E200" s="234" t="s">
        <v>25</v>
      </c>
      <c r="F200" s="234" t="s">
        <v>25</v>
      </c>
      <c r="G200" s="234" t="s">
        <v>25</v>
      </c>
      <c r="H200" s="234" t="s">
        <v>5964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5965</v>
      </c>
      <c r="B201" s="234" t="s">
        <v>5966</v>
      </c>
      <c r="C201" s="234" t="s">
        <v>5967</v>
      </c>
      <c r="D201" s="234" t="s">
        <v>5968</v>
      </c>
      <c r="E201" s="234" t="s">
        <v>25</v>
      </c>
      <c r="F201" s="234" t="s">
        <v>25</v>
      </c>
      <c r="G201" s="234" t="s">
        <v>25</v>
      </c>
      <c r="H201" s="234" t="s">
        <v>5969</v>
      </c>
      <c r="I201" s="234" t="s">
        <v>25</v>
      </c>
      <c r="J201" s="234" t="s">
        <v>5970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5971</v>
      </c>
      <c r="B202" s="234" t="s">
        <v>5972</v>
      </c>
      <c r="C202" s="234" t="s">
        <v>5973</v>
      </c>
      <c r="D202" s="234" t="s">
        <v>25</v>
      </c>
      <c r="E202" s="234" t="s">
        <v>25</v>
      </c>
      <c r="F202" s="234" t="s">
        <v>25</v>
      </c>
      <c r="G202" s="234" t="s">
        <v>25</v>
      </c>
      <c r="H202" s="234" t="s">
        <v>5974</v>
      </c>
      <c r="I202" s="234" t="s">
        <v>25</v>
      </c>
      <c r="J202" s="234" t="s">
        <v>5975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5976</v>
      </c>
      <c r="B203" s="234" t="s">
        <v>5977</v>
      </c>
      <c r="C203" s="234" t="s">
        <v>5978</v>
      </c>
      <c r="D203" s="234" t="s">
        <v>5979</v>
      </c>
      <c r="E203" s="234" t="s">
        <v>25</v>
      </c>
      <c r="F203" s="234" t="s">
        <v>25</v>
      </c>
      <c r="G203" s="234" t="s">
        <v>25</v>
      </c>
      <c r="H203" s="234" t="s">
        <v>5980</v>
      </c>
      <c r="I203" s="234" t="s">
        <v>25</v>
      </c>
      <c r="J203" s="234" t="s">
        <v>5981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5982</v>
      </c>
      <c r="B204" s="234" t="s">
        <v>5983</v>
      </c>
      <c r="C204" s="234" t="s">
        <v>5984</v>
      </c>
      <c r="D204" s="234" t="s">
        <v>25</v>
      </c>
      <c r="E204" s="234" t="s">
        <v>25</v>
      </c>
      <c r="F204" s="234" t="s">
        <v>25</v>
      </c>
      <c r="G204" s="234" t="s">
        <v>25</v>
      </c>
      <c r="H204" s="234" t="s">
        <v>5985</v>
      </c>
      <c r="I204" s="234" t="s">
        <v>25</v>
      </c>
      <c r="J204" s="234" t="s">
        <v>5986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5987</v>
      </c>
      <c r="B205" s="234" t="s">
        <v>5988</v>
      </c>
      <c r="C205" s="234" t="s">
        <v>5989</v>
      </c>
      <c r="D205" s="234" t="s">
        <v>25</v>
      </c>
      <c r="E205" s="234" t="s">
        <v>25</v>
      </c>
      <c r="F205" s="234" t="s">
        <v>25</v>
      </c>
      <c r="G205" s="234" t="s">
        <v>25</v>
      </c>
      <c r="H205" s="234" t="s">
        <v>5990</v>
      </c>
      <c r="I205" s="234" t="s">
        <v>5991</v>
      </c>
      <c r="J205" s="234" t="s">
        <v>5992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5993</v>
      </c>
      <c r="B206" s="234" t="s">
        <v>5994</v>
      </c>
      <c r="C206" s="234" t="s">
        <v>5995</v>
      </c>
      <c r="D206" s="234" t="s">
        <v>25</v>
      </c>
      <c r="E206" s="234" t="s">
        <v>25</v>
      </c>
      <c r="F206" s="234" t="s">
        <v>25</v>
      </c>
      <c r="G206" s="234" t="s">
        <v>25</v>
      </c>
      <c r="H206" s="234" t="s">
        <v>5996</v>
      </c>
      <c r="I206" s="234" t="s">
        <v>25</v>
      </c>
      <c r="J206" s="234" t="s">
        <v>5997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5998</v>
      </c>
      <c r="B207" s="234" t="s">
        <v>5999</v>
      </c>
      <c r="C207" s="234" t="s">
        <v>5995</v>
      </c>
      <c r="D207" s="234" t="s">
        <v>6000</v>
      </c>
      <c r="E207" s="234" t="s">
        <v>25</v>
      </c>
      <c r="F207" s="234" t="s">
        <v>25</v>
      </c>
      <c r="G207" s="234" t="s">
        <v>25</v>
      </c>
      <c r="H207" s="234" t="s">
        <v>6001</v>
      </c>
      <c r="I207" s="234" t="s">
        <v>25</v>
      </c>
      <c r="J207" s="234" t="s">
        <v>6002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6003</v>
      </c>
      <c r="B208" s="234" t="s">
        <v>6004</v>
      </c>
      <c r="C208" s="234" t="s">
        <v>6005</v>
      </c>
      <c r="D208" s="234" t="s">
        <v>6000</v>
      </c>
      <c r="E208" s="234" t="s">
        <v>25</v>
      </c>
      <c r="F208" s="234" t="s">
        <v>6006</v>
      </c>
      <c r="G208" s="234" t="s">
        <v>6007</v>
      </c>
      <c r="H208" s="234" t="s">
        <v>6008</v>
      </c>
      <c r="I208" s="234" t="s">
        <v>6009</v>
      </c>
      <c r="J208" s="234" t="s">
        <v>6010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6011</v>
      </c>
      <c r="B209" s="234" t="s">
        <v>6012</v>
      </c>
      <c r="C209" s="234" t="s">
        <v>6013</v>
      </c>
      <c r="D209" s="234" t="s">
        <v>6014</v>
      </c>
      <c r="E209" s="234" t="s">
        <v>25</v>
      </c>
      <c r="F209" s="234" t="s">
        <v>6006</v>
      </c>
      <c r="G209" s="234" t="s">
        <v>6015</v>
      </c>
      <c r="H209" s="234" t="s">
        <v>6016</v>
      </c>
      <c r="I209" s="234" t="s">
        <v>6009</v>
      </c>
      <c r="J209" s="234" t="s">
        <v>6017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2523</v>
      </c>
      <c r="B210" s="233" t="s">
        <v>6018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6019</v>
      </c>
      <c r="B211" s="234" t="s">
        <v>6020</v>
      </c>
      <c r="C211" s="234" t="s">
        <v>6021</v>
      </c>
      <c r="D211" s="234" t="s">
        <v>6022</v>
      </c>
      <c r="E211" s="234" t="s">
        <v>25</v>
      </c>
      <c r="F211" s="234" t="s">
        <v>25</v>
      </c>
      <c r="G211" s="234" t="s">
        <v>6023</v>
      </c>
      <c r="H211" s="234" t="s">
        <v>6024</v>
      </c>
      <c r="I211" s="234" t="s">
        <v>6025</v>
      </c>
      <c r="J211" s="234" t="s">
        <v>6026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6027</v>
      </c>
      <c r="B212" s="234" t="s">
        <v>6028</v>
      </c>
      <c r="C212" s="234" t="s">
        <v>6029</v>
      </c>
      <c r="D212" s="234" t="s">
        <v>6030</v>
      </c>
      <c r="E212" s="234" t="s">
        <v>25</v>
      </c>
      <c r="F212" s="234" t="s">
        <v>6031</v>
      </c>
      <c r="G212" s="234" t="s">
        <v>25</v>
      </c>
      <c r="H212" s="234" t="s">
        <v>25</v>
      </c>
      <c r="I212" s="234" t="s">
        <v>25</v>
      </c>
      <c r="J212" s="234" t="s">
        <v>6032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6033</v>
      </c>
      <c r="B213" s="234" t="s">
        <v>6034</v>
      </c>
      <c r="C213" s="234" t="s">
        <v>6035</v>
      </c>
      <c r="D213" s="234" t="s">
        <v>6036</v>
      </c>
      <c r="E213" s="234" t="s">
        <v>25</v>
      </c>
      <c r="F213" s="234" t="s">
        <v>6037</v>
      </c>
      <c r="G213" s="234" t="s">
        <v>25</v>
      </c>
      <c r="H213" s="234" t="s">
        <v>6038</v>
      </c>
      <c r="I213" s="234" t="s">
        <v>25</v>
      </c>
      <c r="J213" s="234" t="s">
        <v>6039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6040</v>
      </c>
      <c r="B214" s="234" t="s">
        <v>6041</v>
      </c>
      <c r="C214" s="234" t="s">
        <v>6042</v>
      </c>
      <c r="D214" s="234" t="s">
        <v>6043</v>
      </c>
      <c r="E214" s="234" t="s">
        <v>25</v>
      </c>
      <c r="F214" s="234" t="s">
        <v>25</v>
      </c>
      <c r="G214" s="234" t="s">
        <v>25</v>
      </c>
      <c r="H214" s="234" t="s">
        <v>6044</v>
      </c>
      <c r="I214" s="234" t="s">
        <v>5396</v>
      </c>
      <c r="J214" s="234" t="s">
        <v>6045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6046</v>
      </c>
      <c r="B215" s="234" t="s">
        <v>6047</v>
      </c>
      <c r="C215" s="234" t="s">
        <v>6048</v>
      </c>
      <c r="D215" s="234" t="s">
        <v>6049</v>
      </c>
      <c r="E215" s="234" t="s">
        <v>25</v>
      </c>
      <c r="F215" s="234" t="s">
        <v>25</v>
      </c>
      <c r="G215" s="234" t="s">
        <v>25</v>
      </c>
      <c r="H215" s="234" t="s">
        <v>6050</v>
      </c>
      <c r="I215" s="234" t="s">
        <v>25</v>
      </c>
      <c r="J215" s="234" t="s">
        <v>6051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6052</v>
      </c>
      <c r="B216" s="232" t="s">
        <v>6053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2537</v>
      </c>
      <c r="B217" s="233" t="s">
        <v>6054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6055</v>
      </c>
      <c r="B218" s="234" t="s">
        <v>6056</v>
      </c>
      <c r="C218" s="234" t="s">
        <v>6057</v>
      </c>
      <c r="D218" s="234" t="s">
        <v>5175</v>
      </c>
      <c r="E218" s="234" t="s">
        <v>4972</v>
      </c>
      <c r="F218" s="234" t="s">
        <v>25</v>
      </c>
      <c r="G218" s="234" t="s">
        <v>25</v>
      </c>
      <c r="H218" s="234" t="s">
        <v>6058</v>
      </c>
      <c r="I218" s="234" t="s">
        <v>25</v>
      </c>
      <c r="J218" s="234" t="s">
        <v>6059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6060</v>
      </c>
      <c r="B219" s="234" t="s">
        <v>6061</v>
      </c>
      <c r="C219" s="234" t="s">
        <v>4977</v>
      </c>
      <c r="D219" s="234" t="s">
        <v>4978</v>
      </c>
      <c r="E219" s="234" t="s">
        <v>25</v>
      </c>
      <c r="F219" s="234" t="s">
        <v>4980</v>
      </c>
      <c r="G219" s="234" t="s">
        <v>25</v>
      </c>
      <c r="H219" s="234" t="s">
        <v>6062</v>
      </c>
      <c r="I219" s="234" t="s">
        <v>25</v>
      </c>
      <c r="J219" s="234" t="s">
        <v>6063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2541</v>
      </c>
      <c r="B220" s="233" t="s">
        <v>6064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6065</v>
      </c>
      <c r="B221" s="234" t="s">
        <v>6066</v>
      </c>
      <c r="C221" s="234" t="s">
        <v>6067</v>
      </c>
      <c r="D221" s="234" t="s">
        <v>6068</v>
      </c>
      <c r="E221" s="234" t="s">
        <v>25</v>
      </c>
      <c r="F221" s="234" t="s">
        <v>25</v>
      </c>
      <c r="G221" s="234" t="s">
        <v>25</v>
      </c>
      <c r="H221" s="234" t="s">
        <v>6069</v>
      </c>
      <c r="I221" s="234" t="s">
        <v>25</v>
      </c>
      <c r="J221" s="234" t="s">
        <v>6070</v>
      </c>
      <c r="K221" s="237">
        <f>IF(COUNTIF(L221:AY221,"&lt;&gt;")=0,"",SUMPRODUCT(((Recommendations[ImplStatus]="Implemented")+(Recommendations[ImplStatus]="Compensated"))*ISNUMBER(MATCH(Recommendations[Id],L221:AY221,0)))/COUNTIF(L221:AY221,"&lt;&gt;"))</f>
        <v>0</v>
      </c>
      <c r="L221" s="240" t="s">
        <v>877</v>
      </c>
      <c r="M221" s="240" t="s">
        <v>883</v>
      </c>
      <c r="N221" s="240" t="s">
        <v>1394</v>
      </c>
      <c r="O221" s="240" t="s">
        <v>1414</v>
      </c>
      <c r="P221" s="240" t="s">
        <v>1430</v>
      </c>
      <c r="Q221" s="240" t="s">
        <v>1436</v>
      </c>
      <c r="R221" s="240" t="s">
        <v>1441</v>
      </c>
      <c r="S221" s="240" t="s">
        <v>1447</v>
      </c>
      <c r="T221" s="240" t="s">
        <v>1492</v>
      </c>
      <c r="U221" s="240" t="s">
        <v>1497</v>
      </c>
      <c r="V221" s="240" t="s">
        <v>1502</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6071</v>
      </c>
      <c r="B222" s="234" t="s">
        <v>6072</v>
      </c>
      <c r="C222" s="234" t="s">
        <v>6073</v>
      </c>
      <c r="D222" s="234" t="s">
        <v>6074</v>
      </c>
      <c r="E222" s="234" t="s">
        <v>25</v>
      </c>
      <c r="F222" s="234" t="s">
        <v>25</v>
      </c>
      <c r="G222" s="234" t="s">
        <v>25</v>
      </c>
      <c r="H222" s="234" t="s">
        <v>6075</v>
      </c>
      <c r="I222" s="234" t="s">
        <v>25</v>
      </c>
      <c r="J222" s="234" t="s">
        <v>6076</v>
      </c>
      <c r="K222" s="237">
        <f>IF(COUNTIF(L222:AY222,"&lt;&gt;")=0,"",SUMPRODUCT(((Recommendations[ImplStatus]="Implemented")+(Recommendations[ImplStatus]="Compensated"))*ISNUMBER(MATCH(Recommendations[Id],L222:AY222,0)))/COUNTIF(L222:AY222,"&lt;&gt;"))</f>
        <v>0</v>
      </c>
      <c r="L222" s="240" t="s">
        <v>1645</v>
      </c>
      <c r="M222" s="240" t="s">
        <v>1650</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6077</v>
      </c>
      <c r="B223" s="234" t="s">
        <v>6078</v>
      </c>
      <c r="C223" s="234" t="s">
        <v>6079</v>
      </c>
      <c r="D223" s="234" t="s">
        <v>25</v>
      </c>
      <c r="E223" s="234" t="s">
        <v>6080</v>
      </c>
      <c r="F223" s="234" t="s">
        <v>25</v>
      </c>
      <c r="G223" s="234" t="s">
        <v>25</v>
      </c>
      <c r="H223" s="234" t="s">
        <v>6081</v>
      </c>
      <c r="I223" s="234" t="s">
        <v>25</v>
      </c>
      <c r="J223" s="234" t="s">
        <v>6082</v>
      </c>
      <c r="K223" s="237">
        <f>IF(COUNTIF(L223:AY223,"&lt;&gt;")=0,"",SUMPRODUCT(((Recommendations[ImplStatus]="Implemented")+(Recommendations[ImplStatus]="Compensated"))*ISNUMBER(MATCH(Recommendations[Id],L223:AY223,0)))/COUNTIF(L223:AY223,"&lt;&gt;"))</f>
        <v>0</v>
      </c>
      <c r="L223" s="240" t="s">
        <v>1157</v>
      </c>
      <c r="M223" s="240" t="s">
        <v>1539</v>
      </c>
      <c r="N223" s="240" t="s">
        <v>1544</v>
      </c>
      <c r="O223" s="240" t="s">
        <v>1585</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6083</v>
      </c>
      <c r="B224" s="234" t="s">
        <v>6084</v>
      </c>
      <c r="C224" s="234" t="s">
        <v>6085</v>
      </c>
      <c r="D224" s="234" t="s">
        <v>25</v>
      </c>
      <c r="E224" s="234" t="s">
        <v>25</v>
      </c>
      <c r="F224" s="234" t="s">
        <v>25</v>
      </c>
      <c r="G224" s="234" t="s">
        <v>25</v>
      </c>
      <c r="H224" s="234" t="s">
        <v>6086</v>
      </c>
      <c r="I224" s="234" t="s">
        <v>25</v>
      </c>
      <c r="J224" s="234" t="s">
        <v>6087</v>
      </c>
      <c r="K224" s="237">
        <f>IF(COUNTIF(L224:AY224,"&lt;&gt;")=0,"",SUMPRODUCT(((Recommendations[ImplStatus]="Implemented")+(Recommendations[ImplStatus]="Compensated"))*ISNUMBER(MATCH(Recommendations[Id],L224:AY224,0)))/COUNTIF(L224:AY224,"&lt;&gt;"))</f>
        <v>0</v>
      </c>
      <c r="L224" s="240" t="s">
        <v>1625</v>
      </c>
      <c r="M224" s="240" t="s">
        <v>1630</v>
      </c>
      <c r="N224" s="240" t="s">
        <v>1635</v>
      </c>
      <c r="O224" s="240" t="s">
        <v>1670</v>
      </c>
      <c r="P224" s="240" t="s">
        <v>1675</v>
      </c>
      <c r="Q224" s="240" t="s">
        <v>1680</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6088</v>
      </c>
      <c r="B225" s="234" t="s">
        <v>6089</v>
      </c>
      <c r="C225" s="234" t="s">
        <v>6090</v>
      </c>
      <c r="D225" s="234" t="s">
        <v>25</v>
      </c>
      <c r="E225" s="234" t="s">
        <v>25</v>
      </c>
      <c r="F225" s="234" t="s">
        <v>25</v>
      </c>
      <c r="G225" s="234" t="s">
        <v>25</v>
      </c>
      <c r="H225" s="234" t="s">
        <v>6091</v>
      </c>
      <c r="I225" s="234" t="s">
        <v>25</v>
      </c>
      <c r="J225" s="234" t="s">
        <v>25</v>
      </c>
      <c r="K225" s="237">
        <f>IF(COUNTIF(L225:AY225,"&lt;&gt;")=0,"",SUMPRODUCT(((Recommendations[ImplStatus]="Implemented")+(Recommendations[ImplStatus]="Compensated"))*ISNUMBER(MATCH(Recommendations[Id],L225:AY225,0)))/COUNTIF(L225:AY225,"&lt;&gt;"))</f>
        <v>0</v>
      </c>
      <c r="L225" s="240" t="s">
        <v>1590</v>
      </c>
      <c r="M225" s="240" t="s">
        <v>1650</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6092</v>
      </c>
      <c r="B226" s="234" t="s">
        <v>6093</v>
      </c>
      <c r="C226" s="234" t="s">
        <v>6094</v>
      </c>
      <c r="D226" s="234" t="s">
        <v>25</v>
      </c>
      <c r="E226" s="234" t="s">
        <v>25</v>
      </c>
      <c r="F226" s="234" t="s">
        <v>25</v>
      </c>
      <c r="G226" s="234" t="s">
        <v>25</v>
      </c>
      <c r="H226" s="234" t="s">
        <v>6095</v>
      </c>
      <c r="I226" s="234" t="s">
        <v>25</v>
      </c>
      <c r="J226" s="234" t="s">
        <v>6096</v>
      </c>
      <c r="K226" s="237">
        <f>IF(COUNTIF(L226:AY226,"&lt;&gt;")=0,"",SUMPRODUCT(((Recommendations[ImplStatus]="Implemented")+(Recommendations[ImplStatus]="Compensated"))*ISNUMBER(MATCH(Recommendations[Id],L226:AY226,0)))/COUNTIF(L226:AY226,"&lt;&gt;"))</f>
        <v>0</v>
      </c>
      <c r="L226" s="240" t="s">
        <v>1595</v>
      </c>
      <c r="M226" s="240" t="s">
        <v>1600</v>
      </c>
      <c r="N226" s="240" t="s">
        <v>1605</v>
      </c>
      <c r="O226" s="240" t="s">
        <v>1610</v>
      </c>
      <c r="P226" s="240" t="s">
        <v>1615</v>
      </c>
      <c r="Q226" s="240" t="s">
        <v>1620</v>
      </c>
      <c r="R226" s="240" t="s">
        <v>1685</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6097</v>
      </c>
      <c r="B227" s="234" t="s">
        <v>6098</v>
      </c>
      <c r="C227" s="234" t="s">
        <v>6099</v>
      </c>
      <c r="D227" s="234" t="s">
        <v>25</v>
      </c>
      <c r="E227" s="234" t="s">
        <v>25</v>
      </c>
      <c r="F227" s="234" t="s">
        <v>25</v>
      </c>
      <c r="G227" s="234" t="s">
        <v>25</v>
      </c>
      <c r="H227" s="234" t="s">
        <v>6100</v>
      </c>
      <c r="I227" s="234" t="s">
        <v>25</v>
      </c>
      <c r="J227" s="234" t="s">
        <v>6101</v>
      </c>
      <c r="K227" s="237">
        <f>IF(COUNTIF(L227:AY227,"&lt;&gt;")=0,"",SUMPRODUCT(((Recommendations[ImplStatus]="Implemented")+(Recommendations[ImplStatus]="Compensated"))*ISNUMBER(MATCH(Recommendations[Id],L227:AY227,0)))/COUNTIF(L227:AY227,"&lt;&gt;"))</f>
        <v>0</v>
      </c>
      <c r="L227" s="240" t="s">
        <v>1554</v>
      </c>
      <c r="M227" s="240" t="s">
        <v>1559</v>
      </c>
      <c r="N227" s="240" t="s">
        <v>1564</v>
      </c>
      <c r="O227" s="240" t="s">
        <v>1569</v>
      </c>
      <c r="P227" s="240" t="s">
        <v>1574</v>
      </c>
      <c r="Q227" s="240" t="s">
        <v>1579</v>
      </c>
      <c r="R227" s="240" t="s">
        <v>1640</v>
      </c>
      <c r="S227" s="240" t="s">
        <v>1665</v>
      </c>
      <c r="T227" s="240" t="s">
        <v>1690</v>
      </c>
      <c r="U227" s="240" t="s">
        <v>1695</v>
      </c>
      <c r="V227" s="240" t="s">
        <v>1700</v>
      </c>
      <c r="W227" s="240" t="s">
        <v>1705</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6102</v>
      </c>
      <c r="B228" s="234" t="s">
        <v>6103</v>
      </c>
      <c r="C228" s="234" t="s">
        <v>6104</v>
      </c>
      <c r="D228" s="234" t="s">
        <v>25</v>
      </c>
      <c r="E228" s="234" t="s">
        <v>25</v>
      </c>
      <c r="F228" s="234" t="s">
        <v>25</v>
      </c>
      <c r="G228" s="234" t="s">
        <v>25</v>
      </c>
      <c r="H228" s="234" t="s">
        <v>6105</v>
      </c>
      <c r="I228" s="234" t="s">
        <v>25</v>
      </c>
      <c r="J228" s="234" t="s">
        <v>6106</v>
      </c>
      <c r="K228" s="237">
        <f>IF(COUNTIF(L228:AY228,"&lt;&gt;")=0,"",SUMPRODUCT(((Recommendations[ImplStatus]="Implemented")+(Recommendations[ImplStatus]="Compensated"))*ISNUMBER(MATCH(Recommendations[Id],L228:AY228,0)))/COUNTIF(L228:AY228,"&lt;&gt;"))</f>
        <v>0</v>
      </c>
      <c r="L228" s="240" t="s">
        <v>1655</v>
      </c>
      <c r="M228" s="240" t="s">
        <v>1660</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6107</v>
      </c>
      <c r="B229" s="234" t="s">
        <v>6108</v>
      </c>
      <c r="C229" s="234" t="s">
        <v>6109</v>
      </c>
      <c r="D229" s="234" t="s">
        <v>25</v>
      </c>
      <c r="E229" s="234" t="s">
        <v>25</v>
      </c>
      <c r="F229" s="234" t="s">
        <v>25</v>
      </c>
      <c r="G229" s="234" t="s">
        <v>25</v>
      </c>
      <c r="H229" s="234" t="s">
        <v>6110</v>
      </c>
      <c r="I229" s="234" t="s">
        <v>25</v>
      </c>
      <c r="J229" s="234" t="s">
        <v>6111</v>
      </c>
      <c r="K229" s="237">
        <f>IF(COUNTIF(L229:AY229,"&lt;&gt;")=0,"",SUMPRODUCT(((Recommendations[ImplStatus]="Implemented")+(Recommendations[ImplStatus]="Compensated"))*ISNUMBER(MATCH(Recommendations[Id],L229:AY229,0)))/COUNTIF(L229:AY229,"&lt;&gt;"))</f>
        <v>0</v>
      </c>
      <c r="L229" s="240" t="s">
        <v>1083</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2545</v>
      </c>
      <c r="B230" s="233" t="s">
        <v>6112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6113</v>
      </c>
      <c r="B231" s="234" t="s">
        <v>6114</v>
      </c>
      <c r="C231" s="234" t="s">
        <v>6115</v>
      </c>
      <c r="D231" s="234" t="s">
        <v>6116</v>
      </c>
      <c r="E231" s="234" t="s">
        <v>25</v>
      </c>
      <c r="F231" s="234" t="s">
        <v>25</v>
      </c>
      <c r="G231" s="234" t="s">
        <v>25</v>
      </c>
      <c r="H231" s="234" t="s">
        <v>6117</v>
      </c>
      <c r="I231" s="234" t="s">
        <v>25</v>
      </c>
      <c r="J231" s="234" t="s">
        <v>6118</v>
      </c>
      <c r="K231" s="237">
        <f>IF(COUNTIF(L231:AY231,"&lt;&gt;")=0,"",SUMPRODUCT(((Recommendations[ImplStatus]="Implemented")+(Recommendations[ImplStatus]="Compensated"))*ISNUMBER(MATCH(Recommendations[Id],L231:AY231,0)))/COUNTIF(L231:AY231,"&lt;&gt;"))</f>
        <v>0</v>
      </c>
      <c r="L231" s="240" t="s">
        <v>1424</v>
      </c>
      <c r="M231" s="240" t="s">
        <v>1486</v>
      </c>
      <c r="N231" s="240" t="s">
        <v>1716</v>
      </c>
      <c r="O231" s="240" t="s">
        <v>1722</v>
      </c>
      <c r="P231" s="240" t="s">
        <v>1727</v>
      </c>
      <c r="Q231" s="240" t="s">
        <v>1731</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6119</v>
      </c>
      <c r="B232" s="234" t="s">
        <v>6120</v>
      </c>
      <c r="C232" s="234" t="s">
        <v>6121</v>
      </c>
      <c r="D232" s="234" t="s">
        <v>6122</v>
      </c>
      <c r="E232" s="234" t="s">
        <v>25</v>
      </c>
      <c r="F232" s="234" t="s">
        <v>25</v>
      </c>
      <c r="G232" s="234" t="s">
        <v>25</v>
      </c>
      <c r="H232" s="234" t="s">
        <v>6123</v>
      </c>
      <c r="I232" s="234" t="s">
        <v>25</v>
      </c>
      <c r="J232" s="234" t="s">
        <v>6124</v>
      </c>
      <c r="K232" s="237">
        <f>IF(COUNTIF(L232:AY232,"&lt;&gt;")=0,"",SUMPRODUCT(((Recommendations[ImplStatus]="Implemented")+(Recommendations[ImplStatus]="Compensated"))*ISNUMBER(MATCH(Recommendations[Id],L232:AY232,0)))/COUNTIF(L232:AY232,"&lt;&gt;"))</f>
        <v>0</v>
      </c>
      <c r="L232" s="240" t="s">
        <v>171</v>
      </c>
      <c r="M232" s="240" t="s">
        <v>190</v>
      </c>
      <c r="N232" s="240" t="s">
        <v>1424</v>
      </c>
      <c r="O232" s="240" t="s">
        <v>1442</v>
      </c>
      <c r="P232" s="240" t="s">
        <v>1486</v>
      </c>
      <c r="Q232" s="240" t="s">
        <v>1710</v>
      </c>
      <c r="R232" s="240" t="s">
        <v>1716</v>
      </c>
      <c r="S232" s="240" t="s">
        <v>1722</v>
      </c>
      <c r="T232" s="240" t="s">
        <v>1727</v>
      </c>
      <c r="U232" s="240" t="s">
        <v>1731</v>
      </c>
      <c r="V232" s="240" t="s">
        <v>1735</v>
      </c>
      <c r="W232" s="240" t="s">
        <v>1740</v>
      </c>
      <c r="X232" s="240" t="s">
        <v>1744</v>
      </c>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6125</v>
      </c>
      <c r="B233" s="234" t="s">
        <v>6126</v>
      </c>
      <c r="C233" s="234" t="s">
        <v>6127</v>
      </c>
      <c r="D233" s="234" t="s">
        <v>6128</v>
      </c>
      <c r="E233" s="234" t="s">
        <v>25</v>
      </c>
      <c r="F233" s="234" t="s">
        <v>25</v>
      </c>
      <c r="G233" s="234" t="s">
        <v>25</v>
      </c>
      <c r="H233" s="234" t="s">
        <v>6129</v>
      </c>
      <c r="I233" s="234" t="s">
        <v>25</v>
      </c>
      <c r="J233" s="234" t="s">
        <v>6130</v>
      </c>
      <c r="K233" s="237">
        <f>IF(COUNTIF(L233:AY233,"&lt;&gt;")=0,"",SUMPRODUCT(((Recommendations[ImplStatus]="Implemented")+(Recommendations[ImplStatus]="Compensated"))*ISNUMBER(MATCH(Recommendations[Id],L233:AY233,0)))/COUNTIF(L233:AY233,"&lt;&gt;"))</f>
        <v>0</v>
      </c>
      <c r="L233" s="240" t="s">
        <v>1748</v>
      </c>
      <c r="M233" s="240" t="s">
        <v>1753</v>
      </c>
      <c r="N233" s="240" t="s">
        <v>1757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6131</v>
      </c>
      <c r="B234" s="234" t="s">
        <v>6132</v>
      </c>
      <c r="C234" s="234" t="s">
        <v>6133</v>
      </c>
      <c r="D234" s="234" t="s">
        <v>6134</v>
      </c>
      <c r="E234" s="234" t="s">
        <v>25</v>
      </c>
      <c r="F234" s="234" t="s">
        <v>25</v>
      </c>
      <c r="G234" s="234" t="s">
        <v>25</v>
      </c>
      <c r="H234" s="234" t="s">
        <v>6135</v>
      </c>
      <c r="I234" s="234" t="s">
        <v>25</v>
      </c>
      <c r="J234" s="234" t="s">
        <v>6136</v>
      </c>
      <c r="K234" s="237">
        <f>IF(COUNTIF(L234:AY234,"&lt;&gt;")=0,"",SUMPRODUCT(((Recommendations[ImplStatus]="Implemented")+(Recommendations[ImplStatus]="Compensated"))*ISNUMBER(MATCH(Recommendations[Id],L234:AY234,0)))/COUNTIF(L234:AY234,"&lt;&gt;"))</f>
        <v>0</v>
      </c>
      <c r="L234" s="240" t="s">
        <v>1549</v>
      </c>
      <c r="M234" s="240" t="s">
        <v>1772</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2549</v>
      </c>
      <c r="B235" s="233" t="s">
        <v>6137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6138</v>
      </c>
      <c r="B236" s="234" t="s">
        <v>6139</v>
      </c>
      <c r="C236" s="234" t="s">
        <v>6140</v>
      </c>
      <c r="D236" s="234" t="s">
        <v>6141</v>
      </c>
      <c r="E236" s="234" t="s">
        <v>25</v>
      </c>
      <c r="F236" s="234" t="s">
        <v>25</v>
      </c>
      <c r="G236" s="234" t="s">
        <v>25</v>
      </c>
      <c r="H236" s="234" t="s">
        <v>6142</v>
      </c>
      <c r="I236" s="234" t="s">
        <v>25</v>
      </c>
      <c r="J236" s="234" t="s">
        <v>6143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6144</v>
      </c>
      <c r="B237" s="234" t="s">
        <v>6145</v>
      </c>
      <c r="C237" s="234" t="s">
        <v>6146</v>
      </c>
      <c r="D237" s="234" t="s">
        <v>6147</v>
      </c>
      <c r="E237" s="234" t="s">
        <v>25</v>
      </c>
      <c r="F237" s="234" t="s">
        <v>25</v>
      </c>
      <c r="G237" s="234" t="s">
        <v>6148</v>
      </c>
      <c r="H237" s="234" t="s">
        <v>6149</v>
      </c>
      <c r="I237" s="234" t="s">
        <v>5396</v>
      </c>
      <c r="J237" s="234" t="s">
        <v>6150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6151</v>
      </c>
      <c r="B238" s="234" t="s">
        <v>6152</v>
      </c>
      <c r="C238" s="234" t="s">
        <v>6153</v>
      </c>
      <c r="D238" s="234" t="s">
        <v>25</v>
      </c>
      <c r="E238" s="234" t="s">
        <v>25</v>
      </c>
      <c r="F238" s="234" t="s">
        <v>25</v>
      </c>
      <c r="G238" s="234" t="s">
        <v>25</v>
      </c>
      <c r="H238" s="234" t="s">
        <v>6154</v>
      </c>
      <c r="I238" s="234" t="s">
        <v>6155</v>
      </c>
      <c r="J238" s="234" t="s">
        <v>6156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6157</v>
      </c>
      <c r="B239" s="234" t="s">
        <v>6158</v>
      </c>
      <c r="C239" s="234" t="s">
        <v>6159</v>
      </c>
      <c r="D239" s="234" t="s">
        <v>25</v>
      </c>
      <c r="E239" s="234" t="s">
        <v>25</v>
      </c>
      <c r="F239" s="234" t="s">
        <v>25</v>
      </c>
      <c r="G239" s="234" t="s">
        <v>25</v>
      </c>
      <c r="H239" s="234" t="s">
        <v>6160</v>
      </c>
      <c r="I239" s="234" t="s">
        <v>5396</v>
      </c>
      <c r="J239" s="234" t="s">
        <v>6161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6162</v>
      </c>
      <c r="B240" s="234" t="s">
        <v>6163</v>
      </c>
      <c r="C240" s="234" t="s">
        <v>6164</v>
      </c>
      <c r="D240" s="234" t="s">
        <v>6165</v>
      </c>
      <c r="E240" s="234" t="s">
        <v>25</v>
      </c>
      <c r="F240" s="234" t="s">
        <v>25</v>
      </c>
      <c r="G240" s="234" t="s">
        <v>25</v>
      </c>
      <c r="H240" s="234" t="s">
        <v>6166</v>
      </c>
      <c r="I240" s="234" t="s">
        <v>25</v>
      </c>
      <c r="J240" s="234" t="s">
        <v>6167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2553</v>
      </c>
      <c r="B241" s="233" t="s">
        <v>6168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6169</v>
      </c>
      <c r="B242" s="234" t="s">
        <v>6170</v>
      </c>
      <c r="C242" s="234" t="s">
        <v>6171</v>
      </c>
      <c r="D242" s="234" t="s">
        <v>25</v>
      </c>
      <c r="E242" s="234" t="s">
        <v>25</v>
      </c>
      <c r="F242" s="234" t="s">
        <v>6172</v>
      </c>
      <c r="G242" s="234" t="s">
        <v>25</v>
      </c>
      <c r="H242" s="234" t="s">
        <v>6173</v>
      </c>
      <c r="I242" s="234" t="s">
        <v>25</v>
      </c>
      <c r="J242" s="234" t="s">
        <v>6174</v>
      </c>
      <c r="K242" s="237">
        <f>IF(COUNTIF(L242:AY242,"&lt;&gt;")=0,"",SUMPRODUCT(((Recommendations[ImplStatus]="Implemented")+(Recommendations[ImplStatus]="Compensated"))*ISNUMBER(MATCH(Recommendations[Id],L242:AY242,0)))/COUNTIF(L242:AY242,"&lt;&gt;"))</f>
        <v>0</v>
      </c>
      <c r="L242" s="240" t="s">
        <v>1404</v>
      </c>
      <c r="M242" s="240" t="s">
        <v>1409</v>
      </c>
      <c r="N242" s="240" t="s">
        <v>1419</v>
      </c>
      <c r="O242" s="240" t="s">
        <v>1452</v>
      </c>
      <c r="P242" s="240" t="s">
        <v>1462</v>
      </c>
      <c r="Q242" s="240" t="s">
        <v>1467</v>
      </c>
      <c r="R242" s="240" t="s">
        <v>1473</v>
      </c>
      <c r="S242" s="240" t="s">
        <v>1479</v>
      </c>
      <c r="T242" s="240" t="s">
        <v>1507</v>
      </c>
      <c r="U242" s="240" t="s">
        <v>1513</v>
      </c>
      <c r="V242" s="240" t="s">
        <v>1519</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2557</v>
      </c>
      <c r="B243" s="233" t="s">
        <v>6175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6176</v>
      </c>
      <c r="B244" s="234" t="s">
        <v>6177</v>
      </c>
      <c r="C244" s="234" t="s">
        <v>6178</v>
      </c>
      <c r="D244" s="234" t="s">
        <v>25</v>
      </c>
      <c r="E244" s="234" t="s">
        <v>25</v>
      </c>
      <c r="F244" s="234" t="s">
        <v>6179</v>
      </c>
      <c r="G244" s="234" t="s">
        <v>25</v>
      </c>
      <c r="H244" s="234" t="s">
        <v>6180</v>
      </c>
      <c r="I244" s="234" t="s">
        <v>6181</v>
      </c>
      <c r="J244" s="234" t="s">
        <v>6182</v>
      </c>
      <c r="K244" s="237">
        <f>IF(COUNTIF(L244:AY244,"&lt;&gt;")=0,"",SUMPRODUCT(((Recommendations[ImplStatus]="Implemented")+(Recommendations[ImplStatus]="Compensated"))*ISNUMBER(MATCH(Recommendations[Id],L244:AY244,0)))/COUNTIF(L244:AY244,"&lt;&gt;"))</f>
        <v>0</v>
      </c>
      <c r="L244" s="240" t="s">
        <v>644</v>
      </c>
      <c r="M244" s="240" t="s">
        <v>649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6183</v>
      </c>
      <c r="B245" s="234" t="s">
        <v>6184</v>
      </c>
      <c r="C245" s="234" t="s">
        <v>6185</v>
      </c>
      <c r="D245" s="234" t="s">
        <v>6186</v>
      </c>
      <c r="E245" s="234" t="s">
        <v>25</v>
      </c>
      <c r="F245" s="234" t="s">
        <v>25</v>
      </c>
      <c r="G245" s="234" t="s">
        <v>25</v>
      </c>
      <c r="H245" s="234" t="s">
        <v>6187</v>
      </c>
      <c r="I245" s="234" t="s">
        <v>25</v>
      </c>
      <c r="J245" s="234" t="s">
        <v>6188</v>
      </c>
      <c r="K245" s="237">
        <f>IF(COUNTIF(L245:AY245,"&lt;&gt;")=0,"",SUMPRODUCT(((Recommendations[ImplStatus]="Implemented")+(Recommendations[ImplStatus]="Compensated"))*ISNUMBER(MATCH(Recommendations[Id],L245:AY245,0)))/COUNTIF(L245:AY245,"&lt;&gt;"))</f>
        <v>0</v>
      </c>
      <c r="L245" s="240" t="s">
        <v>644</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6189</v>
      </c>
      <c r="B246" s="234" t="s">
        <v>6190</v>
      </c>
      <c r="C246" s="234" t="s">
        <v>6191</v>
      </c>
      <c r="D246" s="234" t="s">
        <v>25</v>
      </c>
      <c r="E246" s="234" t="s">
        <v>25</v>
      </c>
      <c r="F246" s="234" t="s">
        <v>25</v>
      </c>
      <c r="G246" s="234" t="s">
        <v>25</v>
      </c>
      <c r="H246" s="234" t="s">
        <v>6192</v>
      </c>
      <c r="I246" s="234" t="s">
        <v>25</v>
      </c>
      <c r="J246" s="234" t="s">
        <v>6193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2561</v>
      </c>
      <c r="B247" s="233" t="s">
        <v>6194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6195</v>
      </c>
      <c r="B248" s="234" t="s">
        <v>6196</v>
      </c>
      <c r="C248" s="234" t="s">
        <v>6197</v>
      </c>
      <c r="D248" s="234" t="s">
        <v>6198</v>
      </c>
      <c r="E248" s="234" t="s">
        <v>25</v>
      </c>
      <c r="F248" s="234" t="s">
        <v>25</v>
      </c>
      <c r="G248" s="234" t="s">
        <v>25</v>
      </c>
      <c r="H248" s="234" t="s">
        <v>6199</v>
      </c>
      <c r="I248" s="234" t="s">
        <v>6200</v>
      </c>
      <c r="J248" s="234" t="s">
        <v>6201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6202</v>
      </c>
      <c r="B249" s="234" t="s">
        <v>6203</v>
      </c>
      <c r="C249" s="234" t="s">
        <v>6197</v>
      </c>
      <c r="D249" s="234" t="s">
        <v>6204</v>
      </c>
      <c r="E249" s="234" t="s">
        <v>25</v>
      </c>
      <c r="F249" s="234" t="s">
        <v>25</v>
      </c>
      <c r="G249" s="234" t="s">
        <v>25</v>
      </c>
      <c r="H249" s="234" t="s">
        <v>6199</v>
      </c>
      <c r="I249" s="234" t="s">
        <v>6205</v>
      </c>
      <c r="J249" s="234" t="s">
        <v>6206</v>
      </c>
      <c r="K249" s="237">
        <f>IF(COUNTIF(L249:AY249,"&lt;&gt;")=0,"",SUMPRODUCT(((Recommendations[ImplStatus]="Implemented")+(Recommendations[ImplStatus]="Compensated"))*ISNUMBER(MATCH(Recommendations[Id],L249:AY249,0)))/COUNTIF(L249:AY249,"&lt;&gt;"))</f>
        <v>0</v>
      </c>
      <c r="L249" s="240" t="s">
        <v>1525</v>
      </c>
      <c r="M249" s="240" t="s">
        <v>1531</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6207</v>
      </c>
      <c r="B250" s="234" t="s">
        <v>6208</v>
      </c>
      <c r="C250" s="234" t="s">
        <v>6209</v>
      </c>
      <c r="D250" s="234" t="s">
        <v>6210</v>
      </c>
      <c r="E250" s="234" t="s">
        <v>25</v>
      </c>
      <c r="F250" s="234" t="s">
        <v>25</v>
      </c>
      <c r="G250" s="234" t="s">
        <v>25</v>
      </c>
      <c r="H250" s="234" t="s">
        <v>6211</v>
      </c>
      <c r="I250" s="234" t="s">
        <v>25</v>
      </c>
      <c r="J250" s="234" t="s">
        <v>6212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6213</v>
      </c>
      <c r="B251" s="232" t="s">
        <v>6214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2567</v>
      </c>
      <c r="B252" s="233" t="s">
        <v>6215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6216</v>
      </c>
      <c r="B253" s="234" t="s">
        <v>6217</v>
      </c>
      <c r="C253" s="234" t="s">
        <v>6218</v>
      </c>
      <c r="D253" s="234" t="s">
        <v>5175</v>
      </c>
      <c r="E253" s="234" t="s">
        <v>4972</v>
      </c>
      <c r="F253" s="234" t="s">
        <v>25</v>
      </c>
      <c r="G253" s="234" t="s">
        <v>25</v>
      </c>
      <c r="H253" s="234" t="s">
        <v>6219</v>
      </c>
      <c r="I253" s="234" t="s">
        <v>25</v>
      </c>
      <c r="J253" s="234" t="s">
        <v>6220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6221</v>
      </c>
      <c r="B254" s="234" t="s">
        <v>6222</v>
      </c>
      <c r="C254" s="234" t="s">
        <v>4977</v>
      </c>
      <c r="D254" s="234" t="s">
        <v>4978</v>
      </c>
      <c r="E254" s="234" t="s">
        <v>25</v>
      </c>
      <c r="F254" s="234" t="s">
        <v>4980</v>
      </c>
      <c r="G254" s="234" t="s">
        <v>25</v>
      </c>
      <c r="H254" s="234" t="s">
        <v>6223</v>
      </c>
      <c r="I254" s="234" t="s">
        <v>25</v>
      </c>
      <c r="J254" s="234" t="s">
        <v>6224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2571</v>
      </c>
      <c r="B255" s="233" t="s">
        <v>6225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6226</v>
      </c>
      <c r="B256" s="234" t="s">
        <v>6227</v>
      </c>
      <c r="C256" s="234" t="s">
        <v>6228</v>
      </c>
      <c r="D256" s="234" t="s">
        <v>6229</v>
      </c>
      <c r="E256" s="234" t="s">
        <v>6230</v>
      </c>
      <c r="F256" s="234" t="s">
        <v>6231</v>
      </c>
      <c r="G256" s="234" t="s">
        <v>25</v>
      </c>
      <c r="H256" s="234" t="s">
        <v>6232</v>
      </c>
      <c r="I256" s="234" t="s">
        <v>25</v>
      </c>
      <c r="J256" s="234" t="s">
        <v>6233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6234</v>
      </c>
      <c r="B257" s="234" t="s">
        <v>6235</v>
      </c>
      <c r="C257" s="234" t="s">
        <v>6236</v>
      </c>
      <c r="D257" s="234" t="s">
        <v>6237</v>
      </c>
      <c r="E257" s="234" t="s">
        <v>25</v>
      </c>
      <c r="F257" s="234" t="s">
        <v>25</v>
      </c>
      <c r="G257" s="234" t="s">
        <v>25</v>
      </c>
      <c r="H257" s="234" t="s">
        <v>6238</v>
      </c>
      <c r="I257" s="234" t="s">
        <v>25</v>
      </c>
      <c r="J257" s="234" t="s">
        <v>6239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2576</v>
      </c>
      <c r="B258" s="233" t="s">
        <v>6240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6241</v>
      </c>
      <c r="B259" s="234" t="s">
        <v>6242</v>
      </c>
      <c r="C259" s="234" t="s">
        <v>6243</v>
      </c>
      <c r="D259" s="234" t="s">
        <v>6244</v>
      </c>
      <c r="E259" s="234" t="s">
        <v>6245</v>
      </c>
      <c r="F259" s="234" t="s">
        <v>25</v>
      </c>
      <c r="G259" s="234" t="s">
        <v>25</v>
      </c>
      <c r="H259" s="234" t="s">
        <v>6246</v>
      </c>
      <c r="I259" s="234" t="s">
        <v>25</v>
      </c>
      <c r="J259" s="234" t="s">
        <v>6247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6248</v>
      </c>
      <c r="B260" s="234" t="s">
        <v>6249</v>
      </c>
      <c r="C260" s="234" t="s">
        <v>6250</v>
      </c>
      <c r="D260" s="234" t="s">
        <v>25</v>
      </c>
      <c r="E260" s="234" t="s">
        <v>25</v>
      </c>
      <c r="F260" s="234" t="s">
        <v>25</v>
      </c>
      <c r="G260" s="234" t="s">
        <v>25</v>
      </c>
      <c r="H260" s="234" t="s">
        <v>6251</v>
      </c>
      <c r="I260" s="234" t="s">
        <v>6252</v>
      </c>
      <c r="J260" s="234" t="s">
        <v>6253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6254</v>
      </c>
      <c r="B261" s="234" t="s">
        <v>6255</v>
      </c>
      <c r="C261" s="234" t="s">
        <v>6256</v>
      </c>
      <c r="D261" s="234" t="s">
        <v>6257</v>
      </c>
      <c r="E261" s="234" t="s">
        <v>25</v>
      </c>
      <c r="F261" s="234" t="s">
        <v>25</v>
      </c>
      <c r="G261" s="234" t="s">
        <v>25</v>
      </c>
      <c r="H261" s="234" t="s">
        <v>6258</v>
      </c>
      <c r="I261" s="234" t="s">
        <v>6259</v>
      </c>
      <c r="J261" s="234" t="s">
        <v>6260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6261</v>
      </c>
      <c r="B262" s="234" t="s">
        <v>6262</v>
      </c>
      <c r="C262" s="234" t="s">
        <v>6263</v>
      </c>
      <c r="D262" s="234" t="s">
        <v>6264</v>
      </c>
      <c r="E262" s="234" t="s">
        <v>25</v>
      </c>
      <c r="F262" s="234" t="s">
        <v>25</v>
      </c>
      <c r="G262" s="234" t="s">
        <v>25</v>
      </c>
      <c r="H262" s="234" t="s">
        <v>6265</v>
      </c>
      <c r="I262" s="234" t="s">
        <v>6266</v>
      </c>
      <c r="J262" s="234" t="s">
        <v>6267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6268</v>
      </c>
      <c r="B263" s="234" t="s">
        <v>6269</v>
      </c>
      <c r="C263" s="234" t="s">
        <v>6270</v>
      </c>
      <c r="D263" s="234" t="s">
        <v>6271</v>
      </c>
      <c r="E263" s="234" t="s">
        <v>25</v>
      </c>
      <c r="F263" s="234" t="s">
        <v>25</v>
      </c>
      <c r="G263" s="234" t="s">
        <v>6272</v>
      </c>
      <c r="H263" s="234" t="s">
        <v>5197</v>
      </c>
      <c r="I263" s="234" t="s">
        <v>6273</v>
      </c>
      <c r="J263" s="234" t="s">
        <v>6274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6275</v>
      </c>
      <c r="B264" s="234" t="s">
        <v>6276</v>
      </c>
      <c r="C264" s="234" t="s">
        <v>6263</v>
      </c>
      <c r="D264" s="234" t="s">
        <v>6277</v>
      </c>
      <c r="E264" s="234" t="s">
        <v>25</v>
      </c>
      <c r="F264" s="234" t="s">
        <v>25</v>
      </c>
      <c r="G264" s="234" t="s">
        <v>25</v>
      </c>
      <c r="H264" s="234" t="s">
        <v>6278</v>
      </c>
      <c r="I264" s="234" t="s">
        <v>25</v>
      </c>
      <c r="J264" s="234" t="s">
        <v>6279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2580</v>
      </c>
      <c r="B265" s="233" t="s">
        <v>6280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6281</v>
      </c>
      <c r="B266" s="234" t="s">
        <v>6282</v>
      </c>
      <c r="C266" s="234" t="s">
        <v>6283</v>
      </c>
      <c r="D266" s="234" t="s">
        <v>6284</v>
      </c>
      <c r="E266" s="234" t="s">
        <v>6285</v>
      </c>
      <c r="F266" s="234" t="s">
        <v>25</v>
      </c>
      <c r="G266" s="234" t="s">
        <v>6286</v>
      </c>
      <c r="H266" s="234" t="s">
        <v>6287</v>
      </c>
      <c r="I266" s="234" t="s">
        <v>6288</v>
      </c>
      <c r="J266" s="234" t="s">
        <v>6289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6290</v>
      </c>
      <c r="B267" s="234" t="s">
        <v>6291</v>
      </c>
      <c r="C267" s="234" t="s">
        <v>6292</v>
      </c>
      <c r="D267" s="234" t="s">
        <v>6293</v>
      </c>
      <c r="E267" s="234" t="s">
        <v>25</v>
      </c>
      <c r="F267" s="234" t="s">
        <v>25</v>
      </c>
      <c r="G267" s="234" t="s">
        <v>25</v>
      </c>
      <c r="H267" s="234" t="s">
        <v>6294</v>
      </c>
      <c r="I267" s="234" t="s">
        <v>25</v>
      </c>
      <c r="J267" s="234" t="s">
        <v>6295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6296</v>
      </c>
      <c r="B268" s="234" t="s">
        <v>6297</v>
      </c>
      <c r="C268" s="234" t="s">
        <v>6298</v>
      </c>
      <c r="D268" s="234" t="s">
        <v>6293</v>
      </c>
      <c r="E268" s="234" t="s">
        <v>25</v>
      </c>
      <c r="F268" s="234" t="s">
        <v>25</v>
      </c>
      <c r="G268" s="234" t="s">
        <v>6299</v>
      </c>
      <c r="H268" s="234" t="s">
        <v>6300</v>
      </c>
      <c r="I268" s="234" t="s">
        <v>25</v>
      </c>
      <c r="J268" s="234" t="s">
        <v>6301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6302</v>
      </c>
      <c r="B269" s="234" t="s">
        <v>6303</v>
      </c>
      <c r="C269" s="234" t="s">
        <v>6298</v>
      </c>
      <c r="D269" s="234" t="s">
        <v>6304</v>
      </c>
      <c r="E269" s="234" t="s">
        <v>25</v>
      </c>
      <c r="F269" s="234" t="s">
        <v>25</v>
      </c>
      <c r="G269" s="234" t="s">
        <v>25</v>
      </c>
      <c r="H269" s="234" t="s">
        <v>6305</v>
      </c>
      <c r="I269" s="234" t="s">
        <v>25</v>
      </c>
      <c r="J269" s="234" t="s">
        <v>6306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6307</v>
      </c>
      <c r="B270" s="234" t="s">
        <v>6308</v>
      </c>
      <c r="C270" s="234" t="s">
        <v>6309</v>
      </c>
      <c r="D270" s="234" t="s">
        <v>6310</v>
      </c>
      <c r="E270" s="234" t="s">
        <v>25</v>
      </c>
      <c r="F270" s="234" t="s">
        <v>25</v>
      </c>
      <c r="G270" s="234" t="s">
        <v>25</v>
      </c>
      <c r="H270" s="234" t="s">
        <v>6311</v>
      </c>
      <c r="I270" s="234" t="s">
        <v>25</v>
      </c>
      <c r="J270" s="234" t="s">
        <v>6312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6313</v>
      </c>
      <c r="B271" s="234" t="s">
        <v>6314</v>
      </c>
      <c r="C271" s="234" t="s">
        <v>6315</v>
      </c>
      <c r="D271" s="234" t="s">
        <v>6316</v>
      </c>
      <c r="E271" s="234" t="s">
        <v>25</v>
      </c>
      <c r="F271" s="234" t="s">
        <v>25</v>
      </c>
      <c r="G271" s="234" t="s">
        <v>25</v>
      </c>
      <c r="H271" s="234" t="s">
        <v>6317</v>
      </c>
      <c r="I271" s="234" t="s">
        <v>6318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6319</v>
      </c>
      <c r="B272" s="234" t="s">
        <v>6320</v>
      </c>
      <c r="C272" s="234" t="s">
        <v>6321</v>
      </c>
      <c r="D272" s="234" t="s">
        <v>6322</v>
      </c>
      <c r="E272" s="234" t="s">
        <v>25</v>
      </c>
      <c r="F272" s="234" t="s">
        <v>25</v>
      </c>
      <c r="G272" s="234" t="s">
        <v>25</v>
      </c>
      <c r="H272" s="234" t="s">
        <v>6323</v>
      </c>
      <c r="I272" s="234" t="s">
        <v>6324</v>
      </c>
      <c r="J272" s="234" t="s">
        <v>6325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2584</v>
      </c>
      <c r="B273" s="233" t="s">
        <v>6326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6327</v>
      </c>
      <c r="B274" s="234" t="s">
        <v>6328</v>
      </c>
      <c r="C274" s="234" t="s">
        <v>6329</v>
      </c>
      <c r="D274" s="234" t="s">
        <v>6322</v>
      </c>
      <c r="E274" s="234" t="s">
        <v>6330</v>
      </c>
      <c r="F274" s="234" t="s">
        <v>25</v>
      </c>
      <c r="G274" s="234" t="s">
        <v>25</v>
      </c>
      <c r="H274" s="234" t="s">
        <v>6331</v>
      </c>
      <c r="I274" s="234" t="s">
        <v>25</v>
      </c>
      <c r="J274" s="234" t="s">
        <v>6332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6333</v>
      </c>
      <c r="B275" s="234" t="s">
        <v>6334</v>
      </c>
      <c r="C275" s="234" t="s">
        <v>6335</v>
      </c>
      <c r="D275" s="234" t="s">
        <v>6336</v>
      </c>
      <c r="E275" s="234" t="s">
        <v>25</v>
      </c>
      <c r="F275" s="234" t="s">
        <v>25</v>
      </c>
      <c r="G275" s="234" t="s">
        <v>25</v>
      </c>
      <c r="H275" s="234" t="s">
        <v>6337</v>
      </c>
      <c r="I275" s="234" t="s">
        <v>25</v>
      </c>
      <c r="J275" s="234" t="s">
        <v>6338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6339</v>
      </c>
      <c r="B276" s="234" t="s">
        <v>6340</v>
      </c>
      <c r="C276" s="234" t="s">
        <v>6341</v>
      </c>
      <c r="D276" s="234" t="s">
        <v>6342</v>
      </c>
      <c r="E276" s="234" t="s">
        <v>25</v>
      </c>
      <c r="F276" s="234" t="s">
        <v>6343</v>
      </c>
      <c r="G276" s="234" t="s">
        <v>25</v>
      </c>
      <c r="H276" s="234" t="s">
        <v>6344</v>
      </c>
      <c r="I276" s="234" t="s">
        <v>6345</v>
      </c>
      <c r="J276" s="234" t="s">
        <v>6346</v>
      </c>
      <c r="K276" s="237">
        <f>IF(COUNTIF(L276:AY276,"&lt;&gt;")=0,"",SUMPRODUCT(((Recommendations[ImplStatus]="Implemented")+(Recommendations[ImplStatus]="Compensated"))*ISNUMBER(MATCH(Recommendations[Id],L276:AY276,0)))/COUNTIF(L276:AY276,"&lt;&gt;"))</f>
        <v>0</v>
      </c>
      <c r="L276" s="240" t="s">
        <v>1762</v>
      </c>
      <c r="M276" s="240" t="s">
        <v>1767</v>
      </c>
      <c r="N276" s="240" t="s">
        <v>1772</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6347</v>
      </c>
      <c r="B277" s="233" t="s">
        <v>6348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6349</v>
      </c>
      <c r="B278" s="234" t="s">
        <v>6350</v>
      </c>
      <c r="C278" s="234" t="s">
        <v>6351</v>
      </c>
      <c r="D278" s="234" t="s">
        <v>6352</v>
      </c>
      <c r="E278" s="234" t="s">
        <v>25</v>
      </c>
      <c r="F278" s="234" t="s">
        <v>6353</v>
      </c>
      <c r="G278" s="234" t="s">
        <v>25</v>
      </c>
      <c r="H278" s="234" t="s">
        <v>6354</v>
      </c>
      <c r="I278" s="234" t="s">
        <v>25</v>
      </c>
      <c r="J278" s="234" t="s">
        <v>6355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6356</v>
      </c>
      <c r="B279" s="232" t="s">
        <v>6357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2590</v>
      </c>
      <c r="B280" s="233" t="s">
        <v>6358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6359</v>
      </c>
      <c r="B281" s="234" t="s">
        <v>6360</v>
      </c>
      <c r="C281" s="234" t="s">
        <v>6361</v>
      </c>
      <c r="D281" s="234" t="s">
        <v>6362</v>
      </c>
      <c r="E281" s="234" t="s">
        <v>6363</v>
      </c>
      <c r="F281" s="234" t="s">
        <v>25</v>
      </c>
      <c r="G281" s="234" t="s">
        <v>25</v>
      </c>
      <c r="H281" s="234" t="s">
        <v>6364</v>
      </c>
      <c r="I281" s="234" t="s">
        <v>25</v>
      </c>
      <c r="J281" s="234" t="s">
        <v>6365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6366</v>
      </c>
      <c r="B282" s="234" t="s">
        <v>6367</v>
      </c>
      <c r="C282" s="234" t="s">
        <v>6368</v>
      </c>
      <c r="D282" s="234" t="s">
        <v>25</v>
      </c>
      <c r="E282" s="234" t="s">
        <v>25</v>
      </c>
      <c r="F282" s="234" t="s">
        <v>25</v>
      </c>
      <c r="G282" s="234" t="s">
        <v>25</v>
      </c>
      <c r="H282" s="234" t="s">
        <v>6369</v>
      </c>
      <c r="I282" s="234" t="s">
        <v>25</v>
      </c>
      <c r="J282" s="234" t="s">
        <v>6370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6371</v>
      </c>
      <c r="B283" s="234" t="s">
        <v>6372</v>
      </c>
      <c r="C283" s="234" t="s">
        <v>6373</v>
      </c>
      <c r="D283" s="234" t="s">
        <v>25</v>
      </c>
      <c r="E283" s="234" t="s">
        <v>25</v>
      </c>
      <c r="F283" s="234" t="s">
        <v>25</v>
      </c>
      <c r="G283" s="234" t="s">
        <v>25</v>
      </c>
      <c r="H283" s="234" t="s">
        <v>6374</v>
      </c>
      <c r="I283" s="234" t="s">
        <v>25</v>
      </c>
      <c r="J283" s="234" t="s">
        <v>6375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6376</v>
      </c>
      <c r="B284" s="234" t="s">
        <v>6377</v>
      </c>
      <c r="C284" s="234" t="s">
        <v>6378</v>
      </c>
      <c r="D284" s="234" t="s">
        <v>6379</v>
      </c>
      <c r="E284" s="234" t="s">
        <v>25</v>
      </c>
      <c r="F284" s="234" t="s">
        <v>25</v>
      </c>
      <c r="G284" s="234" t="s">
        <v>25</v>
      </c>
      <c r="H284" s="234" t="s">
        <v>6380</v>
      </c>
      <c r="I284" s="234" t="s">
        <v>25</v>
      </c>
      <c r="J284" s="234" t="s">
        <v>6381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2594</v>
      </c>
      <c r="B285" s="233" t="s">
        <v>6382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6383</v>
      </c>
      <c r="B286" s="234" t="s">
        <v>6384</v>
      </c>
      <c r="C286" s="234" t="s">
        <v>6385</v>
      </c>
      <c r="D286" s="234" t="s">
        <v>6386</v>
      </c>
      <c r="E286" s="234" t="s">
        <v>25</v>
      </c>
      <c r="F286" s="234" t="s">
        <v>25</v>
      </c>
      <c r="G286" s="234" t="s">
        <v>25</v>
      </c>
      <c r="H286" s="234" t="s">
        <v>6387</v>
      </c>
      <c r="I286" s="234" t="s">
        <v>6388</v>
      </c>
      <c r="J286" s="234" t="s">
        <v>6389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2598</v>
      </c>
      <c r="B287" s="233" t="s">
        <v>6390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6391</v>
      </c>
      <c r="B288" s="234" t="s">
        <v>6392</v>
      </c>
      <c r="C288" s="234" t="s">
        <v>6393</v>
      </c>
      <c r="D288" s="234" t="s">
        <v>6394</v>
      </c>
      <c r="E288" s="234" t="s">
        <v>6395</v>
      </c>
      <c r="F288" s="234" t="s">
        <v>6396</v>
      </c>
      <c r="G288" s="234" t="s">
        <v>6397</v>
      </c>
      <c r="H288" s="234" t="s">
        <v>6398</v>
      </c>
      <c r="I288" s="234" t="s">
        <v>5396</v>
      </c>
      <c r="J288" s="234" t="s">
        <v>6399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6400</v>
      </c>
      <c r="B289" s="234" t="s">
        <v>6401</v>
      </c>
      <c r="C289" s="234" t="s">
        <v>6402</v>
      </c>
      <c r="D289" s="234" t="s">
        <v>25</v>
      </c>
      <c r="E289" s="234" t="s">
        <v>6395</v>
      </c>
      <c r="F289" s="234" t="s">
        <v>25</v>
      </c>
      <c r="G289" s="234" t="s">
        <v>6403</v>
      </c>
      <c r="H289" s="234" t="s">
        <v>6404</v>
      </c>
      <c r="I289" s="234" t="s">
        <v>6405</v>
      </c>
      <c r="J289" s="234" t="s">
        <v>6406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6407</v>
      </c>
      <c r="B290" s="234" t="s">
        <v>6408</v>
      </c>
      <c r="C290" s="234" t="s">
        <v>6409</v>
      </c>
      <c r="D290" s="234" t="s">
        <v>25</v>
      </c>
      <c r="E290" s="234" t="s">
        <v>6410</v>
      </c>
      <c r="F290" s="234" t="s">
        <v>25</v>
      </c>
      <c r="G290" s="234" t="s">
        <v>6411</v>
      </c>
      <c r="H290" s="234" t="s">
        <v>6412</v>
      </c>
      <c r="I290" s="234" t="s">
        <v>6413</v>
      </c>
      <c r="J290" s="234" t="s">
        <v>6414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6415</v>
      </c>
      <c r="B291" s="234" t="s">
        <v>6416</v>
      </c>
      <c r="C291" s="234" t="s">
        <v>6417</v>
      </c>
      <c r="D291" s="234" t="s">
        <v>25</v>
      </c>
      <c r="E291" s="234" t="s">
        <v>25</v>
      </c>
      <c r="F291" s="234" t="s">
        <v>25</v>
      </c>
      <c r="G291" s="234" t="s">
        <v>25</v>
      </c>
      <c r="H291" s="234" t="s">
        <v>6418</v>
      </c>
      <c r="I291" s="234" t="s">
        <v>5396</v>
      </c>
      <c r="J291" s="234" t="s">
        <v>6419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2602</v>
      </c>
      <c r="B292" s="233" t="s">
        <v>6420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6421</v>
      </c>
      <c r="B293" s="234" t="s">
        <v>6422</v>
      </c>
      <c r="C293" s="234" t="s">
        <v>6423</v>
      </c>
      <c r="D293" s="234" t="s">
        <v>6424</v>
      </c>
      <c r="E293" s="234" t="s">
        <v>25</v>
      </c>
      <c r="F293" s="234" t="s">
        <v>25</v>
      </c>
      <c r="G293" s="234" t="s">
        <v>25</v>
      </c>
      <c r="H293" s="234" t="s">
        <v>6425</v>
      </c>
      <c r="I293" s="234" t="s">
        <v>6426</v>
      </c>
      <c r="J293" s="234" t="s">
        <v>6427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6428</v>
      </c>
      <c r="B294" s="234" t="s">
        <v>6429</v>
      </c>
      <c r="C294" s="234" t="s">
        <v>6430</v>
      </c>
      <c r="D294" s="234" t="s">
        <v>6424</v>
      </c>
      <c r="E294" s="234" t="s">
        <v>25</v>
      </c>
      <c r="F294" s="234" t="s">
        <v>6431</v>
      </c>
      <c r="G294" s="234" t="s">
        <v>25</v>
      </c>
      <c r="H294" s="234" t="s">
        <v>6432</v>
      </c>
      <c r="I294" s="234" t="s">
        <v>5368</v>
      </c>
      <c r="J294" s="234" t="s">
        <v>6433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6434</v>
      </c>
      <c r="B295" s="234" t="s">
        <v>6435</v>
      </c>
      <c r="C295" s="234" t="s">
        <v>6436</v>
      </c>
      <c r="D295" s="234" t="s">
        <v>6437</v>
      </c>
      <c r="E295" s="234" t="s">
        <v>25</v>
      </c>
      <c r="F295" s="234" t="s">
        <v>25</v>
      </c>
      <c r="G295" s="234" t="s">
        <v>25</v>
      </c>
      <c r="H295" s="234" t="s">
        <v>6438</v>
      </c>
      <c r="I295" s="234" t="s">
        <v>5368</v>
      </c>
      <c r="J295" s="234" t="s">
        <v>6439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2606</v>
      </c>
      <c r="B296" s="233" t="s">
        <v>6440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6441</v>
      </c>
      <c r="B297" s="234" t="s">
        <v>6442</v>
      </c>
      <c r="C297" s="234" t="s">
        <v>6443</v>
      </c>
      <c r="D297" s="234" t="s">
        <v>6437</v>
      </c>
      <c r="E297" s="234" t="s">
        <v>25</v>
      </c>
      <c r="F297" s="234" t="s">
        <v>6444</v>
      </c>
      <c r="G297" s="234" t="s">
        <v>25</v>
      </c>
      <c r="H297" s="234" t="s">
        <v>6445</v>
      </c>
      <c r="I297" s="234" t="s">
        <v>25</v>
      </c>
      <c r="J297" s="234" t="s">
        <v>6446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6447</v>
      </c>
      <c r="B298" s="234" t="s">
        <v>6448</v>
      </c>
      <c r="C298" s="234" t="s">
        <v>6449</v>
      </c>
      <c r="D298" s="234" t="s">
        <v>6450</v>
      </c>
      <c r="E298" s="234" t="s">
        <v>25</v>
      </c>
      <c r="F298" s="234" t="s">
        <v>25</v>
      </c>
      <c r="G298" s="234" t="s">
        <v>6451</v>
      </c>
      <c r="H298" s="234" t="s">
        <v>6452</v>
      </c>
      <c r="I298" s="234" t="s">
        <v>6452</v>
      </c>
      <c r="J298" s="234" t="s">
        <v>6453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6454</v>
      </c>
      <c r="B299" s="234" t="s">
        <v>6455</v>
      </c>
      <c r="C299" s="234" t="s">
        <v>6456</v>
      </c>
      <c r="D299" s="234" t="s">
        <v>25</v>
      </c>
      <c r="E299" s="234" t="s">
        <v>25</v>
      </c>
      <c r="F299" s="234" t="s">
        <v>25</v>
      </c>
      <c r="G299" s="234" t="s">
        <v>25</v>
      </c>
      <c r="H299" s="234" t="s">
        <v>6457</v>
      </c>
      <c r="I299" s="234" t="s">
        <v>6458</v>
      </c>
      <c r="J299" s="234" t="s">
        <v>6459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6460</v>
      </c>
      <c r="B300" s="234" t="s">
        <v>6461</v>
      </c>
      <c r="C300" s="234" t="s">
        <v>6462</v>
      </c>
      <c r="D300" s="234" t="s">
        <v>25</v>
      </c>
      <c r="E300" s="234" t="s">
        <v>25</v>
      </c>
      <c r="F300" s="234" t="s">
        <v>6463</v>
      </c>
      <c r="G300" s="234" t="s">
        <v>25</v>
      </c>
      <c r="H300" s="234" t="s">
        <v>6464</v>
      </c>
      <c r="I300" s="234" t="s">
        <v>6458</v>
      </c>
      <c r="J300" s="234" t="s">
        <v>6465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2610</v>
      </c>
      <c r="B301" s="233" t="s">
        <v>6466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6467</v>
      </c>
      <c r="B302" s="234" t="s">
        <v>6468</v>
      </c>
      <c r="C302" s="234" t="s">
        <v>6469</v>
      </c>
      <c r="D302" s="234" t="s">
        <v>25</v>
      </c>
      <c r="E302" s="234" t="s">
        <v>25</v>
      </c>
      <c r="F302" s="234" t="s">
        <v>25</v>
      </c>
      <c r="G302" s="234" t="s">
        <v>25</v>
      </c>
      <c r="H302" s="234" t="s">
        <v>6470</v>
      </c>
      <c r="I302" s="234" t="s">
        <v>25</v>
      </c>
      <c r="J302" s="234" t="s">
        <v>6471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6472</v>
      </c>
      <c r="B303" s="234" t="s">
        <v>6473</v>
      </c>
      <c r="C303" s="234" t="s">
        <v>6474</v>
      </c>
      <c r="D303" s="234" t="s">
        <v>6475</v>
      </c>
      <c r="E303" s="234" t="s">
        <v>25</v>
      </c>
      <c r="F303" s="234" t="s">
        <v>25</v>
      </c>
      <c r="G303" s="234" t="s">
        <v>25</v>
      </c>
      <c r="H303" s="234" t="s">
        <v>6476</v>
      </c>
      <c r="I303" s="234" t="s">
        <v>5396</v>
      </c>
      <c r="J303" s="234" t="s">
        <v>6477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6478</v>
      </c>
      <c r="B304" s="234" t="s">
        <v>6479</v>
      </c>
      <c r="C304" s="234" t="s">
        <v>6480</v>
      </c>
      <c r="D304" s="234" t="s">
        <v>6475</v>
      </c>
      <c r="E304" s="234" t="s">
        <v>25</v>
      </c>
      <c r="F304" s="234" t="s">
        <v>6481</v>
      </c>
      <c r="G304" s="234" t="s">
        <v>25</v>
      </c>
      <c r="H304" s="234" t="s">
        <v>6482</v>
      </c>
      <c r="I304" s="234" t="s">
        <v>25</v>
      </c>
      <c r="J304" s="234" t="s">
        <v>6483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6484</v>
      </c>
      <c r="B305" s="234" t="s">
        <v>6485</v>
      </c>
      <c r="C305" s="234" t="s">
        <v>6486</v>
      </c>
      <c r="D305" s="234" t="s">
        <v>6487</v>
      </c>
      <c r="E305" s="234" t="s">
        <v>25</v>
      </c>
      <c r="F305" s="234" t="s">
        <v>25</v>
      </c>
      <c r="G305" s="234" t="s">
        <v>25</v>
      </c>
      <c r="H305" s="234" t="s">
        <v>6488</v>
      </c>
      <c r="I305" s="234" t="s">
        <v>6489</v>
      </c>
      <c r="J305" s="234" t="s">
        <v>6490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6491</v>
      </c>
      <c r="B306" s="234" t="s">
        <v>6492</v>
      </c>
      <c r="C306" s="234" t="s">
        <v>6493</v>
      </c>
      <c r="D306" s="234" t="s">
        <v>6494</v>
      </c>
      <c r="E306" s="234" t="s">
        <v>25</v>
      </c>
      <c r="F306" s="234" t="s">
        <v>25</v>
      </c>
      <c r="G306" s="234" t="s">
        <v>25</v>
      </c>
      <c r="H306" s="234" t="s">
        <v>6495</v>
      </c>
      <c r="I306" s="234" t="s">
        <v>5396</v>
      </c>
      <c r="J306" s="234" t="s">
        <v>6496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2614</v>
      </c>
      <c r="B307" s="233" t="s">
        <v>6497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6498</v>
      </c>
      <c r="B308" s="234" t="s">
        <v>6499</v>
      </c>
      <c r="C308" s="234" t="s">
        <v>6500</v>
      </c>
      <c r="D308" s="234" t="s">
        <v>6494</v>
      </c>
      <c r="E308" s="234" t="s">
        <v>25</v>
      </c>
      <c r="F308" s="234" t="s">
        <v>6501</v>
      </c>
      <c r="G308" s="234" t="s">
        <v>25</v>
      </c>
      <c r="H308" s="234" t="s">
        <v>6502</v>
      </c>
      <c r="I308" s="234" t="s">
        <v>6503</v>
      </c>
      <c r="J308" s="234" t="s">
        <v>6504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2618</v>
      </c>
      <c r="B309" s="233" t="s">
        <v>6505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6506</v>
      </c>
      <c r="B310" s="234" t="s">
        <v>6507</v>
      </c>
      <c r="C310" s="234" t="s">
        <v>6508</v>
      </c>
      <c r="D310" s="234" t="s">
        <v>25</v>
      </c>
      <c r="E310" s="234" t="s">
        <v>25</v>
      </c>
      <c r="F310" s="234" t="s">
        <v>6509</v>
      </c>
      <c r="G310" s="234" t="s">
        <v>25</v>
      </c>
      <c r="H310" s="234" t="s">
        <v>6510</v>
      </c>
      <c r="I310" s="234" t="s">
        <v>6511</v>
      </c>
      <c r="J310" s="234" t="s">
        <v>6512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6513</v>
      </c>
      <c r="B311" s="234" t="s">
        <v>6514</v>
      </c>
      <c r="C311" s="234" t="s">
        <v>6515</v>
      </c>
      <c r="D311" s="234" t="s">
        <v>6516</v>
      </c>
      <c r="E311" s="234" t="s">
        <v>25</v>
      </c>
      <c r="F311" s="234" t="s">
        <v>25</v>
      </c>
      <c r="G311" s="234" t="s">
        <v>6517</v>
      </c>
      <c r="H311" s="234" t="s">
        <v>6518</v>
      </c>
      <c r="I311" s="234" t="s">
        <v>25</v>
      </c>
      <c r="J311" s="234" t="s">
        <v>6519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6520</v>
      </c>
      <c r="B312" s="234" t="s">
        <v>6521</v>
      </c>
      <c r="C312" s="234" t="s">
        <v>6522</v>
      </c>
      <c r="D312" s="234" t="s">
        <v>6523</v>
      </c>
      <c r="E312" s="234" t="s">
        <v>25</v>
      </c>
      <c r="F312" s="234" t="s">
        <v>25</v>
      </c>
      <c r="G312" s="234" t="s">
        <v>25</v>
      </c>
      <c r="H312" s="234" t="s">
        <v>6524</v>
      </c>
      <c r="I312" s="234" t="s">
        <v>25</v>
      </c>
      <c r="J312" s="234" t="s">
        <v>6525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6526</v>
      </c>
      <c r="B313" s="234" t="s">
        <v>6527</v>
      </c>
      <c r="C313" s="234" t="s">
        <v>6528</v>
      </c>
      <c r="D313" s="234" t="s">
        <v>6529</v>
      </c>
      <c r="E313" s="234" t="s">
        <v>25</v>
      </c>
      <c r="F313" s="234" t="s">
        <v>25</v>
      </c>
      <c r="G313" s="234" t="s">
        <v>6530</v>
      </c>
      <c r="H313" s="234" t="s">
        <v>6531</v>
      </c>
      <c r="I313" s="234" t="s">
        <v>6532</v>
      </c>
      <c r="J313" s="234" t="s">
        <v>6533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6534</v>
      </c>
      <c r="B314" s="234" t="s">
        <v>6535</v>
      </c>
      <c r="C314" s="234" t="s">
        <v>6536</v>
      </c>
      <c r="D314" s="234" t="s">
        <v>6537</v>
      </c>
      <c r="E314" s="234" t="s">
        <v>25</v>
      </c>
      <c r="F314" s="234" t="s">
        <v>25</v>
      </c>
      <c r="G314" s="234" t="s">
        <v>6538</v>
      </c>
      <c r="H314" s="234" t="s">
        <v>6539</v>
      </c>
      <c r="I314" s="234" t="s">
        <v>6540</v>
      </c>
      <c r="J314" s="234" t="s">
        <v>6541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6542</v>
      </c>
      <c r="B315" s="233" t="s">
        <v>6543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6544</v>
      </c>
      <c r="B316" s="234" t="s">
        <v>6545</v>
      </c>
      <c r="C316" s="234" t="s">
        <v>6546</v>
      </c>
      <c r="D316" s="234" t="s">
        <v>25</v>
      </c>
      <c r="E316" s="234" t="s">
        <v>25</v>
      </c>
      <c r="F316" s="234" t="s">
        <v>25</v>
      </c>
      <c r="G316" s="234" t="s">
        <v>25</v>
      </c>
      <c r="H316" s="234" t="s">
        <v>6547</v>
      </c>
      <c r="I316" s="234" t="s">
        <v>6548</v>
      </c>
      <c r="J316" s="234" t="s">
        <v>6549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6550</v>
      </c>
      <c r="B317" s="234" t="s">
        <v>6551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6552</v>
      </c>
      <c r="B318" s="233" t="s">
        <v>6553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6554</v>
      </c>
      <c r="B319" s="234" t="s">
        <v>6555</v>
      </c>
      <c r="C319" s="234" t="s">
        <v>6556</v>
      </c>
      <c r="D319" s="234" t="s">
        <v>6557</v>
      </c>
      <c r="E319" s="234" t="s">
        <v>25</v>
      </c>
      <c r="F319" s="234" t="s">
        <v>6558</v>
      </c>
      <c r="G319" s="234" t="s">
        <v>6559</v>
      </c>
      <c r="H319" s="234" t="s">
        <v>6560</v>
      </c>
      <c r="I319" s="234" t="s">
        <v>25</v>
      </c>
      <c r="J319" s="234" t="s">
        <v>6561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6562</v>
      </c>
      <c r="B320" s="234" t="s">
        <v>6563</v>
      </c>
      <c r="C320" s="234" t="s">
        <v>6564</v>
      </c>
      <c r="D320" s="234" t="s">
        <v>6565</v>
      </c>
      <c r="E320" s="234" t="s">
        <v>25</v>
      </c>
      <c r="F320" s="234" t="s">
        <v>25</v>
      </c>
      <c r="G320" s="234" t="s">
        <v>25</v>
      </c>
      <c r="H320" s="234" t="s">
        <v>6566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6567</v>
      </c>
      <c r="B321" s="234" t="s">
        <v>6568</v>
      </c>
      <c r="C321" s="234" t="s">
        <v>6569</v>
      </c>
      <c r="D321" s="234" t="s">
        <v>6570</v>
      </c>
      <c r="E321" s="234" t="s">
        <v>25</v>
      </c>
      <c r="F321" s="234" t="s">
        <v>25</v>
      </c>
      <c r="G321" s="234" t="s">
        <v>25</v>
      </c>
      <c r="H321" s="234" t="s">
        <v>6571</v>
      </c>
      <c r="I321" s="234" t="s">
        <v>25</v>
      </c>
      <c r="J321" s="234" t="s">
        <v>6572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6573</v>
      </c>
      <c r="B322" s="234" t="s">
        <v>6574</v>
      </c>
      <c r="C322" s="234" t="s">
        <v>6575</v>
      </c>
      <c r="D322" s="234" t="s">
        <v>6576</v>
      </c>
      <c r="E322" s="234" t="s">
        <v>25</v>
      </c>
      <c r="F322" s="234" t="s">
        <v>25</v>
      </c>
      <c r="G322" s="234" t="s">
        <v>25</v>
      </c>
      <c r="H322" s="234" t="s">
        <v>6577</v>
      </c>
      <c r="I322" s="234" t="s">
        <v>25</v>
      </c>
      <c r="J322" s="234" t="s">
        <v>6578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6579</v>
      </c>
      <c r="B323" s="234" t="s">
        <v>6580</v>
      </c>
      <c r="C323" s="234" t="s">
        <v>6581</v>
      </c>
      <c r="D323" s="234" t="s">
        <v>25</v>
      </c>
      <c r="E323" s="234" t="s">
        <v>25</v>
      </c>
      <c r="F323" s="234" t="s">
        <v>25</v>
      </c>
      <c r="G323" s="234" t="s">
        <v>25</v>
      </c>
      <c r="H323" s="234" t="s">
        <v>6582</v>
      </c>
      <c r="I323" s="234" t="s">
        <v>5396</v>
      </c>
      <c r="J323" s="234" t="s">
        <v>6583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6584</v>
      </c>
      <c r="B324" s="234" t="s">
        <v>6585</v>
      </c>
      <c r="C324" s="234" t="s">
        <v>6586</v>
      </c>
      <c r="D324" s="234" t="s">
        <v>25</v>
      </c>
      <c r="E324" s="234" t="s">
        <v>25</v>
      </c>
      <c r="F324" s="234" t="s">
        <v>25</v>
      </c>
      <c r="G324" s="234" t="s">
        <v>25</v>
      </c>
      <c r="H324" s="234" t="s">
        <v>6587</v>
      </c>
      <c r="I324" s="234" t="s">
        <v>6588</v>
      </c>
      <c r="J324" s="234" t="s">
        <v>6589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6590</v>
      </c>
      <c r="B325" s="234" t="s">
        <v>6591</v>
      </c>
      <c r="C325" s="234" t="s">
        <v>6592</v>
      </c>
      <c r="D325" s="234" t="s">
        <v>6593</v>
      </c>
      <c r="E325" s="234" t="s">
        <v>25</v>
      </c>
      <c r="F325" s="234" t="s">
        <v>25</v>
      </c>
      <c r="G325" s="234" t="s">
        <v>25</v>
      </c>
      <c r="H325" s="234" t="s">
        <v>6594</v>
      </c>
      <c r="I325" s="234" t="s">
        <v>25</v>
      </c>
      <c r="J325" s="234" t="s">
        <v>6595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6596</v>
      </c>
      <c r="B326" s="241" t="s">
        <v>6597</v>
      </c>
      <c r="C326" s="241" t="s">
        <v>6598</v>
      </c>
      <c r="D326" s="241" t="s">
        <v>6599</v>
      </c>
      <c r="E326" s="241" t="s">
        <v>25</v>
      </c>
      <c r="F326" s="241" t="s">
        <v>25</v>
      </c>
      <c r="G326" s="241" t="s">
        <v>25</v>
      </c>
      <c r="H326" s="241" t="s">
        <v>6600</v>
      </c>
      <c r="I326" s="241" t="s">
        <v>5396</v>
      </c>
      <c r="J326" s="241" t="s">
        <v>6601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1899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IFERROR(INDEX('Recommendations'!$I$2:$I$337, MATCH(L2,'Recommendations'!$B$2:$B$337,0))="Implemented", FALSE))</xm:f>
            <x14:dxf>
              <font>
                <color rgb="FF000000"/>
              </font>
              <fill>
                <patternFill>
                  <bgColor rgb="FF3C7D22"/>
                </patternFill>
              </fill>
            </x14:dxf>
          </x14:cfRule>
          <x14:cfRule type="expression" priority="2" id="{00000000-000E-0000-0A00-000002000000}">
            <xm:f>AND(L2&lt;&gt;"", IFERROR(INDEX('Recommendations'!$I$2:$I$337, MATCH(L2,'Recommendations'!$B$2:$B$337,0))="Compensated", FALSE))</xm:f>
            <x14:dxf>
              <font>
                <color rgb="FF000000"/>
              </font>
              <fill>
                <patternFill>
                  <bgColor rgb="FFC6E0B4"/>
                </patternFill>
              </fill>
            </x14:dxf>
          </x14:cfRule>
          <x14:cfRule type="expression" priority="3" id="{00000000-000E-0000-0A00-000003000000}">
            <xm:f>AND(L2&lt;&gt;"", IFERROR(INDEX('Recommendations'!$I$2:$I$337, MATCH(L2,'Recommendations'!$B$2:$B$337,0))="Testing", FALSE))</xm:f>
            <x14:dxf>
              <font>
                <color rgb="FF000000"/>
              </font>
              <fill>
                <patternFill>
                  <bgColor rgb="FFFFC000"/>
                </patternFill>
              </fill>
            </x14:dxf>
          </x14:cfRule>
          <x14:cfRule type="expression" priority="4" id="{00000000-000E-0000-0A00-000004000000}">
            <xm:f>AND(L2&lt;&gt;"", IFERROR(INDEX('Recommendations'!$I$2:$I$337, MATCH(L2,'Recommendations'!$B$2:$B$337,0))="Failed", FALSE))</xm:f>
            <x14:dxf>
              <font>
                <color rgb="FF000000"/>
              </font>
              <fill>
                <patternFill>
                  <bgColor rgb="FFD82891"/>
                </patternFill>
              </fill>
            </x14:dxf>
          </x14:cfRule>
          <x14:cfRule type="expression" priority="5" id="{00000000-000E-0000-0A00-000005000000}">
            <xm:f>AND(L2&lt;&gt;"", IFERROR(INDEX('Recommendations'!$I$2:$I$337, MATCH(L2,'Recommendations'!$B$2:$B$337,0))="Risk Accepted", FALSE))</xm:f>
            <x14:dxf>
              <font>
                <color rgb="FF000000"/>
              </font>
              <fill>
                <patternFill>
                  <bgColor rgb="FFD9D9D9"/>
                </patternFill>
              </fill>
            </x14:dxf>
          </x14:cfRule>
          <x14:cfRule type="expression" priority="6" id="{00000000-000E-0000-0A00-000006000000}">
            <xm:f>AND(L2&lt;&gt;"", IFERROR(INDEX('Recommendations'!$I$2:$I$337, MATCH(L2,'Recommendations'!$B$2:$B$337,0))="N/A",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3785</v>
      </c>
      <c r="B1" s="286" t="s">
        <v>4670</v>
      </c>
      <c r="C1" s="286" t="s">
        <v>1</v>
      </c>
      <c r="D1" s="286" t="s">
        <v>2148</v>
      </c>
      <c r="E1" s="286" t="s">
        <v>6602</v>
      </c>
      <c r="F1" s="286" t="s">
        <v>6603</v>
      </c>
      <c r="G1" s="286" t="s">
        <v>2153</v>
      </c>
      <c r="H1" s="286" t="s">
        <v>2154</v>
      </c>
      <c r="I1" s="286" t="s">
        <v>2155</v>
      </c>
      <c r="J1" s="286" t="s">
        <v>2156</v>
      </c>
      <c r="K1" s="286" t="s">
        <v>2157</v>
      </c>
      <c r="L1" s="286" t="s">
        <v>2158</v>
      </c>
      <c r="M1" s="286" t="s">
        <v>2159</v>
      </c>
      <c r="N1" s="286" t="s">
        <v>2160</v>
      </c>
      <c r="O1" s="286" t="s">
        <v>2161</v>
      </c>
      <c r="P1" s="286" t="s">
        <v>2162</v>
      </c>
      <c r="Q1" s="286" t="s">
        <v>2163</v>
      </c>
      <c r="R1" s="286" t="s">
        <v>2164</v>
      </c>
      <c r="S1" s="286" t="s">
        <v>2165</v>
      </c>
      <c r="T1" s="286" t="s">
        <v>2166</v>
      </c>
      <c r="U1" s="286" t="s">
        <v>2167</v>
      </c>
      <c r="V1" s="286" t="s">
        <v>2168</v>
      </c>
      <c r="W1" s="286" t="s">
        <v>2169</v>
      </c>
      <c r="X1" s="286" t="s">
        <v>2170</v>
      </c>
      <c r="Y1" s="286" t="s">
        <v>2171</v>
      </c>
      <c r="Z1" s="286" t="s">
        <v>2172</v>
      </c>
      <c r="AA1" s="286" t="s">
        <v>2173</v>
      </c>
      <c r="AB1" s="286" t="s">
        <v>2174</v>
      </c>
      <c r="AC1" s="286" t="s">
        <v>2175</v>
      </c>
      <c r="AD1" s="286" t="s">
        <v>2176</v>
      </c>
      <c r="AE1" s="286" t="s">
        <v>2177</v>
      </c>
      <c r="AF1" s="286" t="s">
        <v>2178</v>
      </c>
      <c r="AG1" s="286" t="s">
        <v>2179</v>
      </c>
      <c r="AH1" s="286" t="s">
        <v>2180</v>
      </c>
      <c r="AI1" s="286" t="s">
        <v>2181</v>
      </c>
      <c r="AJ1" s="286" t="s">
        <v>2182</v>
      </c>
      <c r="AK1" s="286" t="s">
        <v>2183</v>
      </c>
      <c r="AL1" s="286" t="s">
        <v>2184</v>
      </c>
      <c r="AM1" s="286" t="s">
        <v>2185</v>
      </c>
      <c r="AN1" s="286" t="s">
        <v>2186</v>
      </c>
      <c r="AO1" s="286" t="s">
        <v>2187</v>
      </c>
      <c r="AP1" s="286" t="s">
        <v>2188</v>
      </c>
      <c r="AQ1" s="286" t="s">
        <v>2189</v>
      </c>
      <c r="AR1" s="286" t="s">
        <v>2190</v>
      </c>
      <c r="AS1" s="286" t="s">
        <v>2191</v>
      </c>
      <c r="AT1" s="286" t="s">
        <v>2192</v>
      </c>
      <c r="AU1" s="287" t="s">
        <v>2193</v>
      </c>
    </row>
    <row r="2" spans="1:47" ht="60" customHeight="1" outlineLevel="1" x14ac:dyDescent="0.35">
      <c r="A2" s="277" t="s">
        <v>6604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6604</v>
      </c>
      <c r="B3" s="256" t="s">
        <v>6605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6604</v>
      </c>
      <c r="B4" s="257" t="s">
        <v>6605</v>
      </c>
      <c r="C4" s="258" t="s">
        <v>6606</v>
      </c>
      <c r="D4" s="261" t="s">
        <v>6607</v>
      </c>
      <c r="E4" s="262" t="s">
        <v>6608</v>
      </c>
      <c r="F4" s="265" t="s">
        <v>6609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6604</v>
      </c>
      <c r="B5" s="257" t="s">
        <v>6605</v>
      </c>
      <c r="C5" s="258" t="s">
        <v>6610</v>
      </c>
      <c r="D5" s="261" t="s">
        <v>6611</v>
      </c>
      <c r="E5" s="262" t="s">
        <v>6608</v>
      </c>
      <c r="F5" s="265" t="s">
        <v>6609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6604</v>
      </c>
      <c r="B6" s="257" t="s">
        <v>6605</v>
      </c>
      <c r="C6" s="258" t="s">
        <v>6612</v>
      </c>
      <c r="D6" s="261" t="s">
        <v>6613</v>
      </c>
      <c r="E6" s="262" t="s">
        <v>6608</v>
      </c>
      <c r="F6" s="265" t="s">
        <v>6609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6604</v>
      </c>
      <c r="B7" s="257" t="s">
        <v>6605</v>
      </c>
      <c r="C7" s="258" t="s">
        <v>6614</v>
      </c>
      <c r="D7" s="261" t="s">
        <v>6615</v>
      </c>
      <c r="E7" s="262" t="s">
        <v>6608</v>
      </c>
      <c r="F7" s="265" t="s">
        <v>6609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6604</v>
      </c>
      <c r="B8" s="257" t="s">
        <v>6605</v>
      </c>
      <c r="C8" s="258" t="s">
        <v>6616</v>
      </c>
      <c r="D8" s="261" t="s">
        <v>6617</v>
      </c>
      <c r="E8" s="262" t="s">
        <v>6608</v>
      </c>
      <c r="F8" s="265" t="s">
        <v>6609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6604</v>
      </c>
      <c r="B9" s="257" t="s">
        <v>6605</v>
      </c>
      <c r="C9" s="258" t="s">
        <v>6618</v>
      </c>
      <c r="D9" s="261" t="s">
        <v>6619</v>
      </c>
      <c r="E9" s="262" t="s">
        <v>6608</v>
      </c>
      <c r="F9" s="265" t="s">
        <v>6609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6604</v>
      </c>
      <c r="B10" s="257" t="s">
        <v>6605</v>
      </c>
      <c r="C10" s="258" t="s">
        <v>6620</v>
      </c>
      <c r="D10" s="261" t="s">
        <v>6621</v>
      </c>
      <c r="E10" s="262" t="s">
        <v>6608</v>
      </c>
      <c r="F10" s="265" t="s">
        <v>6609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6604</v>
      </c>
      <c r="B11" s="257" t="s">
        <v>6605</v>
      </c>
      <c r="C11" s="258" t="s">
        <v>6622</v>
      </c>
      <c r="D11" s="261" t="s">
        <v>6623</v>
      </c>
      <c r="E11" s="262" t="s">
        <v>6608</v>
      </c>
      <c r="F11" s="265" t="s">
        <v>6609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6604</v>
      </c>
      <c r="B12" s="257" t="s">
        <v>6605</v>
      </c>
      <c r="C12" s="258" t="s">
        <v>6624</v>
      </c>
      <c r="D12" s="261" t="s">
        <v>6625</v>
      </c>
      <c r="E12" s="262" t="s">
        <v>6608</v>
      </c>
      <c r="F12" s="265" t="s">
        <v>6609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6604</v>
      </c>
      <c r="B13" s="257" t="s">
        <v>6605</v>
      </c>
      <c r="C13" s="258" t="s">
        <v>6626</v>
      </c>
      <c r="D13" s="261" t="s">
        <v>6627</v>
      </c>
      <c r="E13" s="262" t="s">
        <v>6608</v>
      </c>
      <c r="F13" s="265" t="s">
        <v>6609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6604</v>
      </c>
      <c r="B14" s="257" t="s">
        <v>6605</v>
      </c>
      <c r="C14" s="258" t="s">
        <v>6628</v>
      </c>
      <c r="D14" s="261" t="s">
        <v>6629</v>
      </c>
      <c r="E14" s="262" t="s">
        <v>6608</v>
      </c>
      <c r="F14" s="265" t="s">
        <v>6609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6604</v>
      </c>
      <c r="B15" s="257" t="s">
        <v>6605</v>
      </c>
      <c r="C15" s="258" t="s">
        <v>6630</v>
      </c>
      <c r="D15" s="261" t="s">
        <v>6631</v>
      </c>
      <c r="E15" s="262" t="s">
        <v>6608</v>
      </c>
      <c r="F15" s="265" t="s">
        <v>6609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6604</v>
      </c>
      <c r="B16" s="257" t="s">
        <v>6605</v>
      </c>
      <c r="C16" s="258" t="s">
        <v>6632</v>
      </c>
      <c r="D16" s="261" t="s">
        <v>6633</v>
      </c>
      <c r="E16" s="262" t="s">
        <v>6608</v>
      </c>
      <c r="F16" s="265" t="s">
        <v>6609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6604</v>
      </c>
      <c r="B17" s="256" t="s">
        <v>6634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6604</v>
      </c>
      <c r="B18" s="257" t="s">
        <v>6634</v>
      </c>
      <c r="C18" s="258" t="s">
        <v>6635</v>
      </c>
      <c r="D18" s="261" t="s">
        <v>6636</v>
      </c>
      <c r="E18" s="262" t="s">
        <v>6637</v>
      </c>
      <c r="F18" s="265" t="s">
        <v>6638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6604</v>
      </c>
      <c r="B19" s="257" t="s">
        <v>6634</v>
      </c>
      <c r="C19" s="258" t="s">
        <v>6639</v>
      </c>
      <c r="D19" s="261" t="s">
        <v>6640</v>
      </c>
      <c r="E19" s="262" t="s">
        <v>6637</v>
      </c>
      <c r="F19" s="265" t="s">
        <v>6638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6604</v>
      </c>
      <c r="B20" s="257" t="s">
        <v>6634</v>
      </c>
      <c r="C20" s="258" t="s">
        <v>6641</v>
      </c>
      <c r="D20" s="261" t="s">
        <v>6642</v>
      </c>
      <c r="E20" s="262" t="s">
        <v>6637</v>
      </c>
      <c r="F20" s="265" t="s">
        <v>6638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6604</v>
      </c>
      <c r="B21" s="257" t="s">
        <v>6634</v>
      </c>
      <c r="C21" s="258" t="s">
        <v>6643</v>
      </c>
      <c r="D21" s="261" t="s">
        <v>6644</v>
      </c>
      <c r="E21" s="262" t="s">
        <v>6637</v>
      </c>
      <c r="F21" s="265" t="s">
        <v>6638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6604</v>
      </c>
      <c r="B22" s="257" t="s">
        <v>6634</v>
      </c>
      <c r="C22" s="258" t="s">
        <v>6645</v>
      </c>
      <c r="D22" s="261" t="s">
        <v>6646</v>
      </c>
      <c r="E22" s="262" t="s">
        <v>6637</v>
      </c>
      <c r="F22" s="265" t="s">
        <v>6638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6604</v>
      </c>
      <c r="B23" s="257" t="s">
        <v>6634</v>
      </c>
      <c r="C23" s="258" t="s">
        <v>6647</v>
      </c>
      <c r="D23" s="261" t="s">
        <v>6648</v>
      </c>
      <c r="E23" s="262" t="s">
        <v>6608</v>
      </c>
      <c r="F23" s="265" t="s">
        <v>6609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6604</v>
      </c>
      <c r="B24" s="257" t="s">
        <v>6634</v>
      </c>
      <c r="C24" s="258" t="s">
        <v>6649</v>
      </c>
      <c r="D24" s="261" t="s">
        <v>6650</v>
      </c>
      <c r="E24" s="262" t="s">
        <v>6608</v>
      </c>
      <c r="F24" s="265" t="s">
        <v>6609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6604</v>
      </c>
      <c r="B25" s="257" t="s">
        <v>6634</v>
      </c>
      <c r="C25" s="258" t="s">
        <v>6651</v>
      </c>
      <c r="D25" s="261" t="s">
        <v>6652</v>
      </c>
      <c r="E25" s="262" t="s">
        <v>6608</v>
      </c>
      <c r="F25" s="265" t="s">
        <v>6653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6604</v>
      </c>
      <c r="B26" s="257" t="s">
        <v>6634</v>
      </c>
      <c r="C26" s="258" t="s">
        <v>6654</v>
      </c>
      <c r="D26" s="261" t="s">
        <v>6655</v>
      </c>
      <c r="E26" s="262" t="s">
        <v>6608</v>
      </c>
      <c r="F26" s="265" t="s">
        <v>6653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6604</v>
      </c>
      <c r="B27" s="257" t="s">
        <v>6634</v>
      </c>
      <c r="C27" s="258" t="s">
        <v>6656</v>
      </c>
      <c r="D27" s="261" t="s">
        <v>6657</v>
      </c>
      <c r="E27" s="262" t="s">
        <v>6608</v>
      </c>
      <c r="F27" s="265" t="s">
        <v>6653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6604</v>
      </c>
      <c r="B28" s="257" t="s">
        <v>6634</v>
      </c>
      <c r="C28" s="258" t="s">
        <v>6658</v>
      </c>
      <c r="D28" s="261" t="s">
        <v>6659</v>
      </c>
      <c r="E28" s="262" t="s">
        <v>6608</v>
      </c>
      <c r="F28" s="265" t="s">
        <v>6653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6604</v>
      </c>
      <c r="B29" s="257" t="s">
        <v>6634</v>
      </c>
      <c r="C29" s="258" t="s">
        <v>6660</v>
      </c>
      <c r="D29" s="261" t="s">
        <v>6661</v>
      </c>
      <c r="E29" s="262" t="s">
        <v>6608</v>
      </c>
      <c r="F29" s="265" t="s">
        <v>6653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6604</v>
      </c>
      <c r="B30" s="257" t="s">
        <v>6634</v>
      </c>
      <c r="C30" s="258" t="s">
        <v>6662</v>
      </c>
      <c r="D30" s="261" t="s">
        <v>6663</v>
      </c>
      <c r="E30" s="262" t="s">
        <v>6608</v>
      </c>
      <c r="F30" s="265" t="s">
        <v>6653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6604</v>
      </c>
      <c r="B31" s="257" t="s">
        <v>6634</v>
      </c>
      <c r="C31" s="258" t="s">
        <v>6664</v>
      </c>
      <c r="D31" s="261" t="s">
        <v>6665</v>
      </c>
      <c r="E31" s="262" t="s">
        <v>6608</v>
      </c>
      <c r="F31" s="265" t="s">
        <v>6653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6604</v>
      </c>
      <c r="B32" s="257" t="s">
        <v>6634</v>
      </c>
      <c r="C32" s="258" t="s">
        <v>6666</v>
      </c>
      <c r="D32" s="261" t="s">
        <v>6667</v>
      </c>
      <c r="E32" s="262" t="s">
        <v>6608</v>
      </c>
      <c r="F32" s="265" t="s">
        <v>6653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6604</v>
      </c>
      <c r="B33" s="257" t="s">
        <v>6634</v>
      </c>
      <c r="C33" s="258" t="s">
        <v>6668</v>
      </c>
      <c r="D33" s="261" t="s">
        <v>6669</v>
      </c>
      <c r="E33" s="262" t="s">
        <v>6637</v>
      </c>
      <c r="F33" s="265" t="s">
        <v>6638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6604</v>
      </c>
      <c r="B34" s="257" t="s">
        <v>6634</v>
      </c>
      <c r="C34" s="258" t="s">
        <v>6670</v>
      </c>
      <c r="D34" s="261" t="s">
        <v>6671</v>
      </c>
      <c r="E34" s="262" t="s">
        <v>6608</v>
      </c>
      <c r="F34" s="265" t="s">
        <v>6653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6604</v>
      </c>
      <c r="B35" s="256" t="s">
        <v>6672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6604</v>
      </c>
      <c r="B36" s="257" t="s">
        <v>6672</v>
      </c>
      <c r="C36" s="258" t="s">
        <v>6673</v>
      </c>
      <c r="D36" s="261" t="s">
        <v>6674</v>
      </c>
      <c r="E36" s="262" t="s">
        <v>6608</v>
      </c>
      <c r="F36" s="265" t="s">
        <v>6653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6604</v>
      </c>
      <c r="B37" s="257" t="s">
        <v>6672</v>
      </c>
      <c r="C37" s="258" t="s">
        <v>6675</v>
      </c>
      <c r="D37" s="261" t="s">
        <v>6676</v>
      </c>
      <c r="E37" s="262" t="s">
        <v>6608</v>
      </c>
      <c r="F37" s="265" t="s">
        <v>6677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6604</v>
      </c>
      <c r="B38" s="257" t="s">
        <v>6672</v>
      </c>
      <c r="C38" s="258" t="s">
        <v>6678</v>
      </c>
      <c r="D38" s="261" t="s">
        <v>6679</v>
      </c>
      <c r="E38" s="262" t="s">
        <v>6608</v>
      </c>
      <c r="F38" s="265" t="s">
        <v>6677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6604</v>
      </c>
      <c r="B39" s="257" t="s">
        <v>6672</v>
      </c>
      <c r="C39" s="258" t="s">
        <v>6680</v>
      </c>
      <c r="D39" s="261" t="s">
        <v>6681</v>
      </c>
      <c r="E39" s="262" t="s">
        <v>6608</v>
      </c>
      <c r="F39" s="265" t="s">
        <v>6677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6604</v>
      </c>
      <c r="B40" s="257" t="s">
        <v>6672</v>
      </c>
      <c r="C40" s="258" t="s">
        <v>6682</v>
      </c>
      <c r="D40" s="261" t="s">
        <v>6683</v>
      </c>
      <c r="E40" s="262" t="s">
        <v>6608</v>
      </c>
      <c r="F40" s="265" t="s">
        <v>6677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6604</v>
      </c>
      <c r="B41" s="257" t="s">
        <v>6672</v>
      </c>
      <c r="C41" s="258" t="s">
        <v>6684</v>
      </c>
      <c r="D41" s="261" t="s">
        <v>6685</v>
      </c>
      <c r="E41" s="262" t="s">
        <v>6608</v>
      </c>
      <c r="F41" s="265" t="s">
        <v>6677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6604</v>
      </c>
      <c r="B42" s="257" t="s">
        <v>6672</v>
      </c>
      <c r="C42" s="258" t="s">
        <v>6686</v>
      </c>
      <c r="D42" s="261" t="s">
        <v>6687</v>
      </c>
      <c r="E42" s="262" t="s">
        <v>6608</v>
      </c>
      <c r="F42" s="265" t="s">
        <v>6677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6604</v>
      </c>
      <c r="B43" s="257" t="s">
        <v>6672</v>
      </c>
      <c r="C43" s="258" t="s">
        <v>6688</v>
      </c>
      <c r="D43" s="261" t="s">
        <v>6689</v>
      </c>
      <c r="E43" s="262" t="s">
        <v>6608</v>
      </c>
      <c r="F43" s="265" t="s">
        <v>6677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6604</v>
      </c>
      <c r="B44" s="257" t="s">
        <v>6672</v>
      </c>
      <c r="C44" s="258" t="s">
        <v>6690</v>
      </c>
      <c r="D44" s="261" t="s">
        <v>6691</v>
      </c>
      <c r="E44" s="262" t="s">
        <v>6608</v>
      </c>
      <c r="F44" s="265" t="s">
        <v>6677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6604</v>
      </c>
      <c r="B45" s="257" t="s">
        <v>6672</v>
      </c>
      <c r="C45" s="258" t="s">
        <v>6692</v>
      </c>
      <c r="D45" s="261" t="s">
        <v>6693</v>
      </c>
      <c r="E45" s="262" t="s">
        <v>6608</v>
      </c>
      <c r="F45" s="265" t="s">
        <v>6677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6604</v>
      </c>
      <c r="B46" s="257" t="s">
        <v>6672</v>
      </c>
      <c r="C46" s="258" t="s">
        <v>6694</v>
      </c>
      <c r="D46" s="261" t="s">
        <v>6695</v>
      </c>
      <c r="E46" s="262" t="s">
        <v>6608</v>
      </c>
      <c r="F46" s="265" t="s">
        <v>6677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6604</v>
      </c>
      <c r="B47" s="257" t="s">
        <v>6672</v>
      </c>
      <c r="C47" s="258" t="s">
        <v>6696</v>
      </c>
      <c r="D47" s="261" t="s">
        <v>6697</v>
      </c>
      <c r="E47" s="262" t="s">
        <v>6608</v>
      </c>
      <c r="F47" s="265" t="s">
        <v>6677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6604</v>
      </c>
      <c r="B48" s="257" t="s">
        <v>6672</v>
      </c>
      <c r="C48" s="258" t="s">
        <v>6698</v>
      </c>
      <c r="D48" s="261" t="s">
        <v>6699</v>
      </c>
      <c r="E48" s="262" t="s">
        <v>6608</v>
      </c>
      <c r="F48" s="265" t="s">
        <v>6677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6604</v>
      </c>
      <c r="B49" s="257" t="s">
        <v>6672</v>
      </c>
      <c r="C49" s="258" t="s">
        <v>6700</v>
      </c>
      <c r="D49" s="261" t="s">
        <v>6701</v>
      </c>
      <c r="E49" s="262" t="s">
        <v>6608</v>
      </c>
      <c r="F49" s="265" t="s">
        <v>6677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6604</v>
      </c>
      <c r="B50" s="256" t="s">
        <v>3909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6604</v>
      </c>
      <c r="B51" s="257" t="s">
        <v>3909</v>
      </c>
      <c r="C51" s="258" t="s">
        <v>6702</v>
      </c>
      <c r="D51" s="261" t="s">
        <v>6703</v>
      </c>
      <c r="E51" s="262" t="s">
        <v>6704</v>
      </c>
      <c r="F51" s="265" t="s">
        <v>6705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6604</v>
      </c>
      <c r="B52" s="257" t="s">
        <v>3909</v>
      </c>
      <c r="C52" s="258" t="s">
        <v>6706</v>
      </c>
      <c r="D52" s="261" t="s">
        <v>6707</v>
      </c>
      <c r="E52" s="262" t="s">
        <v>6704</v>
      </c>
      <c r="F52" s="265" t="s">
        <v>6705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6604</v>
      </c>
      <c r="B53" s="257" t="s">
        <v>3909</v>
      </c>
      <c r="C53" s="258" t="s">
        <v>6708</v>
      </c>
      <c r="D53" s="261" t="s">
        <v>6709</v>
      </c>
      <c r="E53" s="262" t="s">
        <v>6704</v>
      </c>
      <c r="F53" s="265" t="s">
        <v>6705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6604</v>
      </c>
      <c r="B54" s="257" t="s">
        <v>3909</v>
      </c>
      <c r="C54" s="258" t="s">
        <v>6710</v>
      </c>
      <c r="D54" s="261" t="s">
        <v>6711</v>
      </c>
      <c r="E54" s="262" t="s">
        <v>6704</v>
      </c>
      <c r="F54" s="265" t="s">
        <v>6705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6604</v>
      </c>
      <c r="B55" s="257" t="s">
        <v>3909</v>
      </c>
      <c r="C55" s="258" t="s">
        <v>6712</v>
      </c>
      <c r="D55" s="261" t="s">
        <v>6713</v>
      </c>
      <c r="E55" s="262" t="s">
        <v>6704</v>
      </c>
      <c r="F55" s="265" t="s">
        <v>6705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6604</v>
      </c>
      <c r="B56" s="257" t="s">
        <v>3909</v>
      </c>
      <c r="C56" s="258" t="s">
        <v>6714</v>
      </c>
      <c r="D56" s="261" t="s">
        <v>6715</v>
      </c>
      <c r="E56" s="262" t="s">
        <v>6704</v>
      </c>
      <c r="F56" s="265" t="s">
        <v>6705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6604</v>
      </c>
      <c r="B57" s="257" t="s">
        <v>3909</v>
      </c>
      <c r="C57" s="258" t="s">
        <v>6716</v>
      </c>
      <c r="D57" s="261" t="s">
        <v>6717</v>
      </c>
      <c r="E57" s="262" t="s">
        <v>6704</v>
      </c>
      <c r="F57" s="265" t="s">
        <v>6705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6604</v>
      </c>
      <c r="B58" s="257" t="s">
        <v>3909</v>
      </c>
      <c r="C58" s="258" t="s">
        <v>6718</v>
      </c>
      <c r="D58" s="261" t="s">
        <v>6719</v>
      </c>
      <c r="E58" s="262" t="s">
        <v>6608</v>
      </c>
      <c r="F58" s="265" t="s">
        <v>6705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6604</v>
      </c>
      <c r="B59" s="257" t="s">
        <v>3909</v>
      </c>
      <c r="C59" s="258" t="s">
        <v>6720</v>
      </c>
      <c r="D59" s="261" t="s">
        <v>6721</v>
      </c>
      <c r="E59" s="262" t="s">
        <v>6608</v>
      </c>
      <c r="F59" s="265" t="s">
        <v>6705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6604</v>
      </c>
      <c r="B60" s="256" t="s">
        <v>6722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6604</v>
      </c>
      <c r="B61" s="257" t="s">
        <v>6722</v>
      </c>
      <c r="C61" s="258" t="s">
        <v>6723</v>
      </c>
      <c r="D61" s="261" t="s">
        <v>6724</v>
      </c>
      <c r="E61" s="262" t="s">
        <v>6608</v>
      </c>
      <c r="F61" s="265" t="s">
        <v>6725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6604</v>
      </c>
      <c r="B62" s="257" t="s">
        <v>6722</v>
      </c>
      <c r="C62" s="258" t="s">
        <v>6726</v>
      </c>
      <c r="D62" s="261" t="s">
        <v>6727</v>
      </c>
      <c r="E62" s="262" t="s">
        <v>6608</v>
      </c>
      <c r="F62" s="265" t="s">
        <v>6725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6604</v>
      </c>
      <c r="B63" s="257" t="s">
        <v>6722</v>
      </c>
      <c r="C63" s="258" t="s">
        <v>6728</v>
      </c>
      <c r="D63" s="261" t="s">
        <v>6729</v>
      </c>
      <c r="E63" s="262" t="s">
        <v>6608</v>
      </c>
      <c r="F63" s="265" t="s">
        <v>6725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6604</v>
      </c>
      <c r="B64" s="257" t="s">
        <v>6722</v>
      </c>
      <c r="C64" s="258" t="s">
        <v>6730</v>
      </c>
      <c r="D64" s="261" t="s">
        <v>6731</v>
      </c>
      <c r="E64" s="262" t="s">
        <v>6608</v>
      </c>
      <c r="F64" s="265" t="s">
        <v>6725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6604</v>
      </c>
      <c r="B65" s="257" t="s">
        <v>6722</v>
      </c>
      <c r="C65" s="258" t="s">
        <v>6732</v>
      </c>
      <c r="D65" s="261" t="s">
        <v>6733</v>
      </c>
      <c r="E65" s="262" t="s">
        <v>6608</v>
      </c>
      <c r="F65" s="265" t="s">
        <v>6725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6604</v>
      </c>
      <c r="B66" s="257" t="s">
        <v>6722</v>
      </c>
      <c r="C66" s="258" t="s">
        <v>6734</v>
      </c>
      <c r="D66" s="261" t="s">
        <v>6735</v>
      </c>
      <c r="E66" s="262" t="s">
        <v>6608</v>
      </c>
      <c r="F66" s="265" t="s">
        <v>6725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6604</v>
      </c>
      <c r="B67" s="257" t="s">
        <v>6722</v>
      </c>
      <c r="C67" s="258" t="s">
        <v>6736</v>
      </c>
      <c r="D67" s="261" t="s">
        <v>6737</v>
      </c>
      <c r="E67" s="262" t="s">
        <v>6608</v>
      </c>
      <c r="F67" s="265" t="s">
        <v>6725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6604</v>
      </c>
      <c r="B68" s="257" t="s">
        <v>6722</v>
      </c>
      <c r="C68" s="258" t="s">
        <v>6738</v>
      </c>
      <c r="D68" s="261" t="s">
        <v>6739</v>
      </c>
      <c r="E68" s="262" t="s">
        <v>6608</v>
      </c>
      <c r="F68" s="265" t="s">
        <v>6740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6604</v>
      </c>
      <c r="B69" s="257" t="s">
        <v>6722</v>
      </c>
      <c r="C69" s="258" t="s">
        <v>6741</v>
      </c>
      <c r="D69" s="261" t="s">
        <v>6742</v>
      </c>
      <c r="E69" s="262" t="s">
        <v>6608</v>
      </c>
      <c r="F69" s="265" t="s">
        <v>6740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6604</v>
      </c>
      <c r="B70" s="257" t="s">
        <v>6722</v>
      </c>
      <c r="C70" s="258" t="s">
        <v>6743</v>
      </c>
      <c r="D70" s="261" t="s">
        <v>6744</v>
      </c>
      <c r="E70" s="262" t="s">
        <v>6608</v>
      </c>
      <c r="F70" s="265" t="s">
        <v>6740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6604</v>
      </c>
      <c r="B71" s="257" t="s">
        <v>6722</v>
      </c>
      <c r="C71" s="258" t="s">
        <v>6745</v>
      </c>
      <c r="D71" s="261" t="s">
        <v>6746</v>
      </c>
      <c r="E71" s="262" t="s">
        <v>6608</v>
      </c>
      <c r="F71" s="265" t="s">
        <v>6747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6604</v>
      </c>
      <c r="B72" s="257" t="s">
        <v>6722</v>
      </c>
      <c r="C72" s="258" t="s">
        <v>6748</v>
      </c>
      <c r="D72" s="261" t="s">
        <v>6749</v>
      </c>
      <c r="E72" s="262" t="s">
        <v>6608</v>
      </c>
      <c r="F72" s="265" t="s">
        <v>6725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6604</v>
      </c>
      <c r="B73" s="257" t="s">
        <v>6722</v>
      </c>
      <c r="C73" s="258" t="s">
        <v>6750</v>
      </c>
      <c r="D73" s="261" t="s">
        <v>6751</v>
      </c>
      <c r="E73" s="262" t="s">
        <v>6752</v>
      </c>
      <c r="F73" s="265" t="s">
        <v>6725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6604</v>
      </c>
      <c r="B74" s="256" t="s">
        <v>6753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6604</v>
      </c>
      <c r="B75" s="257" t="s">
        <v>6753</v>
      </c>
      <c r="C75" s="258" t="s">
        <v>6754</v>
      </c>
      <c r="D75" s="261" t="s">
        <v>6755</v>
      </c>
      <c r="E75" s="262" t="s">
        <v>6752</v>
      </c>
      <c r="F75" s="265" t="s">
        <v>6756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6604</v>
      </c>
      <c r="B76" s="257" t="s">
        <v>6753</v>
      </c>
      <c r="C76" s="258" t="s">
        <v>6757</v>
      </c>
      <c r="D76" s="261" t="s">
        <v>6758</v>
      </c>
      <c r="E76" s="262" t="s">
        <v>6752</v>
      </c>
      <c r="F76" s="265" t="s">
        <v>6756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6604</v>
      </c>
      <c r="B77" s="257" t="s">
        <v>6753</v>
      </c>
      <c r="C77" s="258" t="s">
        <v>6759</v>
      </c>
      <c r="D77" s="261" t="s">
        <v>6760</v>
      </c>
      <c r="E77" s="262" t="s">
        <v>6752</v>
      </c>
      <c r="F77" s="265" t="s">
        <v>6756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6604</v>
      </c>
      <c r="B78" s="257" t="s">
        <v>6753</v>
      </c>
      <c r="C78" s="258" t="s">
        <v>6761</v>
      </c>
      <c r="D78" s="261" t="s">
        <v>6762</v>
      </c>
      <c r="E78" s="262" t="s">
        <v>6752</v>
      </c>
      <c r="F78" s="265" t="s">
        <v>6756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6604</v>
      </c>
      <c r="B79" s="257" t="s">
        <v>6753</v>
      </c>
      <c r="C79" s="258" t="s">
        <v>6763</v>
      </c>
      <c r="D79" s="261" t="s">
        <v>6764</v>
      </c>
      <c r="E79" s="262" t="s">
        <v>6752</v>
      </c>
      <c r="F79" s="265" t="s">
        <v>6756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6604</v>
      </c>
      <c r="B80" s="257" t="s">
        <v>6753</v>
      </c>
      <c r="C80" s="258" t="s">
        <v>6765</v>
      </c>
      <c r="D80" s="261" t="s">
        <v>6766</v>
      </c>
      <c r="E80" s="262" t="s">
        <v>6752</v>
      </c>
      <c r="F80" s="265" t="s">
        <v>6756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6604</v>
      </c>
      <c r="B81" s="257" t="s">
        <v>6753</v>
      </c>
      <c r="C81" s="258" t="s">
        <v>6767</v>
      </c>
      <c r="D81" s="261" t="s">
        <v>6768</v>
      </c>
      <c r="E81" s="262" t="s">
        <v>6752</v>
      </c>
      <c r="F81" s="265" t="s">
        <v>6756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6604</v>
      </c>
      <c r="B82" s="257" t="s">
        <v>6753</v>
      </c>
      <c r="C82" s="258" t="s">
        <v>6769</v>
      </c>
      <c r="D82" s="261" t="s">
        <v>6770</v>
      </c>
      <c r="E82" s="262" t="s">
        <v>6752</v>
      </c>
      <c r="F82" s="265" t="s">
        <v>6756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6604</v>
      </c>
      <c r="B83" s="257" t="s">
        <v>6753</v>
      </c>
      <c r="C83" s="258" t="s">
        <v>6771</v>
      </c>
      <c r="D83" s="261" t="s">
        <v>6772</v>
      </c>
      <c r="E83" s="262" t="s">
        <v>6752</v>
      </c>
      <c r="F83" s="265" t="s">
        <v>6756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6604</v>
      </c>
      <c r="B84" s="257" t="s">
        <v>6753</v>
      </c>
      <c r="C84" s="258" t="s">
        <v>6773</v>
      </c>
      <c r="D84" s="261" t="s">
        <v>6774</v>
      </c>
      <c r="E84" s="262" t="s">
        <v>6752</v>
      </c>
      <c r="F84" s="265" t="s">
        <v>6756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6604</v>
      </c>
      <c r="B85" s="257" t="s">
        <v>6753</v>
      </c>
      <c r="C85" s="258" t="s">
        <v>6775</v>
      </c>
      <c r="D85" s="261" t="s">
        <v>6776</v>
      </c>
      <c r="E85" s="262" t="s">
        <v>6752</v>
      </c>
      <c r="F85" s="265" t="s">
        <v>6756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6604</v>
      </c>
      <c r="B86" s="257" t="s">
        <v>6753</v>
      </c>
      <c r="C86" s="258" t="s">
        <v>6777</v>
      </c>
      <c r="D86" s="261" t="s">
        <v>6778</v>
      </c>
      <c r="E86" s="262" t="s">
        <v>6752</v>
      </c>
      <c r="F86" s="265" t="s">
        <v>6756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6604</v>
      </c>
      <c r="B87" s="257" t="s">
        <v>6753</v>
      </c>
      <c r="C87" s="258" t="s">
        <v>6779</v>
      </c>
      <c r="D87" s="261" t="s">
        <v>6780</v>
      </c>
      <c r="E87" s="262" t="s">
        <v>6752</v>
      </c>
      <c r="F87" s="265" t="s">
        <v>6756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6604</v>
      </c>
      <c r="B88" s="257" t="s">
        <v>6753</v>
      </c>
      <c r="C88" s="258" t="s">
        <v>6781</v>
      </c>
      <c r="D88" s="261" t="s">
        <v>6782</v>
      </c>
      <c r="E88" s="262" t="s">
        <v>6752</v>
      </c>
      <c r="F88" s="265" t="s">
        <v>6740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6604</v>
      </c>
      <c r="B89" s="257" t="s">
        <v>6753</v>
      </c>
      <c r="C89" s="258" t="s">
        <v>6783</v>
      </c>
      <c r="D89" s="261" t="s">
        <v>6784</v>
      </c>
      <c r="E89" s="262" t="s">
        <v>6752</v>
      </c>
      <c r="F89" s="265" t="s">
        <v>6740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6604</v>
      </c>
      <c r="B90" s="257" t="s">
        <v>6753</v>
      </c>
      <c r="C90" s="258" t="s">
        <v>6785</v>
      </c>
      <c r="D90" s="261" t="s">
        <v>6786</v>
      </c>
      <c r="E90" s="262" t="s">
        <v>6752</v>
      </c>
      <c r="F90" s="265" t="s">
        <v>6740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6604</v>
      </c>
      <c r="B91" s="256" t="s">
        <v>6787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6604</v>
      </c>
      <c r="B92" s="257" t="s">
        <v>6787</v>
      </c>
      <c r="C92" s="258" t="s">
        <v>6788</v>
      </c>
      <c r="D92" s="261" t="s">
        <v>6789</v>
      </c>
      <c r="E92" s="262" t="s">
        <v>6608</v>
      </c>
      <c r="F92" s="265" t="s">
        <v>6740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6604</v>
      </c>
      <c r="B93" s="257" t="s">
        <v>6787</v>
      </c>
      <c r="C93" s="258" t="s">
        <v>6790</v>
      </c>
      <c r="D93" s="261" t="s">
        <v>6791</v>
      </c>
      <c r="E93" s="262" t="s">
        <v>6608</v>
      </c>
      <c r="F93" s="265" t="s">
        <v>6740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6604</v>
      </c>
      <c r="B94" s="257" t="s">
        <v>6787</v>
      </c>
      <c r="C94" s="258" t="s">
        <v>6792</v>
      </c>
      <c r="D94" s="261" t="s">
        <v>6793</v>
      </c>
      <c r="E94" s="262" t="s">
        <v>6608</v>
      </c>
      <c r="F94" s="265" t="s">
        <v>6740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6604</v>
      </c>
      <c r="B95" s="257" t="s">
        <v>6787</v>
      </c>
      <c r="C95" s="258" t="s">
        <v>6794</v>
      </c>
      <c r="D95" s="261" t="s">
        <v>6795</v>
      </c>
      <c r="E95" s="262" t="s">
        <v>6608</v>
      </c>
      <c r="F95" s="265" t="s">
        <v>6740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6604</v>
      </c>
      <c r="B96" s="257" t="s">
        <v>6787</v>
      </c>
      <c r="C96" s="258" t="s">
        <v>6796</v>
      </c>
      <c r="D96" s="261" t="s">
        <v>6797</v>
      </c>
      <c r="E96" s="262" t="s">
        <v>6608</v>
      </c>
      <c r="F96" s="265" t="s">
        <v>6740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6604</v>
      </c>
      <c r="B97" s="257" t="s">
        <v>6787</v>
      </c>
      <c r="C97" s="258" t="s">
        <v>6798</v>
      </c>
      <c r="D97" s="261" t="s">
        <v>6799</v>
      </c>
      <c r="E97" s="262" t="s">
        <v>6608</v>
      </c>
      <c r="F97" s="265" t="s">
        <v>6800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6604</v>
      </c>
      <c r="B98" s="257" t="s">
        <v>6787</v>
      </c>
      <c r="C98" s="258" t="s">
        <v>6801</v>
      </c>
      <c r="D98" s="261" t="s">
        <v>6802</v>
      </c>
      <c r="E98" s="262" t="s">
        <v>6608</v>
      </c>
      <c r="F98" s="265" t="s">
        <v>6800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6604</v>
      </c>
      <c r="B99" s="257" t="s">
        <v>6787</v>
      </c>
      <c r="C99" s="258" t="s">
        <v>6803</v>
      </c>
      <c r="D99" s="261" t="s">
        <v>6804</v>
      </c>
      <c r="E99" s="262" t="s">
        <v>6608</v>
      </c>
      <c r="F99" s="265" t="s">
        <v>6800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6604</v>
      </c>
      <c r="B100" s="257" t="s">
        <v>6787</v>
      </c>
      <c r="C100" s="258" t="s">
        <v>6805</v>
      </c>
      <c r="D100" s="261" t="s">
        <v>6806</v>
      </c>
      <c r="E100" s="262" t="s">
        <v>6608</v>
      </c>
      <c r="F100" s="265" t="s">
        <v>6800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6604</v>
      </c>
      <c r="B101" s="257" t="s">
        <v>6787</v>
      </c>
      <c r="C101" s="258" t="s">
        <v>6807</v>
      </c>
      <c r="D101" s="261" t="s">
        <v>6808</v>
      </c>
      <c r="E101" s="262" t="s">
        <v>6608</v>
      </c>
      <c r="F101" s="265" t="s">
        <v>6740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6604</v>
      </c>
      <c r="B102" s="257" t="s">
        <v>6787</v>
      </c>
      <c r="C102" s="258" t="s">
        <v>6809</v>
      </c>
      <c r="D102" s="261" t="s">
        <v>6810</v>
      </c>
      <c r="E102" s="262" t="s">
        <v>6752</v>
      </c>
      <c r="F102" s="265" t="s">
        <v>6740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6604</v>
      </c>
      <c r="B103" s="257" t="s">
        <v>6787</v>
      </c>
      <c r="C103" s="258" t="s">
        <v>6811</v>
      </c>
      <c r="D103" s="261" t="s">
        <v>6812</v>
      </c>
      <c r="E103" s="262" t="s">
        <v>6752</v>
      </c>
      <c r="F103" s="265" t="s">
        <v>6740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6604</v>
      </c>
      <c r="B104" s="257" t="s">
        <v>6787</v>
      </c>
      <c r="C104" s="258" t="s">
        <v>6813</v>
      </c>
      <c r="D104" s="261" t="s">
        <v>6814</v>
      </c>
      <c r="E104" s="262" t="s">
        <v>6752</v>
      </c>
      <c r="F104" s="265" t="s">
        <v>6740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6604</v>
      </c>
      <c r="B105" s="257" t="s">
        <v>6787</v>
      </c>
      <c r="C105" s="258" t="s">
        <v>6815</v>
      </c>
      <c r="D105" s="261" t="s">
        <v>6816</v>
      </c>
      <c r="E105" s="262" t="s">
        <v>6637</v>
      </c>
      <c r="F105" s="265" t="s">
        <v>6740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6604</v>
      </c>
      <c r="B106" s="256" t="s">
        <v>6817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6604</v>
      </c>
      <c r="B107" s="257" t="s">
        <v>6817</v>
      </c>
      <c r="C107" s="258" t="s">
        <v>6818</v>
      </c>
      <c r="D107" s="261" t="s">
        <v>6819</v>
      </c>
      <c r="E107" s="262" t="s">
        <v>6752</v>
      </c>
      <c r="F107" s="265" t="s">
        <v>6740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6604</v>
      </c>
      <c r="B108" s="257" t="s">
        <v>6817</v>
      </c>
      <c r="C108" s="258" t="s">
        <v>6820</v>
      </c>
      <c r="D108" s="261" t="s">
        <v>6821</v>
      </c>
      <c r="E108" s="262" t="s">
        <v>6752</v>
      </c>
      <c r="F108" s="265" t="s">
        <v>6740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6604</v>
      </c>
      <c r="B109" s="257" t="s">
        <v>6817</v>
      </c>
      <c r="C109" s="258" t="s">
        <v>6822</v>
      </c>
      <c r="D109" s="261" t="s">
        <v>6823</v>
      </c>
      <c r="E109" s="262" t="s">
        <v>6752</v>
      </c>
      <c r="F109" s="265" t="s">
        <v>6740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6604</v>
      </c>
      <c r="B110" s="257" t="s">
        <v>6817</v>
      </c>
      <c r="C110" s="258" t="s">
        <v>6824</v>
      </c>
      <c r="D110" s="261" t="s">
        <v>6825</v>
      </c>
      <c r="E110" s="262" t="s">
        <v>6752</v>
      </c>
      <c r="F110" s="265" t="s">
        <v>6740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6604</v>
      </c>
      <c r="B111" s="257" t="s">
        <v>6817</v>
      </c>
      <c r="C111" s="258" t="s">
        <v>6826</v>
      </c>
      <c r="D111" s="261" t="s">
        <v>6827</v>
      </c>
      <c r="E111" s="262" t="s">
        <v>6752</v>
      </c>
      <c r="F111" s="265" t="s">
        <v>6740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6604</v>
      </c>
      <c r="B112" s="257" t="s">
        <v>6817</v>
      </c>
      <c r="C112" s="258" t="s">
        <v>6828</v>
      </c>
      <c r="D112" s="261" t="s">
        <v>6829</v>
      </c>
      <c r="E112" s="262" t="s">
        <v>6752</v>
      </c>
      <c r="F112" s="265" t="s">
        <v>6740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6604</v>
      </c>
      <c r="B113" s="257" t="s">
        <v>6817</v>
      </c>
      <c r="C113" s="258" t="s">
        <v>6830</v>
      </c>
      <c r="D113" s="261" t="s">
        <v>6831</v>
      </c>
      <c r="E113" s="262" t="s">
        <v>6752</v>
      </c>
      <c r="F113" s="265" t="s">
        <v>6740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6604</v>
      </c>
      <c r="B114" s="257" t="s">
        <v>6817</v>
      </c>
      <c r="C114" s="258" t="s">
        <v>6832</v>
      </c>
      <c r="D114" s="261" t="s">
        <v>6833</v>
      </c>
      <c r="E114" s="262" t="s">
        <v>6752</v>
      </c>
      <c r="F114" s="265" t="s">
        <v>6740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6604</v>
      </c>
      <c r="B115" s="257" t="s">
        <v>6817</v>
      </c>
      <c r="C115" s="258" t="s">
        <v>6834</v>
      </c>
      <c r="D115" s="261" t="s">
        <v>6835</v>
      </c>
      <c r="E115" s="262" t="s">
        <v>6752</v>
      </c>
      <c r="F115" s="265" t="s">
        <v>6740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6604</v>
      </c>
      <c r="B116" s="257" t="s">
        <v>6817</v>
      </c>
      <c r="C116" s="258" t="s">
        <v>6836</v>
      </c>
      <c r="D116" s="261" t="s">
        <v>6837</v>
      </c>
      <c r="E116" s="262" t="s">
        <v>6752</v>
      </c>
      <c r="F116" s="265" t="s">
        <v>6740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6604</v>
      </c>
      <c r="B117" s="257" t="s">
        <v>6817</v>
      </c>
      <c r="C117" s="258" t="s">
        <v>6838</v>
      </c>
      <c r="D117" s="261" t="s">
        <v>6839</v>
      </c>
      <c r="E117" s="262" t="s">
        <v>6752</v>
      </c>
      <c r="F117" s="265" t="s">
        <v>6740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6840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6840</v>
      </c>
      <c r="B119" s="256" t="s">
        <v>6841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6840</v>
      </c>
      <c r="B120" s="257" t="s">
        <v>6841</v>
      </c>
      <c r="C120" s="258" t="s">
        <v>6842</v>
      </c>
      <c r="D120" s="261" t="s">
        <v>6843</v>
      </c>
      <c r="E120" s="262" t="s">
        <v>6608</v>
      </c>
      <c r="F120" s="265" t="s">
        <v>6844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6840</v>
      </c>
      <c r="B121" s="257" t="s">
        <v>6841</v>
      </c>
      <c r="C121" s="258" t="s">
        <v>6845</v>
      </c>
      <c r="D121" s="261" t="s">
        <v>6846</v>
      </c>
      <c r="E121" s="262" t="s">
        <v>6608</v>
      </c>
      <c r="F121" s="265" t="s">
        <v>6844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6840</v>
      </c>
      <c r="B122" s="257" t="s">
        <v>6841</v>
      </c>
      <c r="C122" s="258" t="s">
        <v>6847</v>
      </c>
      <c r="D122" s="261" t="s">
        <v>6848</v>
      </c>
      <c r="E122" s="262" t="s">
        <v>6608</v>
      </c>
      <c r="F122" s="265" t="s">
        <v>6844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6840</v>
      </c>
      <c r="B123" s="257" t="s">
        <v>6841</v>
      </c>
      <c r="C123" s="258" t="s">
        <v>6849</v>
      </c>
      <c r="D123" s="261" t="s">
        <v>6850</v>
      </c>
      <c r="E123" s="262" t="s">
        <v>6608</v>
      </c>
      <c r="F123" s="265" t="s">
        <v>6844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6840</v>
      </c>
      <c r="B124" s="257" t="s">
        <v>6841</v>
      </c>
      <c r="C124" s="258" t="s">
        <v>6851</v>
      </c>
      <c r="D124" s="261" t="s">
        <v>6852</v>
      </c>
      <c r="E124" s="262" t="s">
        <v>6608</v>
      </c>
      <c r="F124" s="265" t="s">
        <v>6844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6840</v>
      </c>
      <c r="B125" s="257" t="s">
        <v>6841</v>
      </c>
      <c r="C125" s="258" t="s">
        <v>6853</v>
      </c>
      <c r="D125" s="261" t="s">
        <v>6854</v>
      </c>
      <c r="E125" s="262" t="s">
        <v>6608</v>
      </c>
      <c r="F125" s="265" t="s">
        <v>6844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6840</v>
      </c>
      <c r="B126" s="257" t="s">
        <v>6841</v>
      </c>
      <c r="C126" s="258" t="s">
        <v>6855</v>
      </c>
      <c r="D126" s="261" t="s">
        <v>6856</v>
      </c>
      <c r="E126" s="262" t="s">
        <v>6608</v>
      </c>
      <c r="F126" s="265" t="s">
        <v>6844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6840</v>
      </c>
      <c r="B127" s="257" t="s">
        <v>6841</v>
      </c>
      <c r="C127" s="258" t="s">
        <v>6857</v>
      </c>
      <c r="D127" s="261" t="s">
        <v>6858</v>
      </c>
      <c r="E127" s="262" t="s">
        <v>6608</v>
      </c>
      <c r="F127" s="265" t="s">
        <v>6844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6840</v>
      </c>
      <c r="B128" s="257" t="s">
        <v>6841</v>
      </c>
      <c r="C128" s="258" t="s">
        <v>6859</v>
      </c>
      <c r="D128" s="261" t="s">
        <v>6860</v>
      </c>
      <c r="E128" s="262" t="s">
        <v>6608</v>
      </c>
      <c r="F128" s="265" t="s">
        <v>6844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6840</v>
      </c>
      <c r="B129" s="257" t="s">
        <v>6841</v>
      </c>
      <c r="C129" s="258" t="s">
        <v>6861</v>
      </c>
      <c r="D129" s="261" t="s">
        <v>6862</v>
      </c>
      <c r="E129" s="262" t="s">
        <v>6608</v>
      </c>
      <c r="F129" s="265" t="s">
        <v>6844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6840</v>
      </c>
      <c r="B130" s="257" t="s">
        <v>6841</v>
      </c>
      <c r="C130" s="258" t="s">
        <v>6863</v>
      </c>
      <c r="D130" s="261" t="s">
        <v>6864</v>
      </c>
      <c r="E130" s="262" t="s">
        <v>6608</v>
      </c>
      <c r="F130" s="265" t="s">
        <v>6844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6840</v>
      </c>
      <c r="B131" s="257" t="s">
        <v>6841</v>
      </c>
      <c r="C131" s="258" t="s">
        <v>6865</v>
      </c>
      <c r="D131" s="261" t="s">
        <v>6866</v>
      </c>
      <c r="E131" s="262" t="s">
        <v>6608</v>
      </c>
      <c r="F131" s="265" t="s">
        <v>6844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6840</v>
      </c>
      <c r="B132" s="257" t="s">
        <v>6841</v>
      </c>
      <c r="C132" s="258" t="s">
        <v>6867</v>
      </c>
      <c r="D132" s="261" t="s">
        <v>6868</v>
      </c>
      <c r="E132" s="262" t="s">
        <v>6608</v>
      </c>
      <c r="F132" s="265" t="s">
        <v>6844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6840</v>
      </c>
      <c r="B133" s="257" t="s">
        <v>6841</v>
      </c>
      <c r="C133" s="258" t="s">
        <v>6869</v>
      </c>
      <c r="D133" s="261" t="s">
        <v>6870</v>
      </c>
      <c r="E133" s="262" t="s">
        <v>6637</v>
      </c>
      <c r="F133" s="265" t="s">
        <v>6844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6840</v>
      </c>
      <c r="B134" s="257" t="s">
        <v>6841</v>
      </c>
      <c r="C134" s="258" t="s">
        <v>6871</v>
      </c>
      <c r="D134" s="261" t="s">
        <v>6872</v>
      </c>
      <c r="E134" s="262" t="s">
        <v>6637</v>
      </c>
      <c r="F134" s="265" t="s">
        <v>6844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6840</v>
      </c>
      <c r="B135" s="257" t="s">
        <v>6841</v>
      </c>
      <c r="C135" s="258" t="s">
        <v>6873</v>
      </c>
      <c r="D135" s="261" t="s">
        <v>6874</v>
      </c>
      <c r="E135" s="262" t="s">
        <v>6752</v>
      </c>
      <c r="F135" s="265" t="s">
        <v>6844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6840</v>
      </c>
      <c r="B136" s="257" t="s">
        <v>6841</v>
      </c>
      <c r="C136" s="258" t="s">
        <v>6875</v>
      </c>
      <c r="D136" s="261" t="s">
        <v>6876</v>
      </c>
      <c r="E136" s="262" t="s">
        <v>6637</v>
      </c>
      <c r="F136" s="265" t="s">
        <v>6844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6840</v>
      </c>
      <c r="B137" s="257" t="s">
        <v>6841</v>
      </c>
      <c r="C137" s="258" t="s">
        <v>6877</v>
      </c>
      <c r="D137" s="261" t="s">
        <v>6878</v>
      </c>
      <c r="E137" s="262" t="s">
        <v>6637</v>
      </c>
      <c r="F137" s="265" t="s">
        <v>6844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6840</v>
      </c>
      <c r="B138" s="257" t="s">
        <v>6841</v>
      </c>
      <c r="C138" s="258" t="s">
        <v>6879</v>
      </c>
      <c r="D138" s="261" t="s">
        <v>6880</v>
      </c>
      <c r="E138" s="262" t="s">
        <v>6752</v>
      </c>
      <c r="F138" s="265" t="s">
        <v>6844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6840</v>
      </c>
      <c r="B139" s="257" t="s">
        <v>6841</v>
      </c>
      <c r="C139" s="258" t="s">
        <v>6881</v>
      </c>
      <c r="D139" s="261" t="s">
        <v>6882</v>
      </c>
      <c r="E139" s="262" t="s">
        <v>6752</v>
      </c>
      <c r="F139" s="265" t="s">
        <v>6844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6840</v>
      </c>
      <c r="B140" s="257" t="s">
        <v>6841</v>
      </c>
      <c r="C140" s="258" t="s">
        <v>6883</v>
      </c>
      <c r="D140" s="261" t="s">
        <v>6884</v>
      </c>
      <c r="E140" s="262" t="s">
        <v>6608</v>
      </c>
      <c r="F140" s="265" t="s">
        <v>6844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6840</v>
      </c>
      <c r="B141" s="257" t="s">
        <v>6841</v>
      </c>
      <c r="C141" s="258" t="s">
        <v>6885</v>
      </c>
      <c r="D141" s="261" t="s">
        <v>6886</v>
      </c>
      <c r="E141" s="262" t="s">
        <v>6887</v>
      </c>
      <c r="F141" s="265" t="s">
        <v>6888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6840</v>
      </c>
      <c r="B142" s="257" t="s">
        <v>6841</v>
      </c>
      <c r="C142" s="258" t="s">
        <v>6889</v>
      </c>
      <c r="D142" s="261" t="s">
        <v>6890</v>
      </c>
      <c r="E142" s="262" t="s">
        <v>6887</v>
      </c>
      <c r="F142" s="265" t="s">
        <v>6888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6840</v>
      </c>
      <c r="B143" s="257" t="s">
        <v>6841</v>
      </c>
      <c r="C143" s="258" t="s">
        <v>6891</v>
      </c>
      <c r="D143" s="261" t="s">
        <v>6892</v>
      </c>
      <c r="E143" s="262" t="s">
        <v>6887</v>
      </c>
      <c r="F143" s="265" t="s">
        <v>6888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6840</v>
      </c>
      <c r="B144" s="257" t="s">
        <v>6841</v>
      </c>
      <c r="C144" s="258" t="s">
        <v>6893</v>
      </c>
      <c r="D144" s="261" t="s">
        <v>6894</v>
      </c>
      <c r="E144" s="262" t="s">
        <v>6704</v>
      </c>
      <c r="F144" s="265" t="s">
        <v>6888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6840</v>
      </c>
      <c r="B145" s="257" t="s">
        <v>6841</v>
      </c>
      <c r="C145" s="258" t="s">
        <v>6895</v>
      </c>
      <c r="D145" s="261" t="s">
        <v>6896</v>
      </c>
      <c r="E145" s="262" t="s">
        <v>6704</v>
      </c>
      <c r="F145" s="265" t="s">
        <v>6888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6840</v>
      </c>
      <c r="B146" s="257" t="s">
        <v>6841</v>
      </c>
      <c r="C146" s="258" t="s">
        <v>6897</v>
      </c>
      <c r="D146" s="261" t="s">
        <v>6898</v>
      </c>
      <c r="E146" s="262" t="s">
        <v>6704</v>
      </c>
      <c r="F146" s="265" t="s">
        <v>6888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6840</v>
      </c>
      <c r="B147" s="256" t="s">
        <v>6899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6840</v>
      </c>
      <c r="B148" s="257" t="s">
        <v>6899</v>
      </c>
      <c r="C148" s="258" t="s">
        <v>6900</v>
      </c>
      <c r="D148" s="261" t="s">
        <v>6901</v>
      </c>
      <c r="E148" s="262" t="s">
        <v>6637</v>
      </c>
      <c r="F148" s="265" t="s">
        <v>6902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6840</v>
      </c>
      <c r="B149" s="257" t="s">
        <v>6899</v>
      </c>
      <c r="C149" s="258" t="s">
        <v>6903</v>
      </c>
      <c r="D149" s="261" t="s">
        <v>6904</v>
      </c>
      <c r="E149" s="262" t="s">
        <v>6637</v>
      </c>
      <c r="F149" s="265" t="s">
        <v>6902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6840</v>
      </c>
      <c r="B150" s="257" t="s">
        <v>6899</v>
      </c>
      <c r="C150" s="258" t="s">
        <v>6905</v>
      </c>
      <c r="D150" s="261" t="s">
        <v>6906</v>
      </c>
      <c r="E150" s="262" t="s">
        <v>6637</v>
      </c>
      <c r="F150" s="265" t="s">
        <v>6902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6840</v>
      </c>
      <c r="B151" s="257" t="s">
        <v>6899</v>
      </c>
      <c r="C151" s="258" t="s">
        <v>6907</v>
      </c>
      <c r="D151" s="261" t="s">
        <v>6908</v>
      </c>
      <c r="E151" s="262" t="s">
        <v>6637</v>
      </c>
      <c r="F151" s="265" t="s">
        <v>6902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6840</v>
      </c>
      <c r="B152" s="257" t="s">
        <v>6899</v>
      </c>
      <c r="C152" s="258" t="s">
        <v>6909</v>
      </c>
      <c r="D152" s="261" t="s">
        <v>6910</v>
      </c>
      <c r="E152" s="262" t="s">
        <v>6637</v>
      </c>
      <c r="F152" s="265" t="s">
        <v>6902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6840</v>
      </c>
      <c r="B153" s="257" t="s">
        <v>6899</v>
      </c>
      <c r="C153" s="258" t="s">
        <v>6911</v>
      </c>
      <c r="D153" s="261" t="s">
        <v>6912</v>
      </c>
      <c r="E153" s="262" t="s">
        <v>6637</v>
      </c>
      <c r="F153" s="265" t="s">
        <v>6902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6840</v>
      </c>
      <c r="B154" s="257" t="s">
        <v>6899</v>
      </c>
      <c r="C154" s="258" t="s">
        <v>6913</v>
      </c>
      <c r="D154" s="261" t="s">
        <v>6914</v>
      </c>
      <c r="E154" s="262" t="s">
        <v>6637</v>
      </c>
      <c r="F154" s="265" t="s">
        <v>6902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6840</v>
      </c>
      <c r="B155" s="257" t="s">
        <v>6899</v>
      </c>
      <c r="C155" s="258" t="s">
        <v>6915</v>
      </c>
      <c r="D155" s="261" t="s">
        <v>6916</v>
      </c>
      <c r="E155" s="262" t="s">
        <v>6637</v>
      </c>
      <c r="F155" s="265" t="s">
        <v>6902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6840</v>
      </c>
      <c r="B156" s="257" t="s">
        <v>6899</v>
      </c>
      <c r="C156" s="258" t="s">
        <v>6917</v>
      </c>
      <c r="D156" s="261" t="s">
        <v>6918</v>
      </c>
      <c r="E156" s="262" t="s">
        <v>6637</v>
      </c>
      <c r="F156" s="265" t="s">
        <v>6902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6840</v>
      </c>
      <c r="B157" s="257" t="s">
        <v>6899</v>
      </c>
      <c r="C157" s="258" t="s">
        <v>6919</v>
      </c>
      <c r="D157" s="261" t="s">
        <v>6920</v>
      </c>
      <c r="E157" s="262" t="s">
        <v>6637</v>
      </c>
      <c r="F157" s="265" t="s">
        <v>6902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6840</v>
      </c>
      <c r="B158" s="257" t="s">
        <v>6899</v>
      </c>
      <c r="C158" s="258" t="s">
        <v>6921</v>
      </c>
      <c r="D158" s="261" t="s">
        <v>6922</v>
      </c>
      <c r="E158" s="262" t="s">
        <v>6637</v>
      </c>
      <c r="F158" s="265" t="s">
        <v>6902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6840</v>
      </c>
      <c r="B159" s="257" t="s">
        <v>6899</v>
      </c>
      <c r="C159" s="258" t="s">
        <v>6923</v>
      </c>
      <c r="D159" s="261" t="s">
        <v>6924</v>
      </c>
      <c r="E159" s="262" t="s">
        <v>6637</v>
      </c>
      <c r="F159" s="265" t="s">
        <v>6902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6840</v>
      </c>
      <c r="B160" s="257" t="s">
        <v>6899</v>
      </c>
      <c r="C160" s="258" t="s">
        <v>6925</v>
      </c>
      <c r="D160" s="261" t="s">
        <v>6926</v>
      </c>
      <c r="E160" s="262" t="s">
        <v>6637</v>
      </c>
      <c r="F160" s="265" t="s">
        <v>6927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6840</v>
      </c>
      <c r="B161" s="257" t="s">
        <v>6899</v>
      </c>
      <c r="C161" s="258" t="s">
        <v>6928</v>
      </c>
      <c r="D161" s="261" t="s">
        <v>6929</v>
      </c>
      <c r="E161" s="262" t="s">
        <v>6637</v>
      </c>
      <c r="F161" s="265" t="s">
        <v>6927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6840</v>
      </c>
      <c r="B162" s="257" t="s">
        <v>6899</v>
      </c>
      <c r="C162" s="258" t="s">
        <v>6930</v>
      </c>
      <c r="D162" s="261" t="s">
        <v>6931</v>
      </c>
      <c r="E162" s="262" t="s">
        <v>6637</v>
      </c>
      <c r="F162" s="265" t="s">
        <v>6927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6840</v>
      </c>
      <c r="B163" s="257" t="s">
        <v>6899</v>
      </c>
      <c r="C163" s="258" t="s">
        <v>6932</v>
      </c>
      <c r="D163" s="261" t="s">
        <v>6933</v>
      </c>
      <c r="E163" s="262" t="s">
        <v>6637</v>
      </c>
      <c r="F163" s="265" t="s">
        <v>6927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6840</v>
      </c>
      <c r="B164" s="257" t="s">
        <v>6899</v>
      </c>
      <c r="C164" s="258" t="s">
        <v>6934</v>
      </c>
      <c r="D164" s="261" t="s">
        <v>6935</v>
      </c>
      <c r="E164" s="262" t="s">
        <v>6637</v>
      </c>
      <c r="F164" s="265" t="s">
        <v>6927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6840</v>
      </c>
      <c r="B165" s="256" t="s">
        <v>6936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6840</v>
      </c>
      <c r="B166" s="257" t="s">
        <v>6936</v>
      </c>
      <c r="C166" s="258" t="s">
        <v>6937</v>
      </c>
      <c r="D166" s="261" t="s">
        <v>6938</v>
      </c>
      <c r="E166" s="262" t="s">
        <v>6608</v>
      </c>
      <c r="F166" s="265" t="s">
        <v>6939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6840</v>
      </c>
      <c r="B167" s="257" t="s">
        <v>6936</v>
      </c>
      <c r="C167" s="258" t="s">
        <v>6940</v>
      </c>
      <c r="D167" s="261" t="s">
        <v>6941</v>
      </c>
      <c r="E167" s="262" t="s">
        <v>6752</v>
      </c>
      <c r="F167" s="265" t="s">
        <v>6939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6840</v>
      </c>
      <c r="B168" s="257" t="s">
        <v>6936</v>
      </c>
      <c r="C168" s="258" t="s">
        <v>6942</v>
      </c>
      <c r="D168" s="261" t="s">
        <v>6943</v>
      </c>
      <c r="E168" s="262" t="s">
        <v>6704</v>
      </c>
      <c r="F168" s="265" t="s">
        <v>6939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6840</v>
      </c>
      <c r="B169" s="257" t="s">
        <v>6936</v>
      </c>
      <c r="C169" s="258" t="s">
        <v>6944</v>
      </c>
      <c r="D169" s="261" t="s">
        <v>6945</v>
      </c>
      <c r="E169" s="262" t="s">
        <v>6704</v>
      </c>
      <c r="F169" s="265" t="s">
        <v>6939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6840</v>
      </c>
      <c r="B170" s="257" t="s">
        <v>6936</v>
      </c>
      <c r="C170" s="258" t="s">
        <v>6946</v>
      </c>
      <c r="D170" s="261" t="s">
        <v>6947</v>
      </c>
      <c r="E170" s="262" t="s">
        <v>6752</v>
      </c>
      <c r="F170" s="265" t="s">
        <v>6939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6840</v>
      </c>
      <c r="B171" s="257" t="s">
        <v>6936</v>
      </c>
      <c r="C171" s="258" t="s">
        <v>6948</v>
      </c>
      <c r="D171" s="261" t="s">
        <v>6949</v>
      </c>
      <c r="E171" s="262" t="s">
        <v>6637</v>
      </c>
      <c r="F171" s="265" t="s">
        <v>6939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6840</v>
      </c>
      <c r="B172" s="257" t="s">
        <v>6936</v>
      </c>
      <c r="C172" s="258" t="s">
        <v>6950</v>
      </c>
      <c r="D172" s="261" t="s">
        <v>6951</v>
      </c>
      <c r="E172" s="262" t="s">
        <v>6704</v>
      </c>
      <c r="F172" s="265" t="s">
        <v>6939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6840</v>
      </c>
      <c r="B173" s="257" t="s">
        <v>6936</v>
      </c>
      <c r="C173" s="258" t="s">
        <v>6952</v>
      </c>
      <c r="D173" s="261" t="s">
        <v>6953</v>
      </c>
      <c r="E173" s="262" t="s">
        <v>6637</v>
      </c>
      <c r="F173" s="265" t="s">
        <v>6939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6840</v>
      </c>
      <c r="B174" s="257" t="s">
        <v>6936</v>
      </c>
      <c r="C174" s="258" t="s">
        <v>6954</v>
      </c>
      <c r="D174" s="261" t="s">
        <v>6955</v>
      </c>
      <c r="E174" s="262" t="s">
        <v>6704</v>
      </c>
      <c r="F174" s="265" t="s">
        <v>6939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6840</v>
      </c>
      <c r="B175" s="257" t="s">
        <v>6936</v>
      </c>
      <c r="C175" s="258" t="s">
        <v>6956</v>
      </c>
      <c r="D175" s="261" t="s">
        <v>6957</v>
      </c>
      <c r="E175" s="262" t="s">
        <v>6637</v>
      </c>
      <c r="F175" s="265" t="s">
        <v>6939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6840</v>
      </c>
      <c r="B176" s="257" t="s">
        <v>6936</v>
      </c>
      <c r="C176" s="258" t="s">
        <v>6958</v>
      </c>
      <c r="D176" s="261" t="s">
        <v>6959</v>
      </c>
      <c r="E176" s="262" t="s">
        <v>6608</v>
      </c>
      <c r="F176" s="265" t="s">
        <v>6939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6840</v>
      </c>
      <c r="B177" s="257" t="s">
        <v>6936</v>
      </c>
      <c r="C177" s="258" t="s">
        <v>6960</v>
      </c>
      <c r="D177" s="261" t="s">
        <v>6961</v>
      </c>
      <c r="E177" s="262" t="s">
        <v>6608</v>
      </c>
      <c r="F177" s="265" t="s">
        <v>6939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6840</v>
      </c>
      <c r="B178" s="257" t="s">
        <v>6936</v>
      </c>
      <c r="C178" s="258" t="s">
        <v>6962</v>
      </c>
      <c r="D178" s="261" t="s">
        <v>6963</v>
      </c>
      <c r="E178" s="262" t="s">
        <v>6637</v>
      </c>
      <c r="F178" s="265" t="s">
        <v>6939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6840</v>
      </c>
      <c r="B179" s="257" t="s">
        <v>6936</v>
      </c>
      <c r="C179" s="258" t="s">
        <v>6964</v>
      </c>
      <c r="D179" s="261" t="s">
        <v>6965</v>
      </c>
      <c r="E179" s="262" t="s">
        <v>6752</v>
      </c>
      <c r="F179" s="265" t="s">
        <v>6939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6840</v>
      </c>
      <c r="B180" s="257" t="s">
        <v>6936</v>
      </c>
      <c r="C180" s="258" t="s">
        <v>6966</v>
      </c>
      <c r="D180" s="261" t="s">
        <v>6967</v>
      </c>
      <c r="E180" s="262" t="s">
        <v>6752</v>
      </c>
      <c r="F180" s="265" t="s">
        <v>6939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6840</v>
      </c>
      <c r="B181" s="256" t="s">
        <v>6968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6840</v>
      </c>
      <c r="B182" s="257" t="s">
        <v>6968</v>
      </c>
      <c r="C182" s="258" t="s">
        <v>6969</v>
      </c>
      <c r="D182" s="261" t="s">
        <v>6970</v>
      </c>
      <c r="E182" s="262" t="s">
        <v>6608</v>
      </c>
      <c r="F182" s="265" t="s">
        <v>6971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6840</v>
      </c>
      <c r="B183" s="257" t="s">
        <v>6968</v>
      </c>
      <c r="C183" s="258" t="s">
        <v>6972</v>
      </c>
      <c r="D183" s="261" t="s">
        <v>6973</v>
      </c>
      <c r="E183" s="262" t="s">
        <v>6608</v>
      </c>
      <c r="F183" s="265" t="s">
        <v>6971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6840</v>
      </c>
      <c r="B184" s="257" t="s">
        <v>6968</v>
      </c>
      <c r="C184" s="258" t="s">
        <v>6974</v>
      </c>
      <c r="D184" s="261" t="s">
        <v>6975</v>
      </c>
      <c r="E184" s="262" t="s">
        <v>6608</v>
      </c>
      <c r="F184" s="265" t="s">
        <v>6971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6840</v>
      </c>
      <c r="B185" s="257" t="s">
        <v>6968</v>
      </c>
      <c r="C185" s="258" t="s">
        <v>6976</v>
      </c>
      <c r="D185" s="261" t="s">
        <v>6977</v>
      </c>
      <c r="E185" s="262" t="s">
        <v>6608</v>
      </c>
      <c r="F185" s="265" t="s">
        <v>6971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6840</v>
      </c>
      <c r="B186" s="257" t="s">
        <v>6968</v>
      </c>
      <c r="C186" s="258" t="s">
        <v>6978</v>
      </c>
      <c r="D186" s="261" t="s">
        <v>6979</v>
      </c>
      <c r="E186" s="262" t="s">
        <v>6608</v>
      </c>
      <c r="F186" s="265" t="s">
        <v>6971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6840</v>
      </c>
      <c r="B187" s="257" t="s">
        <v>6968</v>
      </c>
      <c r="C187" s="258" t="s">
        <v>6980</v>
      </c>
      <c r="D187" s="261" t="s">
        <v>6981</v>
      </c>
      <c r="E187" s="262" t="s">
        <v>6637</v>
      </c>
      <c r="F187" s="265" t="s">
        <v>6971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6840</v>
      </c>
      <c r="B188" s="257" t="s">
        <v>6968</v>
      </c>
      <c r="C188" s="258" t="s">
        <v>6982</v>
      </c>
      <c r="D188" s="261" t="s">
        <v>6983</v>
      </c>
      <c r="E188" s="262" t="s">
        <v>6637</v>
      </c>
      <c r="F188" s="265" t="s">
        <v>6971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6840</v>
      </c>
      <c r="B189" s="257" t="s">
        <v>6968</v>
      </c>
      <c r="C189" s="258" t="s">
        <v>6984</v>
      </c>
      <c r="D189" s="261" t="s">
        <v>6985</v>
      </c>
      <c r="E189" s="262" t="s">
        <v>6637</v>
      </c>
      <c r="F189" s="265" t="s">
        <v>6971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6840</v>
      </c>
      <c r="B190" s="257" t="s">
        <v>6968</v>
      </c>
      <c r="C190" s="258" t="s">
        <v>6986</v>
      </c>
      <c r="D190" s="261" t="s">
        <v>6987</v>
      </c>
      <c r="E190" s="262" t="s">
        <v>6637</v>
      </c>
      <c r="F190" s="265" t="s">
        <v>6971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6840</v>
      </c>
      <c r="B191" s="257" t="s">
        <v>6968</v>
      </c>
      <c r="C191" s="258" t="s">
        <v>6988</v>
      </c>
      <c r="D191" s="261" t="s">
        <v>6989</v>
      </c>
      <c r="E191" s="262" t="s">
        <v>6608</v>
      </c>
      <c r="F191" s="265" t="s">
        <v>6971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6840</v>
      </c>
      <c r="B192" s="257" t="s">
        <v>6968</v>
      </c>
      <c r="C192" s="258" t="s">
        <v>6990</v>
      </c>
      <c r="D192" s="261" t="s">
        <v>6991</v>
      </c>
      <c r="E192" s="262" t="s">
        <v>6608</v>
      </c>
      <c r="F192" s="265" t="s">
        <v>6971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6840</v>
      </c>
      <c r="B193" s="257" t="s">
        <v>6968</v>
      </c>
      <c r="C193" s="258" t="s">
        <v>6992</v>
      </c>
      <c r="D193" s="261" t="s">
        <v>6993</v>
      </c>
      <c r="E193" s="262" t="s">
        <v>6608</v>
      </c>
      <c r="F193" s="265" t="s">
        <v>6971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6840</v>
      </c>
      <c r="B194" s="257" t="s">
        <v>6968</v>
      </c>
      <c r="C194" s="258" t="s">
        <v>6994</v>
      </c>
      <c r="D194" s="261" t="s">
        <v>6995</v>
      </c>
      <c r="E194" s="262" t="s">
        <v>6608</v>
      </c>
      <c r="F194" s="265" t="s">
        <v>6971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6840</v>
      </c>
      <c r="B195" s="257" t="s">
        <v>6968</v>
      </c>
      <c r="C195" s="258" t="s">
        <v>6996</v>
      </c>
      <c r="D195" s="261" t="s">
        <v>6997</v>
      </c>
      <c r="E195" s="262" t="s">
        <v>6608</v>
      </c>
      <c r="F195" s="265" t="s">
        <v>6971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6840</v>
      </c>
      <c r="B196" s="257" t="s">
        <v>6968</v>
      </c>
      <c r="C196" s="258" t="s">
        <v>6998</v>
      </c>
      <c r="D196" s="261" t="s">
        <v>6999</v>
      </c>
      <c r="E196" s="262" t="s">
        <v>6608</v>
      </c>
      <c r="F196" s="265" t="s">
        <v>7000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6840</v>
      </c>
      <c r="B197" s="257" t="s">
        <v>6968</v>
      </c>
      <c r="C197" s="258" t="s">
        <v>7001</v>
      </c>
      <c r="D197" s="261" t="s">
        <v>7002</v>
      </c>
      <c r="E197" s="262" t="s">
        <v>6608</v>
      </c>
      <c r="F197" s="265" t="s">
        <v>7000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6840</v>
      </c>
      <c r="B198" s="257" t="s">
        <v>6968</v>
      </c>
      <c r="C198" s="258" t="s">
        <v>7003</v>
      </c>
      <c r="D198" s="261" t="s">
        <v>7004</v>
      </c>
      <c r="E198" s="262" t="s">
        <v>6608</v>
      </c>
      <c r="F198" s="265" t="s">
        <v>7000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6840</v>
      </c>
      <c r="B199" s="257" t="s">
        <v>6968</v>
      </c>
      <c r="C199" s="258" t="s">
        <v>7005</v>
      </c>
      <c r="D199" s="261" t="s">
        <v>7006</v>
      </c>
      <c r="E199" s="262" t="s">
        <v>6608</v>
      </c>
      <c r="F199" s="265" t="s">
        <v>7000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7007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7007</v>
      </c>
      <c r="B201" s="256" t="s">
        <v>7008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7007</v>
      </c>
      <c r="B202" s="257" t="s">
        <v>7008</v>
      </c>
      <c r="C202" s="258" t="s">
        <v>7009</v>
      </c>
      <c r="D202" s="261" t="s">
        <v>7010</v>
      </c>
      <c r="E202" s="262" t="s">
        <v>6887</v>
      </c>
      <c r="F202" s="265" t="s">
        <v>7011</v>
      </c>
      <c r="G202" s="268">
        <f>IF(COUNTIF(H202:AU202,"&lt;&gt;")=0,"",SUMPRODUCT(((Recommendations[ImplStatus]="Implemented")+(Recommendations[ImplStatus]="Compensated"))*ISNUMBER(MATCH(Recommendations[Id],H202:AU202,0)))/COUNTIF(H202:AU202,"&lt;&gt;"))</f>
        <v>0</v>
      </c>
      <c r="H202" s="269" t="s">
        <v>1762</v>
      </c>
      <c r="I202" s="269" t="s">
        <v>1767</v>
      </c>
      <c r="J202" s="269" t="s">
        <v>1772</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7007</v>
      </c>
      <c r="B203" s="257" t="s">
        <v>7008</v>
      </c>
      <c r="C203" s="258" t="s">
        <v>7012</v>
      </c>
      <c r="D203" s="261" t="s">
        <v>7013</v>
      </c>
      <c r="E203" s="262" t="s">
        <v>6887</v>
      </c>
      <c r="F203" s="265" t="s">
        <v>7011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7007</v>
      </c>
      <c r="B204" s="257" t="s">
        <v>7008</v>
      </c>
      <c r="C204" s="258" t="s">
        <v>7014</v>
      </c>
      <c r="D204" s="261" t="s">
        <v>7015</v>
      </c>
      <c r="E204" s="262" t="s">
        <v>6887</v>
      </c>
      <c r="F204" s="265" t="s">
        <v>7011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7007</v>
      </c>
      <c r="B205" s="257" t="s">
        <v>7008</v>
      </c>
      <c r="C205" s="258" t="s">
        <v>7016</v>
      </c>
      <c r="D205" s="261" t="s">
        <v>7017</v>
      </c>
      <c r="E205" s="262" t="s">
        <v>6887</v>
      </c>
      <c r="F205" s="265" t="s">
        <v>7011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7007</v>
      </c>
      <c r="B206" s="257" t="s">
        <v>7008</v>
      </c>
      <c r="C206" s="258" t="s">
        <v>7018</v>
      </c>
      <c r="D206" s="261" t="s">
        <v>7019</v>
      </c>
      <c r="E206" s="262" t="s">
        <v>6887</v>
      </c>
      <c r="F206" s="265" t="s">
        <v>7011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7007</v>
      </c>
      <c r="B207" s="257" t="s">
        <v>7008</v>
      </c>
      <c r="C207" s="258" t="s">
        <v>7020</v>
      </c>
      <c r="D207" s="261" t="s">
        <v>7021</v>
      </c>
      <c r="E207" s="262" t="s">
        <v>6752</v>
      </c>
      <c r="F207" s="265" t="s">
        <v>7011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7007</v>
      </c>
      <c r="B208" s="257" t="s">
        <v>7008</v>
      </c>
      <c r="C208" s="258" t="s">
        <v>7022</v>
      </c>
      <c r="D208" s="261" t="s">
        <v>7023</v>
      </c>
      <c r="E208" s="262" t="s">
        <v>6752</v>
      </c>
      <c r="F208" s="265" t="s">
        <v>7011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7007</v>
      </c>
      <c r="B209" s="257" t="s">
        <v>7008</v>
      </c>
      <c r="C209" s="258" t="s">
        <v>7024</v>
      </c>
      <c r="D209" s="261" t="s">
        <v>7025</v>
      </c>
      <c r="E209" s="262" t="s">
        <v>6887</v>
      </c>
      <c r="F209" s="265" t="s">
        <v>7011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7007</v>
      </c>
      <c r="B210" s="257" t="s">
        <v>7008</v>
      </c>
      <c r="C210" s="258" t="s">
        <v>7026</v>
      </c>
      <c r="D210" s="261" t="s">
        <v>7027</v>
      </c>
      <c r="E210" s="262" t="s">
        <v>6637</v>
      </c>
      <c r="F210" s="265" t="s">
        <v>7028</v>
      </c>
      <c r="G210" s="268">
        <f>IF(COUNTIF(H210:AU210,"&lt;&gt;")=0,"",SUMPRODUCT(((Recommendations[ImplStatus]="Implemented")+(Recommendations[ImplStatus]="Compensated"))*ISNUMBER(MATCH(Recommendations[Id],H210:AU210,0)))/COUNTIF(H210:AU210,"&lt;&gt;"))</f>
        <v>0</v>
      </c>
      <c r="H210" s="269" t="s">
        <v>612</v>
      </c>
      <c r="I210" s="269" t="s">
        <v>950</v>
      </c>
      <c r="J210" s="269" t="s">
        <v>956</v>
      </c>
      <c r="K210" s="269" t="s">
        <v>963</v>
      </c>
      <c r="L210" s="269" t="s">
        <v>968</v>
      </c>
      <c r="M210" s="269" t="s">
        <v>974</v>
      </c>
      <c r="N210" s="269" t="s">
        <v>979</v>
      </c>
      <c r="O210" s="269" t="s">
        <v>984</v>
      </c>
      <c r="P210" s="269" t="s">
        <v>989</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7007</v>
      </c>
      <c r="B211" s="257" t="s">
        <v>7008</v>
      </c>
      <c r="C211" s="258" t="s">
        <v>7029</v>
      </c>
      <c r="D211" s="261" t="s">
        <v>7030</v>
      </c>
      <c r="E211" s="262" t="s">
        <v>6637</v>
      </c>
      <c r="F211" s="265" t="s">
        <v>7028</v>
      </c>
      <c r="G211" s="268">
        <f>IF(COUNTIF(H211:AU211,"&lt;&gt;")=0,"",SUMPRODUCT(((Recommendations[ImplStatus]="Implemented")+(Recommendations[ImplStatus]="Compensated"))*ISNUMBER(MATCH(Recommendations[Id],H211:AU211,0)))/COUNTIF(H211:AU211,"&lt;&gt;"))</f>
        <v>0</v>
      </c>
      <c r="H211" s="269" t="s">
        <v>984</v>
      </c>
      <c r="I211" s="269" t="s">
        <v>989</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7007</v>
      </c>
      <c r="B212" s="257" t="s">
        <v>7008</v>
      </c>
      <c r="C212" s="258" t="s">
        <v>7031</v>
      </c>
      <c r="D212" s="261" t="s">
        <v>7032</v>
      </c>
      <c r="E212" s="262" t="s">
        <v>6704</v>
      </c>
      <c r="F212" s="265" t="s">
        <v>7033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7007</v>
      </c>
      <c r="B213" s="257" t="s">
        <v>7008</v>
      </c>
      <c r="C213" s="258" t="s">
        <v>7034</v>
      </c>
      <c r="D213" s="261" t="s">
        <v>7035</v>
      </c>
      <c r="E213" s="262" t="s">
        <v>6637</v>
      </c>
      <c r="F213" s="265" t="s">
        <v>7036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7007</v>
      </c>
      <c r="B214" s="257" t="s">
        <v>7008</v>
      </c>
      <c r="C214" s="258" t="s">
        <v>7037</v>
      </c>
      <c r="D214" s="261" t="s">
        <v>7038</v>
      </c>
      <c r="E214" s="262" t="s">
        <v>6704</v>
      </c>
      <c r="F214" s="265" t="s">
        <v>7039</v>
      </c>
      <c r="G214" s="268">
        <f>IF(COUNTIF(H214:AU214,"&lt;&gt;")=0,"",SUMPRODUCT(((Recommendations[ImplStatus]="Implemented")+(Recommendations[ImplStatus]="Compensated"))*ISNUMBER(MATCH(Recommendations[Id],H214:AU214,0)))/COUNTIF(H214:AU214,"&lt;&gt;"))</f>
        <v>0</v>
      </c>
      <c r="H214" s="269" t="s">
        <v>463</v>
      </c>
      <c r="I214" s="269" t="s">
        <v>469</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7007</v>
      </c>
      <c r="B215" s="257" t="s">
        <v>7008</v>
      </c>
      <c r="C215" s="258" t="s">
        <v>7040</v>
      </c>
      <c r="D215" s="261" t="s">
        <v>7041</v>
      </c>
      <c r="E215" s="262" t="s">
        <v>6608</v>
      </c>
      <c r="F215" s="265" t="s">
        <v>7039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7007</v>
      </c>
      <c r="B216" s="257" t="s">
        <v>7008</v>
      </c>
      <c r="C216" s="258" t="s">
        <v>7042</v>
      </c>
      <c r="D216" s="261" t="s">
        <v>7043</v>
      </c>
      <c r="E216" s="262" t="s">
        <v>6608</v>
      </c>
      <c r="F216" s="265" t="s">
        <v>7039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7007</v>
      </c>
      <c r="B217" s="257" t="s">
        <v>7008</v>
      </c>
      <c r="C217" s="258" t="s">
        <v>7044</v>
      </c>
      <c r="D217" s="261" t="s">
        <v>7045</v>
      </c>
      <c r="E217" s="262" t="s">
        <v>6637</v>
      </c>
      <c r="F217" s="265" t="s">
        <v>7039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7007</v>
      </c>
      <c r="B218" s="257" t="s">
        <v>7008</v>
      </c>
      <c r="C218" s="258" t="s">
        <v>7046</v>
      </c>
      <c r="D218" s="261" t="s">
        <v>7047</v>
      </c>
      <c r="E218" s="262" t="s">
        <v>6637</v>
      </c>
      <c r="F218" s="265" t="s">
        <v>7039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7007</v>
      </c>
      <c r="B219" s="257" t="s">
        <v>7008</v>
      </c>
      <c r="C219" s="258" t="s">
        <v>7048</v>
      </c>
      <c r="D219" s="261" t="s">
        <v>7049</v>
      </c>
      <c r="E219" s="262" t="s">
        <v>6637</v>
      </c>
      <c r="F219" s="265" t="s">
        <v>7039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7007</v>
      </c>
      <c r="B220" s="257" t="s">
        <v>7008</v>
      </c>
      <c r="C220" s="258" t="s">
        <v>7050</v>
      </c>
      <c r="D220" s="261" t="s">
        <v>7051</v>
      </c>
      <c r="E220" s="262" t="s">
        <v>6637</v>
      </c>
      <c r="F220" s="265" t="s">
        <v>7039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7007</v>
      </c>
      <c r="B221" s="256" t="s">
        <v>7052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7007</v>
      </c>
      <c r="B222" s="257" t="s">
        <v>7052</v>
      </c>
      <c r="C222" s="258" t="s">
        <v>7053</v>
      </c>
      <c r="D222" s="261" t="s">
        <v>7054</v>
      </c>
      <c r="E222" s="262" t="s">
        <v>6704</v>
      </c>
      <c r="F222" s="265" t="s">
        <v>7055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7007</v>
      </c>
      <c r="B223" s="257" t="s">
        <v>7052</v>
      </c>
      <c r="C223" s="258" t="s">
        <v>7056</v>
      </c>
      <c r="D223" s="261" t="s">
        <v>7057</v>
      </c>
      <c r="E223" s="262" t="s">
        <v>6704</v>
      </c>
      <c r="F223" s="265" t="s">
        <v>7055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7007</v>
      </c>
      <c r="B224" s="257" t="s">
        <v>7052</v>
      </c>
      <c r="C224" s="258" t="s">
        <v>7058</v>
      </c>
      <c r="D224" s="261" t="s">
        <v>7059</v>
      </c>
      <c r="E224" s="262" t="s">
        <v>6704</v>
      </c>
      <c r="F224" s="265" t="s">
        <v>7055</v>
      </c>
      <c r="G224" s="268">
        <f>IF(COUNTIF(H224:AU224,"&lt;&gt;")=0,"",SUMPRODUCT(((Recommendations[ImplStatus]="Implemented")+(Recommendations[ImplStatus]="Compensated"))*ISNUMBER(MATCH(Recommendations[Id],H224:AU224,0)))/COUNTIF(H224:AU224,"&lt;&gt;"))</f>
        <v>0</v>
      </c>
      <c r="H224" s="269" t="s">
        <v>224</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7007</v>
      </c>
      <c r="B225" s="257" t="s">
        <v>7052</v>
      </c>
      <c r="C225" s="258" t="s">
        <v>7060</v>
      </c>
      <c r="D225" s="261" t="s">
        <v>7061</v>
      </c>
      <c r="E225" s="262" t="s">
        <v>6704</v>
      </c>
      <c r="F225" s="265" t="s">
        <v>7055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7007</v>
      </c>
      <c r="B226" s="257" t="s">
        <v>7052</v>
      </c>
      <c r="C226" s="258" t="s">
        <v>7062</v>
      </c>
      <c r="D226" s="261" t="s">
        <v>7063</v>
      </c>
      <c r="E226" s="262" t="s">
        <v>6704</v>
      </c>
      <c r="F226" s="265" t="s">
        <v>7055</v>
      </c>
      <c r="G226" s="268">
        <f>IF(COUNTIF(H226:AU226,"&lt;&gt;")=0,"",SUMPRODUCT(((Recommendations[ImplStatus]="Implemented")+(Recommendations[ImplStatus]="Compensated"))*ISNUMBER(MATCH(Recommendations[Id],H226:AU226,0)))/COUNTIF(H226:AU226,"&lt;&gt;"))</f>
        <v>0</v>
      </c>
      <c r="H226" s="269" t="s">
        <v>208</v>
      </c>
      <c r="I226" s="269" t="s">
        <v>213</v>
      </c>
      <c r="J226" s="269" t="s">
        <v>218</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7007</v>
      </c>
      <c r="B227" s="257" t="s">
        <v>7052</v>
      </c>
      <c r="C227" s="258" t="s">
        <v>7064</v>
      </c>
      <c r="D227" s="261" t="s">
        <v>7065</v>
      </c>
      <c r="E227" s="262" t="s">
        <v>6704</v>
      </c>
      <c r="F227" s="265" t="s">
        <v>7055</v>
      </c>
      <c r="G227" s="268">
        <f>IF(COUNTIF(H227:AU227,"&lt;&gt;")=0,"",SUMPRODUCT(((Recommendations[ImplStatus]="Implemented")+(Recommendations[ImplStatus]="Compensated"))*ISNUMBER(MATCH(Recommendations[Id],H227:AU227,0)))/COUNTIF(H227:AU227,"&lt;&gt;"))</f>
        <v>0</v>
      </c>
      <c r="H227" s="269" t="s">
        <v>237</v>
      </c>
      <c r="I227" s="269" t="s">
        <v>1187</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7007</v>
      </c>
      <c r="B228" s="257" t="s">
        <v>7052</v>
      </c>
      <c r="C228" s="258" t="s">
        <v>7066</v>
      </c>
      <c r="D228" s="261" t="s">
        <v>7067</v>
      </c>
      <c r="E228" s="262" t="s">
        <v>6704</v>
      </c>
      <c r="F228" s="265" t="s">
        <v>7055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7007</v>
      </c>
      <c r="B229" s="257" t="s">
        <v>7052</v>
      </c>
      <c r="C229" s="258" t="s">
        <v>7068</v>
      </c>
      <c r="D229" s="261" t="s">
        <v>7069</v>
      </c>
      <c r="E229" s="262" t="s">
        <v>6608</v>
      </c>
      <c r="F229" s="265" t="s">
        <v>7055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7007</v>
      </c>
      <c r="B230" s="257" t="s">
        <v>7052</v>
      </c>
      <c r="C230" s="258" t="s">
        <v>7070</v>
      </c>
      <c r="D230" s="261" t="s">
        <v>7071</v>
      </c>
      <c r="E230" s="262" t="s">
        <v>6608</v>
      </c>
      <c r="F230" s="265" t="s">
        <v>7055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7007</v>
      </c>
      <c r="B231" s="257" t="s">
        <v>7052</v>
      </c>
      <c r="C231" s="258" t="s">
        <v>7072</v>
      </c>
      <c r="D231" s="261" t="s">
        <v>7073</v>
      </c>
      <c r="E231" s="262" t="s">
        <v>6704</v>
      </c>
      <c r="F231" s="265" t="s">
        <v>7074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7007</v>
      </c>
      <c r="B232" s="257" t="s">
        <v>7052</v>
      </c>
      <c r="C232" s="258" t="s">
        <v>7075</v>
      </c>
      <c r="D232" s="261" t="s">
        <v>7076</v>
      </c>
      <c r="E232" s="262" t="s">
        <v>6704</v>
      </c>
      <c r="F232" s="265" t="s">
        <v>7074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7007</v>
      </c>
      <c r="B233" s="257" t="s">
        <v>7052</v>
      </c>
      <c r="C233" s="258" t="s">
        <v>7077</v>
      </c>
      <c r="D233" s="261" t="s">
        <v>7078</v>
      </c>
      <c r="E233" s="262" t="s">
        <v>6637</v>
      </c>
      <c r="F233" s="265" t="s">
        <v>7074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7007</v>
      </c>
      <c r="B234" s="257" t="s">
        <v>7052</v>
      </c>
      <c r="C234" s="258" t="s">
        <v>7079</v>
      </c>
      <c r="D234" s="261" t="s">
        <v>7080</v>
      </c>
      <c r="E234" s="262" t="s">
        <v>6637</v>
      </c>
      <c r="F234" s="265" t="s">
        <v>7074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7007</v>
      </c>
      <c r="B235" s="257" t="s">
        <v>7052</v>
      </c>
      <c r="C235" s="258" t="s">
        <v>7081</v>
      </c>
      <c r="D235" s="261" t="s">
        <v>7082</v>
      </c>
      <c r="E235" s="262" t="s">
        <v>6704</v>
      </c>
      <c r="F235" s="265" t="s">
        <v>7074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7007</v>
      </c>
      <c r="B236" s="257" t="s">
        <v>7052</v>
      </c>
      <c r="C236" s="258" t="s">
        <v>7083</v>
      </c>
      <c r="D236" s="261" t="s">
        <v>7084</v>
      </c>
      <c r="E236" s="262" t="s">
        <v>6637</v>
      </c>
      <c r="F236" s="265" t="s">
        <v>7074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7007</v>
      </c>
      <c r="B237" s="256" t="s">
        <v>3276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7007</v>
      </c>
      <c r="B238" s="257" t="s">
        <v>3276</v>
      </c>
      <c r="C238" s="258" t="s">
        <v>7085</v>
      </c>
      <c r="D238" s="261" t="s">
        <v>7086</v>
      </c>
      <c r="E238" s="262" t="s">
        <v>6608</v>
      </c>
      <c r="F238" s="265" t="s">
        <v>7087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7007</v>
      </c>
      <c r="B239" s="257" t="s">
        <v>3276</v>
      </c>
      <c r="C239" s="258" t="s">
        <v>7088</v>
      </c>
      <c r="D239" s="261" t="s">
        <v>7089</v>
      </c>
      <c r="E239" s="262" t="s">
        <v>6608</v>
      </c>
      <c r="F239" s="265" t="s">
        <v>7087</v>
      </c>
      <c r="G239" s="268">
        <f>IF(COUNTIF(H239:AU239,"&lt;&gt;")=0,"",SUMPRODUCT(((Recommendations[ImplStatus]="Implemented")+(Recommendations[ImplStatus]="Compensated"))*ISNUMBER(MATCH(Recommendations[Id],H239:AU239,0)))/COUNTIF(H239:AU239,"&lt;&gt;"))</f>
        <v>0</v>
      </c>
      <c r="H239" s="269" t="s">
        <v>243</v>
      </c>
      <c r="I239" s="269" t="s">
        <v>248</v>
      </c>
      <c r="J239" s="269" t="s">
        <v>254</v>
      </c>
      <c r="K239" s="269" t="s">
        <v>264</v>
      </c>
      <c r="L239" s="269" t="s">
        <v>269</v>
      </c>
      <c r="M239" s="269" t="s">
        <v>280</v>
      </c>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7007</v>
      </c>
      <c r="B240" s="257" t="s">
        <v>3276</v>
      </c>
      <c r="C240" s="258" t="s">
        <v>7090</v>
      </c>
      <c r="D240" s="261" t="s">
        <v>7091</v>
      </c>
      <c r="E240" s="262" t="s">
        <v>6608</v>
      </c>
      <c r="F240" s="265" t="s">
        <v>7087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7007</v>
      </c>
      <c r="B241" s="257" t="s">
        <v>3276</v>
      </c>
      <c r="C241" s="258" t="s">
        <v>7092</v>
      </c>
      <c r="D241" s="261" t="s">
        <v>7093</v>
      </c>
      <c r="E241" s="262" t="s">
        <v>6608</v>
      </c>
      <c r="F241" s="265" t="s">
        <v>7087</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54</v>
      </c>
      <c r="O241" s="269" t="s">
        <v>61</v>
      </c>
      <c r="P241" s="269" t="s">
        <v>67</v>
      </c>
      <c r="Q241" s="269" t="s">
        <v>73</v>
      </c>
      <c r="R241" s="269" t="s">
        <v>81</v>
      </c>
      <c r="S241" s="269" t="s">
        <v>87</v>
      </c>
      <c r="T241" s="269" t="s">
        <v>92</v>
      </c>
      <c r="U241" s="269" t="s">
        <v>97</v>
      </c>
      <c r="V241" s="269" t="s">
        <v>104</v>
      </c>
      <c r="W241" s="269" t="s">
        <v>110</v>
      </c>
      <c r="X241" s="269" t="s">
        <v>114</v>
      </c>
      <c r="Y241" s="269" t="s">
        <v>119</v>
      </c>
      <c r="Z241" s="269" t="s">
        <v>124</v>
      </c>
      <c r="AA241" s="269" t="s">
        <v>130</v>
      </c>
      <c r="AB241" s="269" t="s">
        <v>134</v>
      </c>
      <c r="AC241" s="269" t="s">
        <v>139</v>
      </c>
      <c r="AD241" s="269" t="s">
        <v>144</v>
      </c>
      <c r="AE241" s="269" t="s">
        <v>148</v>
      </c>
      <c r="AF241" s="269" t="s">
        <v>153</v>
      </c>
      <c r="AG241" s="269" t="s">
        <v>158</v>
      </c>
      <c r="AH241" s="269" t="s">
        <v>162</v>
      </c>
      <c r="AI241" s="269" t="s">
        <v>166</v>
      </c>
      <c r="AJ241" s="269" t="s">
        <v>171</v>
      </c>
      <c r="AK241" s="269" t="s">
        <v>177</v>
      </c>
      <c r="AL241" s="269" t="s">
        <v>181</v>
      </c>
      <c r="AM241" s="269" t="s">
        <v>185</v>
      </c>
      <c r="AN241" s="269" t="s">
        <v>190</v>
      </c>
      <c r="AO241" s="269" t="s">
        <v>195</v>
      </c>
      <c r="AP241" s="269" t="s">
        <v>199</v>
      </c>
      <c r="AQ241" s="269" t="s">
        <v>203</v>
      </c>
      <c r="AR241" s="269" t="s">
        <v>229</v>
      </c>
      <c r="AS241" s="269" t="s">
        <v>259</v>
      </c>
      <c r="AT241" s="269" t="s">
        <v>275</v>
      </c>
      <c r="AU241" s="283" t="s">
        <v>287</v>
      </c>
    </row>
    <row r="242" spans="1:47" ht="60" customHeight="1" x14ac:dyDescent="0.35">
      <c r="A242" s="279" t="s">
        <v>7007</v>
      </c>
      <c r="B242" s="257" t="s">
        <v>3276</v>
      </c>
      <c r="C242" s="258" t="s">
        <v>7094</v>
      </c>
      <c r="D242" s="261" t="s">
        <v>7095</v>
      </c>
      <c r="E242" s="262" t="s">
        <v>6608</v>
      </c>
      <c r="F242" s="265" t="s">
        <v>7087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7007</v>
      </c>
      <c r="B243" s="257" t="s">
        <v>3276</v>
      </c>
      <c r="C243" s="258" t="s">
        <v>7096</v>
      </c>
      <c r="D243" s="261" t="s">
        <v>7097</v>
      </c>
      <c r="E243" s="262" t="s">
        <v>6608</v>
      </c>
      <c r="F243" s="265" t="s">
        <v>7087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7007</v>
      </c>
      <c r="B244" s="257" t="s">
        <v>3276</v>
      </c>
      <c r="C244" s="258" t="s">
        <v>7098</v>
      </c>
      <c r="D244" s="261" t="s">
        <v>7099</v>
      </c>
      <c r="E244" s="262" t="s">
        <v>6608</v>
      </c>
      <c r="F244" s="265" t="s">
        <v>7087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7007</v>
      </c>
      <c r="B245" s="257" t="s">
        <v>3276</v>
      </c>
      <c r="C245" s="258" t="s">
        <v>7100</v>
      </c>
      <c r="D245" s="261" t="s">
        <v>7101</v>
      </c>
      <c r="E245" s="262" t="s">
        <v>6608</v>
      </c>
      <c r="F245" s="265" t="s">
        <v>7087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7007</v>
      </c>
      <c r="B246" s="257" t="s">
        <v>3276</v>
      </c>
      <c r="C246" s="258" t="s">
        <v>7102</v>
      </c>
      <c r="D246" s="261" t="s">
        <v>7103</v>
      </c>
      <c r="E246" s="262" t="s">
        <v>6608</v>
      </c>
      <c r="F246" s="265" t="s">
        <v>7087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7007</v>
      </c>
      <c r="B247" s="257" t="s">
        <v>3276</v>
      </c>
      <c r="C247" s="258" t="s">
        <v>7104</v>
      </c>
      <c r="D247" s="261" t="s">
        <v>7105</v>
      </c>
      <c r="E247" s="262" t="s">
        <v>6608</v>
      </c>
      <c r="F247" s="265" t="s">
        <v>7087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7007</v>
      </c>
      <c r="B248" s="257" t="s">
        <v>3276</v>
      </c>
      <c r="C248" s="258" t="s">
        <v>7106</v>
      </c>
      <c r="D248" s="261" t="s">
        <v>7107</v>
      </c>
      <c r="E248" s="262" t="s">
        <v>6637</v>
      </c>
      <c r="F248" s="265" t="s">
        <v>7087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7007</v>
      </c>
      <c r="B249" s="257" t="s">
        <v>3276</v>
      </c>
      <c r="C249" s="258" t="s">
        <v>7108</v>
      </c>
      <c r="D249" s="261" t="s">
        <v>7109</v>
      </c>
      <c r="E249" s="262" t="s">
        <v>6637</v>
      </c>
      <c r="F249" s="265" t="s">
        <v>7110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7007</v>
      </c>
      <c r="B250" s="257" t="s">
        <v>3276</v>
      </c>
      <c r="C250" s="258" t="s">
        <v>7111</v>
      </c>
      <c r="D250" s="261" t="s">
        <v>7112</v>
      </c>
      <c r="E250" s="262" t="s">
        <v>6637</v>
      </c>
      <c r="F250" s="265" t="s">
        <v>7110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7007</v>
      </c>
      <c r="B251" s="256" t="s">
        <v>7113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7007</v>
      </c>
      <c r="B252" s="257" t="s">
        <v>7113</v>
      </c>
      <c r="C252" s="258" t="s">
        <v>7114</v>
      </c>
      <c r="D252" s="261" t="s">
        <v>7115</v>
      </c>
      <c r="E252" s="262" t="s">
        <v>6704</v>
      </c>
      <c r="F252" s="265" t="s">
        <v>7116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7007</v>
      </c>
      <c r="B253" s="257" t="s">
        <v>7113</v>
      </c>
      <c r="C253" s="258" t="s">
        <v>7117</v>
      </c>
      <c r="D253" s="261" t="s">
        <v>7118</v>
      </c>
      <c r="E253" s="262" t="s">
        <v>6704</v>
      </c>
      <c r="F253" s="265" t="s">
        <v>7116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7007</v>
      </c>
      <c r="B254" s="257" t="s">
        <v>7113</v>
      </c>
      <c r="C254" s="258" t="s">
        <v>7119</v>
      </c>
      <c r="D254" s="261" t="s">
        <v>7120</v>
      </c>
      <c r="E254" s="262" t="s">
        <v>6704</v>
      </c>
      <c r="F254" s="265" t="s">
        <v>7116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7007</v>
      </c>
      <c r="B255" s="257" t="s">
        <v>7113</v>
      </c>
      <c r="C255" s="258" t="s">
        <v>7121</v>
      </c>
      <c r="D255" s="261" t="s">
        <v>7122</v>
      </c>
      <c r="E255" s="262" t="s">
        <v>6704</v>
      </c>
      <c r="F255" s="265" t="s">
        <v>7116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7007</v>
      </c>
      <c r="B256" s="257" t="s">
        <v>7113</v>
      </c>
      <c r="C256" s="258" t="s">
        <v>7123</v>
      </c>
      <c r="D256" s="261" t="s">
        <v>7124</v>
      </c>
      <c r="E256" s="262" t="s">
        <v>6704</v>
      </c>
      <c r="F256" s="265" t="s">
        <v>7116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7007</v>
      </c>
      <c r="B257" s="257" t="s">
        <v>7113</v>
      </c>
      <c r="C257" s="258" t="s">
        <v>7125</v>
      </c>
      <c r="D257" s="261" t="s">
        <v>7126</v>
      </c>
      <c r="E257" s="262" t="s">
        <v>6608</v>
      </c>
      <c r="F257" s="265" t="s">
        <v>7116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7007</v>
      </c>
      <c r="B258" s="257" t="s">
        <v>7113</v>
      </c>
      <c r="C258" s="258" t="s">
        <v>7127</v>
      </c>
      <c r="D258" s="261" t="s">
        <v>7128</v>
      </c>
      <c r="E258" s="262" t="s">
        <v>6608</v>
      </c>
      <c r="F258" s="265" t="s">
        <v>7116</v>
      </c>
      <c r="G258" s="268">
        <f>IF(COUNTIF(H258:AU258,"&lt;&gt;")=0,"",SUMPRODUCT(((Recommendations[ImplStatus]="Implemented")+(Recommendations[ImplStatus]="Compensated"))*ISNUMBER(MATCH(Recommendations[Id],H258:AU258,0)))/COUNTIF(H258:AU258,"&lt;&gt;"))</f>
        <v>0</v>
      </c>
      <c r="H258" s="269" t="s">
        <v>237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7007</v>
      </c>
      <c r="B259" s="257" t="s">
        <v>7113</v>
      </c>
      <c r="C259" s="258" t="s">
        <v>7129</v>
      </c>
      <c r="D259" s="261" t="s">
        <v>7130</v>
      </c>
      <c r="E259" s="262" t="s">
        <v>6608</v>
      </c>
      <c r="F259" s="265" t="s">
        <v>7116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7007</v>
      </c>
      <c r="B260" s="257" t="s">
        <v>7113</v>
      </c>
      <c r="C260" s="258" t="s">
        <v>7131</v>
      </c>
      <c r="D260" s="261" t="s">
        <v>7132</v>
      </c>
      <c r="E260" s="262" t="s">
        <v>6608</v>
      </c>
      <c r="F260" s="265" t="s">
        <v>7116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7007</v>
      </c>
      <c r="B261" s="257" t="s">
        <v>7113</v>
      </c>
      <c r="C261" s="258" t="s">
        <v>7133</v>
      </c>
      <c r="D261" s="261" t="s">
        <v>7134</v>
      </c>
      <c r="E261" s="262" t="s">
        <v>6752</v>
      </c>
      <c r="F261" s="265" t="s">
        <v>7116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7007</v>
      </c>
      <c r="B262" s="257" t="s">
        <v>7113</v>
      </c>
      <c r="C262" s="258" t="s">
        <v>7135</v>
      </c>
      <c r="D262" s="261" t="s">
        <v>7136</v>
      </c>
      <c r="E262" s="262" t="s">
        <v>6752</v>
      </c>
      <c r="F262" s="265" t="s">
        <v>7116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7007</v>
      </c>
      <c r="B263" s="257" t="s">
        <v>7113</v>
      </c>
      <c r="C263" s="258" t="s">
        <v>7137</v>
      </c>
      <c r="D263" s="261" t="s">
        <v>7138</v>
      </c>
      <c r="E263" s="262" t="s">
        <v>6752</v>
      </c>
      <c r="F263" s="265" t="s">
        <v>7116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7007</v>
      </c>
      <c r="B264" s="256" t="s">
        <v>7139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7007</v>
      </c>
      <c r="B265" s="257" t="s">
        <v>7139</v>
      </c>
      <c r="C265" s="258" t="s">
        <v>7140</v>
      </c>
      <c r="D265" s="261" t="s">
        <v>7141</v>
      </c>
      <c r="E265" s="262" t="s">
        <v>6637</v>
      </c>
      <c r="F265" s="265" t="s">
        <v>7142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7007</v>
      </c>
      <c r="B266" s="257" t="s">
        <v>7139</v>
      </c>
      <c r="C266" s="258" t="s">
        <v>7143</v>
      </c>
      <c r="D266" s="261" t="s">
        <v>7144</v>
      </c>
      <c r="E266" s="262" t="s">
        <v>6637</v>
      </c>
      <c r="F266" s="265" t="s">
        <v>7142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7007</v>
      </c>
      <c r="B267" s="257" t="s">
        <v>7139</v>
      </c>
      <c r="C267" s="258" t="s">
        <v>7145</v>
      </c>
      <c r="D267" s="261" t="s">
        <v>7146</v>
      </c>
      <c r="E267" s="262" t="s">
        <v>6637</v>
      </c>
      <c r="F267" s="265" t="s">
        <v>7142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7007</v>
      </c>
      <c r="B268" s="257" t="s">
        <v>7139</v>
      </c>
      <c r="C268" s="258" t="s">
        <v>7147</v>
      </c>
      <c r="D268" s="261" t="s">
        <v>7148</v>
      </c>
      <c r="E268" s="262" t="s">
        <v>6637</v>
      </c>
      <c r="F268" s="265" t="s">
        <v>7142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7007</v>
      </c>
      <c r="B269" s="257" t="s">
        <v>7139</v>
      </c>
      <c r="C269" s="258" t="s">
        <v>7149</v>
      </c>
      <c r="D269" s="261" t="s">
        <v>7150</v>
      </c>
      <c r="E269" s="262" t="s">
        <v>6637</v>
      </c>
      <c r="F269" s="265" t="s">
        <v>7142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7007</v>
      </c>
      <c r="B270" s="257" t="s">
        <v>7139</v>
      </c>
      <c r="C270" s="258" t="s">
        <v>7151</v>
      </c>
      <c r="D270" s="261" t="s">
        <v>7152</v>
      </c>
      <c r="E270" s="262" t="s">
        <v>6637</v>
      </c>
      <c r="F270" s="265" t="s">
        <v>7142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7007</v>
      </c>
      <c r="B271" s="257" t="s">
        <v>7139</v>
      </c>
      <c r="C271" s="258" t="s">
        <v>7153</v>
      </c>
      <c r="D271" s="261" t="s">
        <v>7154</v>
      </c>
      <c r="E271" s="262" t="s">
        <v>6637</v>
      </c>
      <c r="F271" s="265" t="s">
        <v>7142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7007</v>
      </c>
      <c r="B272" s="257" t="s">
        <v>7139</v>
      </c>
      <c r="C272" s="258" t="s">
        <v>7155</v>
      </c>
      <c r="D272" s="261" t="s">
        <v>7156</v>
      </c>
      <c r="E272" s="262" t="s">
        <v>6637</v>
      </c>
      <c r="F272" s="265" t="s">
        <v>7142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7007</v>
      </c>
      <c r="B273" s="257" t="s">
        <v>7139</v>
      </c>
      <c r="C273" s="258" t="s">
        <v>7157</v>
      </c>
      <c r="D273" s="261" t="s">
        <v>7158</v>
      </c>
      <c r="E273" s="262" t="s">
        <v>6637</v>
      </c>
      <c r="F273" s="265" t="s">
        <v>7142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7159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7159</v>
      </c>
      <c r="B275" s="256" t="s">
        <v>7160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7159</v>
      </c>
      <c r="B276" s="257" t="s">
        <v>7160</v>
      </c>
      <c r="C276" s="258" t="s">
        <v>7161</v>
      </c>
      <c r="D276" s="261" t="s">
        <v>7162</v>
      </c>
      <c r="E276" s="262" t="s">
        <v>6608</v>
      </c>
      <c r="F276" s="265" t="s">
        <v>7163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7159</v>
      </c>
      <c r="B277" s="257" t="s">
        <v>7160</v>
      </c>
      <c r="C277" s="258" t="s">
        <v>7164</v>
      </c>
      <c r="D277" s="261" t="s">
        <v>7165</v>
      </c>
      <c r="E277" s="262" t="s">
        <v>6608</v>
      </c>
      <c r="F277" s="265" t="s">
        <v>7163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7159</v>
      </c>
      <c r="B278" s="257" t="s">
        <v>7160</v>
      </c>
      <c r="C278" s="258" t="s">
        <v>7166</v>
      </c>
      <c r="D278" s="261" t="s">
        <v>7167</v>
      </c>
      <c r="E278" s="262" t="s">
        <v>6608</v>
      </c>
      <c r="F278" s="265" t="s">
        <v>7163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7159</v>
      </c>
      <c r="B279" s="257" t="s">
        <v>7160</v>
      </c>
      <c r="C279" s="258" t="s">
        <v>7168</v>
      </c>
      <c r="D279" s="261" t="s">
        <v>7169</v>
      </c>
      <c r="E279" s="262" t="s">
        <v>6608</v>
      </c>
      <c r="F279" s="265" t="s">
        <v>7163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7159</v>
      </c>
      <c r="B280" s="257" t="s">
        <v>7160</v>
      </c>
      <c r="C280" s="258" t="s">
        <v>7170</v>
      </c>
      <c r="D280" s="261" t="s">
        <v>7171</v>
      </c>
      <c r="E280" s="262" t="s">
        <v>6608</v>
      </c>
      <c r="F280" s="265" t="s">
        <v>7163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7159</v>
      </c>
      <c r="B281" s="257" t="s">
        <v>7160</v>
      </c>
      <c r="C281" s="258" t="s">
        <v>7172</v>
      </c>
      <c r="D281" s="261" t="s">
        <v>7173</v>
      </c>
      <c r="E281" s="262" t="s">
        <v>6608</v>
      </c>
      <c r="F281" s="265" t="s">
        <v>7163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7159</v>
      </c>
      <c r="B282" s="257" t="s">
        <v>7160</v>
      </c>
      <c r="C282" s="258" t="s">
        <v>7174</v>
      </c>
      <c r="D282" s="261" t="s">
        <v>7175</v>
      </c>
      <c r="E282" s="262" t="s">
        <v>6608</v>
      </c>
      <c r="F282" s="265" t="s">
        <v>7163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7159</v>
      </c>
      <c r="B283" s="257" t="s">
        <v>7160</v>
      </c>
      <c r="C283" s="258" t="s">
        <v>7176</v>
      </c>
      <c r="D283" s="261" t="s">
        <v>7177</v>
      </c>
      <c r="E283" s="262" t="s">
        <v>6704</v>
      </c>
      <c r="F283" s="265" t="s">
        <v>7178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7159</v>
      </c>
      <c r="B284" s="257" t="s">
        <v>7160</v>
      </c>
      <c r="C284" s="258" t="s">
        <v>7179</v>
      </c>
      <c r="D284" s="261" t="s">
        <v>7180</v>
      </c>
      <c r="E284" s="262" t="s">
        <v>6704</v>
      </c>
      <c r="F284" s="265" t="s">
        <v>7178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7159</v>
      </c>
      <c r="B285" s="257" t="s">
        <v>7160</v>
      </c>
      <c r="C285" s="258" t="s">
        <v>7181</v>
      </c>
      <c r="D285" s="261" t="s">
        <v>7182</v>
      </c>
      <c r="E285" s="262" t="s">
        <v>6608</v>
      </c>
      <c r="F285" s="265" t="s">
        <v>7178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7159</v>
      </c>
      <c r="B286" s="257" t="s">
        <v>7160</v>
      </c>
      <c r="C286" s="258" t="s">
        <v>7183</v>
      </c>
      <c r="D286" s="261" t="s">
        <v>7184</v>
      </c>
      <c r="E286" s="262" t="s">
        <v>6637</v>
      </c>
      <c r="F286" s="265" t="s">
        <v>7178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7159</v>
      </c>
      <c r="B287" s="257" t="s">
        <v>7160</v>
      </c>
      <c r="C287" s="258" t="s">
        <v>7185</v>
      </c>
      <c r="D287" s="261" t="s">
        <v>7186</v>
      </c>
      <c r="E287" s="262" t="s">
        <v>6637</v>
      </c>
      <c r="F287" s="265" t="s">
        <v>7178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7159</v>
      </c>
      <c r="B288" s="257" t="s">
        <v>7160</v>
      </c>
      <c r="C288" s="258" t="s">
        <v>7187</v>
      </c>
      <c r="D288" s="261" t="s">
        <v>7188</v>
      </c>
      <c r="E288" s="262" t="s">
        <v>6637</v>
      </c>
      <c r="F288" s="265" t="s">
        <v>7178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7159</v>
      </c>
      <c r="B289" s="257" t="s">
        <v>7160</v>
      </c>
      <c r="C289" s="258" t="s">
        <v>7189</v>
      </c>
      <c r="D289" s="261" t="s">
        <v>7190</v>
      </c>
      <c r="E289" s="262" t="s">
        <v>6637</v>
      </c>
      <c r="F289" s="265" t="s">
        <v>7178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7159</v>
      </c>
      <c r="B290" s="257" t="s">
        <v>7160</v>
      </c>
      <c r="C290" s="258" t="s">
        <v>7191</v>
      </c>
      <c r="D290" s="261" t="s">
        <v>7192</v>
      </c>
      <c r="E290" s="262" t="s">
        <v>6608</v>
      </c>
      <c r="F290" s="265" t="s">
        <v>7178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7159</v>
      </c>
      <c r="B291" s="257" t="s">
        <v>7160</v>
      </c>
      <c r="C291" s="258" t="s">
        <v>7193</v>
      </c>
      <c r="D291" s="261" t="s">
        <v>7194</v>
      </c>
      <c r="E291" s="262" t="s">
        <v>6637</v>
      </c>
      <c r="F291" s="265" t="s">
        <v>7195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7159</v>
      </c>
      <c r="B292" s="257" t="s">
        <v>7160</v>
      </c>
      <c r="C292" s="258" t="s">
        <v>7196</v>
      </c>
      <c r="D292" s="261" t="s">
        <v>7197</v>
      </c>
      <c r="E292" s="262" t="s">
        <v>6637</v>
      </c>
      <c r="F292" s="265" t="s">
        <v>7195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7159</v>
      </c>
      <c r="B293" s="257" t="s">
        <v>7160</v>
      </c>
      <c r="C293" s="258" t="s">
        <v>7198</v>
      </c>
      <c r="D293" s="261" t="s">
        <v>7199</v>
      </c>
      <c r="E293" s="262" t="s">
        <v>6887</v>
      </c>
      <c r="F293" s="265" t="s">
        <v>7178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7159</v>
      </c>
      <c r="B294" s="257" t="s">
        <v>7160</v>
      </c>
      <c r="C294" s="258" t="s">
        <v>7200</v>
      </c>
      <c r="D294" s="261" t="s">
        <v>7201</v>
      </c>
      <c r="E294" s="262" t="s">
        <v>6887</v>
      </c>
      <c r="F294" s="265" t="s">
        <v>7178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7159</v>
      </c>
      <c r="B295" s="257" t="s">
        <v>7160</v>
      </c>
      <c r="C295" s="258" t="s">
        <v>7202</v>
      </c>
      <c r="D295" s="261" t="s">
        <v>7203</v>
      </c>
      <c r="E295" s="262" t="s">
        <v>6704</v>
      </c>
      <c r="F295" s="265" t="s">
        <v>7178</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7159</v>
      </c>
      <c r="B296" s="257" t="s">
        <v>7160</v>
      </c>
      <c r="C296" s="258" t="s">
        <v>7204</v>
      </c>
      <c r="D296" s="261" t="s">
        <v>7205</v>
      </c>
      <c r="E296" s="262" t="s">
        <v>6704</v>
      </c>
      <c r="F296" s="265" t="s">
        <v>7178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7159</v>
      </c>
      <c r="B297" s="257" t="s">
        <v>7160</v>
      </c>
      <c r="C297" s="258" t="s">
        <v>7206</v>
      </c>
      <c r="D297" s="261" t="s">
        <v>7207</v>
      </c>
      <c r="E297" s="262" t="s">
        <v>6608</v>
      </c>
      <c r="F297" s="265" t="s">
        <v>7178</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7159</v>
      </c>
      <c r="B298" s="257" t="s">
        <v>7160</v>
      </c>
      <c r="C298" s="258" t="s">
        <v>7208</v>
      </c>
      <c r="D298" s="261" t="s">
        <v>7209</v>
      </c>
      <c r="E298" s="262" t="s">
        <v>6704</v>
      </c>
      <c r="F298" s="265" t="s">
        <v>7178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7159</v>
      </c>
      <c r="B299" s="257" t="s">
        <v>7160</v>
      </c>
      <c r="C299" s="258" t="s">
        <v>7210</v>
      </c>
      <c r="D299" s="261" t="s">
        <v>7211</v>
      </c>
      <c r="E299" s="262" t="s">
        <v>6637</v>
      </c>
      <c r="F299" s="265" t="s">
        <v>7178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7159</v>
      </c>
      <c r="B300" s="257" t="s">
        <v>7160</v>
      </c>
      <c r="C300" s="258" t="s">
        <v>7212</v>
      </c>
      <c r="D300" s="261" t="s">
        <v>7213</v>
      </c>
      <c r="E300" s="262" t="s">
        <v>6704</v>
      </c>
      <c r="F300" s="265" t="s">
        <v>7178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7159</v>
      </c>
      <c r="B301" s="257" t="s">
        <v>7160</v>
      </c>
      <c r="C301" s="258" t="s">
        <v>7214</v>
      </c>
      <c r="D301" s="261" t="s">
        <v>7215</v>
      </c>
      <c r="E301" s="262" t="s">
        <v>6752</v>
      </c>
      <c r="F301" s="265" t="s">
        <v>7178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7159</v>
      </c>
      <c r="B302" s="257" t="s">
        <v>7160</v>
      </c>
      <c r="C302" s="258" t="s">
        <v>7216</v>
      </c>
      <c r="D302" s="261" t="s">
        <v>7217</v>
      </c>
      <c r="E302" s="262" t="s">
        <v>6752</v>
      </c>
      <c r="F302" s="265" t="s">
        <v>7178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7159</v>
      </c>
      <c r="B303" s="256" t="s">
        <v>3009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7159</v>
      </c>
      <c r="B304" s="257" t="s">
        <v>3009</v>
      </c>
      <c r="C304" s="258" t="s">
        <v>7218</v>
      </c>
      <c r="D304" s="261" t="s">
        <v>7219</v>
      </c>
      <c r="E304" s="262" t="s">
        <v>6608</v>
      </c>
      <c r="F304" s="265" t="s">
        <v>7220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7159</v>
      </c>
      <c r="B305" s="257" t="s">
        <v>3009</v>
      </c>
      <c r="C305" s="258" t="s">
        <v>7221</v>
      </c>
      <c r="D305" s="261" t="s">
        <v>7222</v>
      </c>
      <c r="E305" s="262" t="s">
        <v>6608</v>
      </c>
      <c r="F305" s="265" t="s">
        <v>7220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7159</v>
      </c>
      <c r="B306" s="257" t="s">
        <v>3009</v>
      </c>
      <c r="C306" s="258" t="s">
        <v>7223</v>
      </c>
      <c r="D306" s="261" t="s">
        <v>7224</v>
      </c>
      <c r="E306" s="262" t="s">
        <v>6608</v>
      </c>
      <c r="F306" s="265" t="s">
        <v>7220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7159</v>
      </c>
      <c r="B307" s="257" t="s">
        <v>3009</v>
      </c>
      <c r="C307" s="258" t="s">
        <v>7225</v>
      </c>
      <c r="D307" s="261" t="s">
        <v>7226</v>
      </c>
      <c r="E307" s="262" t="s">
        <v>6608</v>
      </c>
      <c r="F307" s="265" t="s">
        <v>7220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7159</v>
      </c>
      <c r="B308" s="257" t="s">
        <v>3009</v>
      </c>
      <c r="C308" s="258" t="s">
        <v>7227</v>
      </c>
      <c r="D308" s="261" t="s">
        <v>7228</v>
      </c>
      <c r="E308" s="262" t="s">
        <v>6704</v>
      </c>
      <c r="F308" s="265" t="s">
        <v>7220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7159</v>
      </c>
      <c r="B309" s="257" t="s">
        <v>3009</v>
      </c>
      <c r="C309" s="258" t="s">
        <v>7229</v>
      </c>
      <c r="D309" s="261" t="s">
        <v>7230</v>
      </c>
      <c r="E309" s="262" t="s">
        <v>6704</v>
      </c>
      <c r="F309" s="265" t="s">
        <v>7220</v>
      </c>
      <c r="G309" s="268">
        <f>IF(COUNTIF(H309:AU309,"&lt;&gt;")=0,"",SUMPRODUCT(((Recommendations[ImplStatus]="Implemented")+(Recommendations[ImplStatus]="Compensated"))*ISNUMBER(MATCH(Recommendations[Id],H309:AU309,0)))/COUNTIF(H309:AU309,"&lt;&gt;"))</f>
        <v>0</v>
      </c>
      <c r="H309" s="269" t="s">
        <v>727</v>
      </c>
      <c r="I309" s="269" t="s">
        <v>1114</v>
      </c>
      <c r="J309" s="269" t="s">
        <v>1146</v>
      </c>
      <c r="K309" s="269" t="s">
        <v>1151</v>
      </c>
      <c r="L309" s="269" t="s">
        <v>1163</v>
      </c>
      <c r="M309" s="269" t="s">
        <v>1169</v>
      </c>
      <c r="N309" s="269" t="s">
        <v>1174</v>
      </c>
      <c r="O309" s="269" t="s">
        <v>1180</v>
      </c>
      <c r="P309" s="269" t="s">
        <v>1329</v>
      </c>
      <c r="Q309" s="269" t="s">
        <v>1334</v>
      </c>
      <c r="R309" s="269" t="s">
        <v>1339</v>
      </c>
      <c r="S309" s="269" t="s">
        <v>1344</v>
      </c>
      <c r="T309" s="269" t="s">
        <v>1361</v>
      </c>
      <c r="U309" s="269" t="s">
        <v>1366</v>
      </c>
      <c r="V309" s="269" t="s">
        <v>1863</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7159</v>
      </c>
      <c r="B310" s="257" t="s">
        <v>3009</v>
      </c>
      <c r="C310" s="258" t="s">
        <v>7231</v>
      </c>
      <c r="D310" s="261" t="s">
        <v>7232</v>
      </c>
      <c r="E310" s="262" t="s">
        <v>6704</v>
      </c>
      <c r="F310" s="265" t="s">
        <v>7220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7159</v>
      </c>
      <c r="B311" s="257" t="s">
        <v>3009</v>
      </c>
      <c r="C311" s="258" t="s">
        <v>7233</v>
      </c>
      <c r="D311" s="261" t="s">
        <v>7234</v>
      </c>
      <c r="E311" s="262" t="s">
        <v>6704</v>
      </c>
      <c r="F311" s="265" t="s">
        <v>7220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7159</v>
      </c>
      <c r="B312" s="257" t="s">
        <v>3009</v>
      </c>
      <c r="C312" s="258" t="s">
        <v>7235</v>
      </c>
      <c r="D312" s="261" t="s">
        <v>7236</v>
      </c>
      <c r="E312" s="262" t="s">
        <v>6704</v>
      </c>
      <c r="F312" s="265" t="s">
        <v>7220</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7159</v>
      </c>
      <c r="B313" s="257" t="s">
        <v>3009</v>
      </c>
      <c r="C313" s="258" t="s">
        <v>7237</v>
      </c>
      <c r="D313" s="261" t="s">
        <v>7238</v>
      </c>
      <c r="E313" s="262" t="s">
        <v>6637</v>
      </c>
      <c r="F313" s="265" t="s">
        <v>7220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7159</v>
      </c>
      <c r="B314" s="257" t="s">
        <v>3009</v>
      </c>
      <c r="C314" s="258" t="s">
        <v>7239</v>
      </c>
      <c r="D314" s="261" t="s">
        <v>7240</v>
      </c>
      <c r="E314" s="262" t="s">
        <v>6637</v>
      </c>
      <c r="F314" s="265" t="s">
        <v>7220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7159</v>
      </c>
      <c r="B315" s="257" t="s">
        <v>3009</v>
      </c>
      <c r="C315" s="258" t="s">
        <v>7241</v>
      </c>
      <c r="D315" s="261" t="s">
        <v>7242</v>
      </c>
      <c r="E315" s="262" t="s">
        <v>6637</v>
      </c>
      <c r="F315" s="265" t="s">
        <v>7220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7159</v>
      </c>
      <c r="B316" s="257" t="s">
        <v>3009</v>
      </c>
      <c r="C316" s="258" t="s">
        <v>7243</v>
      </c>
      <c r="D316" s="261" t="s">
        <v>7244</v>
      </c>
      <c r="E316" s="262" t="s">
        <v>6637</v>
      </c>
      <c r="F316" s="265" t="s">
        <v>7220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7159</v>
      </c>
      <c r="B317" s="257" t="s">
        <v>3009</v>
      </c>
      <c r="C317" s="258" t="s">
        <v>7245</v>
      </c>
      <c r="D317" s="261" t="s">
        <v>7246</v>
      </c>
      <c r="E317" s="262" t="s">
        <v>6704</v>
      </c>
      <c r="F317" s="265" t="s">
        <v>7178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7159</v>
      </c>
      <c r="B318" s="257" t="s">
        <v>3009</v>
      </c>
      <c r="C318" s="258" t="s">
        <v>7247</v>
      </c>
      <c r="D318" s="261" t="s">
        <v>7248</v>
      </c>
      <c r="E318" s="262" t="s">
        <v>6752</v>
      </c>
      <c r="F318" s="265" t="s">
        <v>7178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7159</v>
      </c>
      <c r="B319" s="257" t="s">
        <v>3009</v>
      </c>
      <c r="C319" s="258" t="s">
        <v>7249</v>
      </c>
      <c r="D319" s="261" t="s">
        <v>7250</v>
      </c>
      <c r="E319" s="262" t="s">
        <v>6752</v>
      </c>
      <c r="F319" s="265" t="s">
        <v>7178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7159</v>
      </c>
      <c r="B320" s="256" t="s">
        <v>7251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7159</v>
      </c>
      <c r="B321" s="257" t="s">
        <v>7251</v>
      </c>
      <c r="C321" s="258" t="s">
        <v>7252</v>
      </c>
      <c r="D321" s="261" t="s">
        <v>7253</v>
      </c>
      <c r="E321" s="262" t="s">
        <v>6637</v>
      </c>
      <c r="F321" s="265" t="s">
        <v>7254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7159</v>
      </c>
      <c r="B322" s="257" t="s">
        <v>7251</v>
      </c>
      <c r="C322" s="258" t="s">
        <v>7255</v>
      </c>
      <c r="D322" s="261" t="s">
        <v>7256</v>
      </c>
      <c r="E322" s="262" t="s">
        <v>6637</v>
      </c>
      <c r="F322" s="265" t="s">
        <v>7254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7159</v>
      </c>
      <c r="B323" s="257" t="s">
        <v>7251</v>
      </c>
      <c r="C323" s="258" t="s">
        <v>7257</v>
      </c>
      <c r="D323" s="261" t="s">
        <v>7258</v>
      </c>
      <c r="E323" s="262" t="s">
        <v>6637</v>
      </c>
      <c r="F323" s="265" t="s">
        <v>7254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7159</v>
      </c>
      <c r="B324" s="257" t="s">
        <v>7251</v>
      </c>
      <c r="C324" s="258" t="s">
        <v>7259</v>
      </c>
      <c r="D324" s="261" t="s">
        <v>7260</v>
      </c>
      <c r="E324" s="262" t="s">
        <v>6637</v>
      </c>
      <c r="F324" s="265" t="s">
        <v>7254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7159</v>
      </c>
      <c r="B325" s="257" t="s">
        <v>7251</v>
      </c>
      <c r="C325" s="258" t="s">
        <v>7261</v>
      </c>
      <c r="D325" s="261" t="s">
        <v>7262</v>
      </c>
      <c r="E325" s="262" t="s">
        <v>6637</v>
      </c>
      <c r="F325" s="265" t="s">
        <v>7254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7159</v>
      </c>
      <c r="B326" s="257" t="s">
        <v>7251</v>
      </c>
      <c r="C326" s="258" t="s">
        <v>7263</v>
      </c>
      <c r="D326" s="261" t="s">
        <v>7264</v>
      </c>
      <c r="E326" s="262" t="s">
        <v>6637</v>
      </c>
      <c r="F326" s="265" t="s">
        <v>7254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7159</v>
      </c>
      <c r="B327" s="257" t="s">
        <v>7251</v>
      </c>
      <c r="C327" s="258" t="s">
        <v>7265</v>
      </c>
      <c r="D327" s="261" t="s">
        <v>7266</v>
      </c>
      <c r="E327" s="262" t="s">
        <v>6637</v>
      </c>
      <c r="F327" s="265" t="s">
        <v>7254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7159</v>
      </c>
      <c r="B328" s="257" t="s">
        <v>7251</v>
      </c>
      <c r="C328" s="258" t="s">
        <v>7267</v>
      </c>
      <c r="D328" s="261" t="s">
        <v>7268</v>
      </c>
      <c r="E328" s="262" t="s">
        <v>6637</v>
      </c>
      <c r="F328" s="265" t="s">
        <v>7254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7159</v>
      </c>
      <c r="B329" s="257" t="s">
        <v>7251</v>
      </c>
      <c r="C329" s="258" t="s">
        <v>7269</v>
      </c>
      <c r="D329" s="261" t="s">
        <v>7270</v>
      </c>
      <c r="E329" s="262" t="s">
        <v>6637</v>
      </c>
      <c r="F329" s="265" t="s">
        <v>7254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7159</v>
      </c>
      <c r="B330" s="257" t="s">
        <v>7251</v>
      </c>
      <c r="C330" s="258" t="s">
        <v>7271</v>
      </c>
      <c r="D330" s="261" t="s">
        <v>7272</v>
      </c>
      <c r="E330" s="262" t="s">
        <v>6637</v>
      </c>
      <c r="F330" s="265" t="s">
        <v>7254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7159</v>
      </c>
      <c r="B331" s="257" t="s">
        <v>7251</v>
      </c>
      <c r="C331" s="258" t="s">
        <v>7273</v>
      </c>
      <c r="D331" s="261" t="s">
        <v>7274</v>
      </c>
      <c r="E331" s="262" t="s">
        <v>6637</v>
      </c>
      <c r="F331" s="265" t="s">
        <v>7254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7159</v>
      </c>
      <c r="B332" s="257" t="s">
        <v>7251</v>
      </c>
      <c r="C332" s="258" t="s">
        <v>7275</v>
      </c>
      <c r="D332" s="261" t="s">
        <v>7276</v>
      </c>
      <c r="E332" s="262" t="s">
        <v>6637</v>
      </c>
      <c r="F332" s="265" t="s">
        <v>7254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7159</v>
      </c>
      <c r="B333" s="257" t="s">
        <v>7251</v>
      </c>
      <c r="C333" s="258" t="s">
        <v>7277</v>
      </c>
      <c r="D333" s="261" t="s">
        <v>7278</v>
      </c>
      <c r="E333" s="262" t="s">
        <v>6637</v>
      </c>
      <c r="F333" s="265" t="s">
        <v>7254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7159</v>
      </c>
      <c r="B334" s="257" t="s">
        <v>7251</v>
      </c>
      <c r="C334" s="258" t="s">
        <v>7279</v>
      </c>
      <c r="D334" s="261" t="s">
        <v>7280</v>
      </c>
      <c r="E334" s="262" t="s">
        <v>6637</v>
      </c>
      <c r="F334" s="265" t="s">
        <v>7254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7159</v>
      </c>
      <c r="B335" s="257" t="s">
        <v>7251</v>
      </c>
      <c r="C335" s="258" t="s">
        <v>7281</v>
      </c>
      <c r="D335" s="261" t="s">
        <v>7282</v>
      </c>
      <c r="E335" s="262" t="s">
        <v>6637</v>
      </c>
      <c r="F335" s="265" t="s">
        <v>7254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7159</v>
      </c>
      <c r="B336" s="257" t="s">
        <v>7251</v>
      </c>
      <c r="C336" s="258" t="s">
        <v>7283</v>
      </c>
      <c r="D336" s="261" t="s">
        <v>7284</v>
      </c>
      <c r="E336" s="262" t="s">
        <v>6752</v>
      </c>
      <c r="F336" s="265" t="s">
        <v>7254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7159</v>
      </c>
      <c r="B337" s="257" t="s">
        <v>7251</v>
      </c>
      <c r="C337" s="258" t="s">
        <v>7285</v>
      </c>
      <c r="D337" s="261" t="s">
        <v>7286</v>
      </c>
      <c r="E337" s="262" t="s">
        <v>6752</v>
      </c>
      <c r="F337" s="265" t="s">
        <v>7254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7159</v>
      </c>
      <c r="B338" s="257" t="s">
        <v>7251</v>
      </c>
      <c r="C338" s="258" t="s">
        <v>7287</v>
      </c>
      <c r="D338" s="261" t="s">
        <v>7288</v>
      </c>
      <c r="E338" s="262" t="s">
        <v>6637</v>
      </c>
      <c r="F338" s="265" t="s">
        <v>7254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7159</v>
      </c>
      <c r="B339" s="257" t="s">
        <v>7251</v>
      </c>
      <c r="C339" s="258" t="s">
        <v>7289</v>
      </c>
      <c r="D339" s="261" t="s">
        <v>7290</v>
      </c>
      <c r="E339" s="262" t="s">
        <v>6637</v>
      </c>
      <c r="F339" s="265" t="s">
        <v>7254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7159</v>
      </c>
      <c r="B340" s="256" t="s">
        <v>7291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7159</v>
      </c>
      <c r="B341" s="257" t="s">
        <v>7291</v>
      </c>
      <c r="C341" s="258" t="s">
        <v>7292</v>
      </c>
      <c r="D341" s="261" t="s">
        <v>7293</v>
      </c>
      <c r="E341" s="262" t="s">
        <v>6608</v>
      </c>
      <c r="F341" s="265" t="s">
        <v>7178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7159</v>
      </c>
      <c r="B342" s="257" t="s">
        <v>7291</v>
      </c>
      <c r="C342" s="258" t="s">
        <v>7294</v>
      </c>
      <c r="D342" s="261" t="s">
        <v>7295</v>
      </c>
      <c r="E342" s="262" t="s">
        <v>6608</v>
      </c>
      <c r="F342" s="265" t="s">
        <v>7178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7159</v>
      </c>
      <c r="B343" s="257" t="s">
        <v>7291</v>
      </c>
      <c r="C343" s="258" t="s">
        <v>7296</v>
      </c>
      <c r="D343" s="261" t="s">
        <v>7297</v>
      </c>
      <c r="E343" s="262" t="s">
        <v>6704</v>
      </c>
      <c r="F343" s="265" t="s">
        <v>7298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7159</v>
      </c>
      <c r="B344" s="257" t="s">
        <v>7291</v>
      </c>
      <c r="C344" s="258" t="s">
        <v>7299</v>
      </c>
      <c r="D344" s="261" t="s">
        <v>7300</v>
      </c>
      <c r="E344" s="262" t="s">
        <v>6637</v>
      </c>
      <c r="F344" s="265" t="s">
        <v>7298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7159</v>
      </c>
      <c r="B345" s="257" t="s">
        <v>7291</v>
      </c>
      <c r="C345" s="258" t="s">
        <v>7301</v>
      </c>
      <c r="D345" s="261" t="s">
        <v>7302</v>
      </c>
      <c r="E345" s="262" t="s">
        <v>6637</v>
      </c>
      <c r="F345" s="265" t="s">
        <v>7298</v>
      </c>
      <c r="G345" s="268">
        <f>IF(COUNTIF(H345:AU345,"&lt;&gt;")=0,"",SUMPRODUCT(((Recommendations[ImplStatus]="Implemented")+(Recommendations[ImplStatus]="Compensated"))*ISNUMBER(MATCH(Recommendations[Id],H345:AU345,0)))/COUNTIF(H345:AU345,"&lt;&gt;"))</f>
        <v>0</v>
      </c>
      <c r="H345" s="269" t="s">
        <v>1778</v>
      </c>
      <c r="I345" s="269" t="s">
        <v>1784</v>
      </c>
      <c r="J345" s="269" t="s">
        <v>1790</v>
      </c>
      <c r="K345" s="269" t="s">
        <v>1795</v>
      </c>
      <c r="L345" s="269" t="s">
        <v>1800</v>
      </c>
      <c r="M345" s="269" t="s">
        <v>1806</v>
      </c>
      <c r="N345" s="269" t="s">
        <v>1811</v>
      </c>
      <c r="O345" s="269" t="s">
        <v>1816</v>
      </c>
      <c r="P345" s="269" t="s">
        <v>1821</v>
      </c>
      <c r="Q345" s="269" t="s">
        <v>1826</v>
      </c>
      <c r="R345" s="269" t="s">
        <v>1832</v>
      </c>
      <c r="S345" s="269" t="s">
        <v>1837</v>
      </c>
      <c r="T345" s="269" t="s">
        <v>1842</v>
      </c>
      <c r="U345" s="269" t="s">
        <v>1858</v>
      </c>
      <c r="V345" s="269" t="s">
        <v>1868</v>
      </c>
      <c r="W345" s="269" t="s">
        <v>1873</v>
      </c>
      <c r="X345" s="269" t="s">
        <v>1878</v>
      </c>
      <c r="Y345" s="269" t="s">
        <v>1883</v>
      </c>
      <c r="Z345" s="269" t="s">
        <v>1888</v>
      </c>
      <c r="AA345" s="269" t="s">
        <v>1893</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7159</v>
      </c>
      <c r="B346" s="257" t="s">
        <v>7291</v>
      </c>
      <c r="C346" s="258" t="s">
        <v>7303</v>
      </c>
      <c r="D346" s="261" t="s">
        <v>7304</v>
      </c>
      <c r="E346" s="262" t="s">
        <v>6637</v>
      </c>
      <c r="F346" s="265" t="s">
        <v>7298</v>
      </c>
      <c r="G346" s="268">
        <f>IF(COUNTIF(H346:AU346,"&lt;&gt;")=0,"",SUMPRODUCT(((Recommendations[ImplStatus]="Implemented")+(Recommendations[ImplStatus]="Compensated"))*ISNUMBER(MATCH(Recommendations[Id],H346:AU346,0)))/COUNTIF(H346:AU346,"&lt;&gt;"))</f>
        <v>0</v>
      </c>
      <c r="H346" s="269" t="s">
        <v>697</v>
      </c>
      <c r="I346" s="269" t="s">
        <v>704</v>
      </c>
      <c r="J346" s="269" t="s">
        <v>1034</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7159</v>
      </c>
      <c r="B347" s="257" t="s">
        <v>7291</v>
      </c>
      <c r="C347" s="258" t="s">
        <v>7305</v>
      </c>
      <c r="D347" s="261" t="s">
        <v>7306</v>
      </c>
      <c r="E347" s="262" t="s">
        <v>6637</v>
      </c>
      <c r="F347" s="265" t="s">
        <v>7298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7159</v>
      </c>
      <c r="B348" s="257" t="s">
        <v>7291</v>
      </c>
      <c r="C348" s="258" t="s">
        <v>7307</v>
      </c>
      <c r="D348" s="261" t="s">
        <v>7308</v>
      </c>
      <c r="E348" s="262" t="s">
        <v>6637</v>
      </c>
      <c r="F348" s="265" t="s">
        <v>7298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7159</v>
      </c>
      <c r="B349" s="257" t="s">
        <v>7291</v>
      </c>
      <c r="C349" s="258" t="s">
        <v>7309</v>
      </c>
      <c r="D349" s="261" t="s">
        <v>7310</v>
      </c>
      <c r="E349" s="262" t="s">
        <v>6637</v>
      </c>
      <c r="F349" s="265" t="s">
        <v>7298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7159</v>
      </c>
      <c r="B350" s="257" t="s">
        <v>7291</v>
      </c>
      <c r="C350" s="258" t="s">
        <v>7311</v>
      </c>
      <c r="D350" s="261" t="s">
        <v>7312</v>
      </c>
      <c r="E350" s="262" t="s">
        <v>6608</v>
      </c>
      <c r="F350" s="265" t="s">
        <v>7298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7159</v>
      </c>
      <c r="B351" s="257" t="s">
        <v>7291</v>
      </c>
      <c r="C351" s="258" t="s">
        <v>7313</v>
      </c>
      <c r="D351" s="261" t="s">
        <v>7314</v>
      </c>
      <c r="E351" s="262" t="s">
        <v>6608</v>
      </c>
      <c r="F351" s="265" t="s">
        <v>7298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7159</v>
      </c>
      <c r="B352" s="257" t="s">
        <v>7291</v>
      </c>
      <c r="C352" s="258" t="s">
        <v>7315</v>
      </c>
      <c r="D352" s="261" t="s">
        <v>7316</v>
      </c>
      <c r="E352" s="262" t="s">
        <v>6608</v>
      </c>
      <c r="F352" s="265" t="s">
        <v>7298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7159</v>
      </c>
      <c r="B353" s="257" t="s">
        <v>7291</v>
      </c>
      <c r="C353" s="258" t="s">
        <v>7317</v>
      </c>
      <c r="D353" s="261" t="s">
        <v>7318</v>
      </c>
      <c r="E353" s="262" t="s">
        <v>6704</v>
      </c>
      <c r="F353" s="265" t="s">
        <v>7178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7159</v>
      </c>
      <c r="B354" s="256" t="s">
        <v>7319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7159</v>
      </c>
      <c r="B355" s="257" t="s">
        <v>7319</v>
      </c>
      <c r="C355" s="258" t="s">
        <v>7320</v>
      </c>
      <c r="D355" s="261" t="s">
        <v>7321</v>
      </c>
      <c r="E355" s="262" t="s">
        <v>6704</v>
      </c>
      <c r="F355" s="265" t="s">
        <v>7322</v>
      </c>
      <c r="G355" s="268">
        <f>IF(COUNTIF(H355:AU355,"&lt;&gt;")=0,"",SUMPRODUCT(((Recommendations[ImplStatus]="Implemented")+(Recommendations[ImplStatus]="Compensated"))*ISNUMBER(MATCH(Recommendations[Id],H355:AU355,0)))/COUNTIF(H355:AU355,"&lt;&gt;"))</f>
        <v>0</v>
      </c>
      <c r="H355" s="269" t="s">
        <v>644</v>
      </c>
      <c r="I355" s="269" t="s">
        <v>649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7159</v>
      </c>
      <c r="B356" s="257" t="s">
        <v>7319</v>
      </c>
      <c r="C356" s="258" t="s">
        <v>7323</v>
      </c>
      <c r="D356" s="261" t="s">
        <v>7324</v>
      </c>
      <c r="E356" s="262" t="s">
        <v>6704</v>
      </c>
      <c r="F356" s="265" t="s">
        <v>7322</v>
      </c>
      <c r="G356" s="268">
        <f>IF(COUNTIF(H356:AU356,"&lt;&gt;")=0,"",SUMPRODUCT(((Recommendations[ImplStatus]="Implemented")+(Recommendations[ImplStatus]="Compensated"))*ISNUMBER(MATCH(Recommendations[Id],H356:AU356,0)))/COUNTIF(H356:AU356,"&lt;&gt;"))</f>
        <v>0</v>
      </c>
      <c r="H356" s="269" t="s">
        <v>877</v>
      </c>
      <c r="I356" s="269" t="s">
        <v>883</v>
      </c>
      <c r="J356" s="269" t="s">
        <v>1083</v>
      </c>
      <c r="K356" s="269" t="s">
        <v>1157</v>
      </c>
      <c r="L356" s="269" t="s">
        <v>1394</v>
      </c>
      <c r="M356" s="269" t="s">
        <v>1430</v>
      </c>
      <c r="N356" s="269" t="s">
        <v>1436</v>
      </c>
      <c r="O356" s="269" t="s">
        <v>1447</v>
      </c>
      <c r="P356" s="269" t="s">
        <v>1492</v>
      </c>
      <c r="Q356" s="269" t="s">
        <v>1497</v>
      </c>
      <c r="R356" s="269" t="s">
        <v>1502</v>
      </c>
      <c r="S356" s="269" t="s">
        <v>1507</v>
      </c>
      <c r="T356" s="269" t="s">
        <v>1513</v>
      </c>
      <c r="U356" s="269" t="s">
        <v>1539</v>
      </c>
      <c r="V356" s="269" t="s">
        <v>1544</v>
      </c>
      <c r="W356" s="269" t="s">
        <v>1549</v>
      </c>
      <c r="X356" s="269" t="s">
        <v>1554</v>
      </c>
      <c r="Y356" s="269" t="s">
        <v>1559</v>
      </c>
      <c r="Z356" s="269" t="s">
        <v>1564</v>
      </c>
      <c r="AA356" s="269" t="s">
        <v>1569</v>
      </c>
      <c r="AB356" s="269" t="s">
        <v>1574</v>
      </c>
      <c r="AC356" s="269" t="s">
        <v>1579</v>
      </c>
      <c r="AD356" s="269" t="s">
        <v>1585</v>
      </c>
      <c r="AE356" s="269" t="s">
        <v>1590</v>
      </c>
      <c r="AF356" s="269" t="s">
        <v>1595</v>
      </c>
      <c r="AG356" s="269" t="s">
        <v>1600</v>
      </c>
      <c r="AH356" s="269" t="s">
        <v>1605</v>
      </c>
      <c r="AI356" s="269" t="s">
        <v>1610</v>
      </c>
      <c r="AJ356" s="269" t="s">
        <v>1615</v>
      </c>
      <c r="AK356" s="269" t="s">
        <v>1620</v>
      </c>
      <c r="AL356" s="269" t="s">
        <v>1625</v>
      </c>
      <c r="AM356" s="269" t="s">
        <v>1630</v>
      </c>
      <c r="AN356" s="269" t="s">
        <v>1635</v>
      </c>
      <c r="AO356" s="269" t="s">
        <v>1640</v>
      </c>
      <c r="AP356" s="269" t="s">
        <v>1645</v>
      </c>
      <c r="AQ356" s="269" t="s">
        <v>1650</v>
      </c>
      <c r="AR356" s="269" t="s">
        <v>1655</v>
      </c>
      <c r="AS356" s="269" t="s">
        <v>1660</v>
      </c>
      <c r="AT356" s="269" t="s">
        <v>1665</v>
      </c>
      <c r="AU356" s="283" t="s">
        <v>1670</v>
      </c>
    </row>
    <row r="357" spans="1:47" ht="60" customHeight="1" x14ac:dyDescent="0.35">
      <c r="A357" s="279" t="s">
        <v>7159</v>
      </c>
      <c r="B357" s="257" t="s">
        <v>7319</v>
      </c>
      <c r="C357" s="258" t="s">
        <v>7325</v>
      </c>
      <c r="D357" s="261" t="s">
        <v>7326</v>
      </c>
      <c r="E357" s="262" t="s">
        <v>6752</v>
      </c>
      <c r="F357" s="265" t="s">
        <v>7322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7159</v>
      </c>
      <c r="B358" s="257" t="s">
        <v>7319</v>
      </c>
      <c r="C358" s="258" t="s">
        <v>7327</v>
      </c>
      <c r="D358" s="261" t="s">
        <v>7328</v>
      </c>
      <c r="E358" s="262" t="s">
        <v>6752</v>
      </c>
      <c r="F358" s="265" t="s">
        <v>7322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7159</v>
      </c>
      <c r="B359" s="257" t="s">
        <v>7319</v>
      </c>
      <c r="C359" s="258" t="s">
        <v>7329</v>
      </c>
      <c r="D359" s="261" t="s">
        <v>7330</v>
      </c>
      <c r="E359" s="262" t="s">
        <v>6752</v>
      </c>
      <c r="F359" s="265" t="s">
        <v>7322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7159</v>
      </c>
      <c r="B360" s="257" t="s">
        <v>7319</v>
      </c>
      <c r="C360" s="258" t="s">
        <v>7331</v>
      </c>
      <c r="D360" s="261" t="s">
        <v>7332</v>
      </c>
      <c r="E360" s="262" t="s">
        <v>6704</v>
      </c>
      <c r="F360" s="265" t="s">
        <v>7322</v>
      </c>
      <c r="G360" s="268">
        <f>IF(COUNTIF(H360:AU360,"&lt;&gt;")=0,"",SUMPRODUCT(((Recommendations[ImplStatus]="Implemented")+(Recommendations[ImplStatus]="Compensated"))*ISNUMBER(MATCH(Recommendations[Id],H360:AU360,0)))/COUNTIF(H360:AU360,"&lt;&gt;"))</f>
        <v>0</v>
      </c>
      <c r="H360" s="269" t="s">
        <v>1414</v>
      </c>
      <c r="I360" s="269" t="s">
        <v>1441</v>
      </c>
      <c r="J360" s="269" t="s">
        <v>1452</v>
      </c>
      <c r="K360" s="269" t="s">
        <v>1467</v>
      </c>
      <c r="L360" s="269" t="s">
        <v>1473</v>
      </c>
      <c r="M360" s="269" t="s">
        <v>1479</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7159</v>
      </c>
      <c r="B361" s="257" t="s">
        <v>7319</v>
      </c>
      <c r="C361" s="258" t="s">
        <v>7333</v>
      </c>
      <c r="D361" s="261" t="s">
        <v>7334</v>
      </c>
      <c r="E361" s="262" t="s">
        <v>6637</v>
      </c>
      <c r="F361" s="265" t="s">
        <v>7322</v>
      </c>
      <c r="G361" s="268">
        <f>IF(COUNTIF(H361:AU361,"&lt;&gt;")=0,"",SUMPRODUCT(((Recommendations[ImplStatus]="Implemented")+(Recommendations[ImplStatus]="Compensated"))*ISNUMBER(MATCH(Recommendations[Id],H361:AU361,0)))/COUNTIF(H361:AU361,"&lt;&gt;"))</f>
        <v>0</v>
      </c>
      <c r="H361" s="269" t="s">
        <v>171</v>
      </c>
      <c r="I361" s="269" t="s">
        <v>190</v>
      </c>
      <c r="J361" s="269" t="s">
        <v>1424</v>
      </c>
      <c r="K361" s="269" t="s">
        <v>1442</v>
      </c>
      <c r="L361" s="269" t="s">
        <v>1486</v>
      </c>
      <c r="M361" s="269" t="s">
        <v>1710</v>
      </c>
      <c r="N361" s="269" t="s">
        <v>1716</v>
      </c>
      <c r="O361" s="269" t="s">
        <v>1722</v>
      </c>
      <c r="P361" s="269" t="s">
        <v>1727</v>
      </c>
      <c r="Q361" s="269" t="s">
        <v>1731</v>
      </c>
      <c r="R361" s="269" t="s">
        <v>1735</v>
      </c>
      <c r="S361" s="269" t="s">
        <v>1740</v>
      </c>
      <c r="T361" s="269" t="s">
        <v>1744</v>
      </c>
      <c r="U361" s="269" t="s">
        <v>1748</v>
      </c>
      <c r="V361" s="269" t="s">
        <v>1753</v>
      </c>
      <c r="W361" s="269" t="s">
        <v>1757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7159</v>
      </c>
      <c r="B362" s="257" t="s">
        <v>7319</v>
      </c>
      <c r="C362" s="258" t="s">
        <v>7335</v>
      </c>
      <c r="D362" s="261" t="s">
        <v>7336</v>
      </c>
      <c r="E362" s="262" t="s">
        <v>6752</v>
      </c>
      <c r="F362" s="265" t="s">
        <v>7322</v>
      </c>
      <c r="G362" s="268">
        <f>IF(COUNTIF(H362:AU362,"&lt;&gt;")=0,"",SUMPRODUCT(((Recommendations[ImplStatus]="Implemented")+(Recommendations[ImplStatus]="Compensated"))*ISNUMBER(MATCH(Recommendations[Id],H362:AU362,0)))/COUNTIF(H362:AU362,"&lt;&gt;"))</f>
        <v>0</v>
      </c>
      <c r="H362" s="269" t="s">
        <v>1525</v>
      </c>
      <c r="I362" s="269" t="s">
        <v>1531</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7159</v>
      </c>
      <c r="B363" s="257" t="s">
        <v>7319</v>
      </c>
      <c r="C363" s="258" t="s">
        <v>7337</v>
      </c>
      <c r="D363" s="261" t="s">
        <v>7338</v>
      </c>
      <c r="E363" s="262" t="s">
        <v>6752</v>
      </c>
      <c r="F363" s="265" t="s">
        <v>7322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7159</v>
      </c>
      <c r="B364" s="257" t="s">
        <v>7319</v>
      </c>
      <c r="C364" s="258" t="s">
        <v>7339</v>
      </c>
      <c r="D364" s="261" t="s">
        <v>7340</v>
      </c>
      <c r="E364" s="262" t="s">
        <v>6752</v>
      </c>
      <c r="F364" s="265" t="s">
        <v>7322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7159</v>
      </c>
      <c r="B365" s="257" t="s">
        <v>7319</v>
      </c>
      <c r="C365" s="258" t="s">
        <v>7341</v>
      </c>
      <c r="D365" s="261" t="s">
        <v>7342</v>
      </c>
      <c r="E365" s="262" t="s">
        <v>6752</v>
      </c>
      <c r="F365" s="265" t="s">
        <v>7322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7159</v>
      </c>
      <c r="B366" s="257" t="s">
        <v>7319</v>
      </c>
      <c r="C366" s="258" t="s">
        <v>7343</v>
      </c>
      <c r="D366" s="261" t="s">
        <v>7344</v>
      </c>
      <c r="E366" s="262" t="s">
        <v>6752</v>
      </c>
      <c r="F366" s="265" t="s">
        <v>7322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7159</v>
      </c>
      <c r="B367" s="257" t="s">
        <v>7319</v>
      </c>
      <c r="C367" s="258" t="s">
        <v>7345</v>
      </c>
      <c r="D367" s="261" t="s">
        <v>7346</v>
      </c>
      <c r="E367" s="262" t="s">
        <v>6752</v>
      </c>
      <c r="F367" s="265" t="s">
        <v>7322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7159</v>
      </c>
      <c r="B368" s="257" t="s">
        <v>7319</v>
      </c>
      <c r="C368" s="258" t="s">
        <v>7347</v>
      </c>
      <c r="D368" s="261" t="s">
        <v>7348</v>
      </c>
      <c r="E368" s="262" t="s">
        <v>6752</v>
      </c>
      <c r="F368" s="265" t="s">
        <v>7322</v>
      </c>
      <c r="G368" s="268">
        <f>IF(COUNTIF(H368:AU368,"&lt;&gt;")=0,"",SUMPRODUCT(((Recommendations[ImplStatus]="Implemented")+(Recommendations[ImplStatus]="Compensated"))*ISNUMBER(MATCH(Recommendations[Id],H368:AU368,0)))/COUNTIF(H368:AU368,"&lt;&gt;"))</f>
        <v>0</v>
      </c>
      <c r="H368" s="269" t="s">
        <v>1404</v>
      </c>
      <c r="I368" s="269" t="s">
        <v>1409</v>
      </c>
      <c r="J368" s="269" t="s">
        <v>1419</v>
      </c>
      <c r="K368" s="269" t="s">
        <v>1462</v>
      </c>
      <c r="L368" s="269" t="s">
        <v>1519</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7159</v>
      </c>
      <c r="B369" s="257" t="s">
        <v>7319</v>
      </c>
      <c r="C369" s="258" t="s">
        <v>7349</v>
      </c>
      <c r="D369" s="261" t="s">
        <v>7350</v>
      </c>
      <c r="E369" s="262" t="s">
        <v>6752</v>
      </c>
      <c r="F369" s="265" t="s">
        <v>7322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7351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7351</v>
      </c>
      <c r="B371" s="256" t="s">
        <v>7352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7351</v>
      </c>
      <c r="B372" s="257" t="s">
        <v>7352</v>
      </c>
      <c r="C372" s="258" t="s">
        <v>7353</v>
      </c>
      <c r="D372" s="261" t="s">
        <v>7354</v>
      </c>
      <c r="E372" s="262" t="s">
        <v>6608</v>
      </c>
      <c r="F372" s="265" t="s">
        <v>7355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7351</v>
      </c>
      <c r="B373" s="257" t="s">
        <v>7352</v>
      </c>
      <c r="C373" s="258" t="s">
        <v>7356</v>
      </c>
      <c r="D373" s="261" t="s">
        <v>7357</v>
      </c>
      <c r="E373" s="262" t="s">
        <v>6608</v>
      </c>
      <c r="F373" s="265" t="s">
        <v>7358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7351</v>
      </c>
      <c r="B374" s="257" t="s">
        <v>7352</v>
      </c>
      <c r="C374" s="258" t="s">
        <v>7359</v>
      </c>
      <c r="D374" s="261" t="s">
        <v>7360</v>
      </c>
      <c r="E374" s="262" t="s">
        <v>6637</v>
      </c>
      <c r="F374" s="265" t="s">
        <v>7358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7351</v>
      </c>
      <c r="B375" s="257" t="s">
        <v>7352</v>
      </c>
      <c r="C375" s="258" t="s">
        <v>7361</v>
      </c>
      <c r="D375" s="261" t="s">
        <v>7362</v>
      </c>
      <c r="E375" s="262" t="s">
        <v>6637</v>
      </c>
      <c r="F375" s="265" t="s">
        <v>7358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7351</v>
      </c>
      <c r="B376" s="257" t="s">
        <v>7352</v>
      </c>
      <c r="C376" s="258" t="s">
        <v>7363</v>
      </c>
      <c r="D376" s="261" t="s">
        <v>7364</v>
      </c>
      <c r="E376" s="262" t="s">
        <v>6637</v>
      </c>
      <c r="F376" s="265" t="s">
        <v>7220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7351</v>
      </c>
      <c r="B377" s="257" t="s">
        <v>7352</v>
      </c>
      <c r="C377" s="258" t="s">
        <v>7365</v>
      </c>
      <c r="D377" s="261" t="s">
        <v>7366</v>
      </c>
      <c r="E377" s="262" t="s">
        <v>6704</v>
      </c>
      <c r="F377" s="265" t="s">
        <v>7178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7351</v>
      </c>
      <c r="B378" s="257" t="s">
        <v>7352</v>
      </c>
      <c r="C378" s="258" t="s">
        <v>7367</v>
      </c>
      <c r="D378" s="261" t="s">
        <v>7368</v>
      </c>
      <c r="E378" s="262" t="s">
        <v>6704</v>
      </c>
      <c r="F378" s="265" t="s">
        <v>7358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7351</v>
      </c>
      <c r="B379" s="257" t="s">
        <v>7352</v>
      </c>
      <c r="C379" s="258" t="s">
        <v>7369</v>
      </c>
      <c r="D379" s="261" t="s">
        <v>7370</v>
      </c>
      <c r="E379" s="262" t="s">
        <v>6704</v>
      </c>
      <c r="F379" s="265" t="s">
        <v>7355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7351</v>
      </c>
      <c r="B380" s="257" t="s">
        <v>7352</v>
      </c>
      <c r="C380" s="258" t="s">
        <v>7371</v>
      </c>
      <c r="D380" s="261" t="s">
        <v>7372</v>
      </c>
      <c r="E380" s="262" t="s">
        <v>6704</v>
      </c>
      <c r="F380" s="265" t="s">
        <v>7355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7351</v>
      </c>
      <c r="B381" s="257" t="s">
        <v>7352</v>
      </c>
      <c r="C381" s="258" t="s">
        <v>7373</v>
      </c>
      <c r="D381" s="261" t="s">
        <v>7374</v>
      </c>
      <c r="E381" s="262" t="s">
        <v>6704</v>
      </c>
      <c r="F381" s="265" t="s">
        <v>7355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7351</v>
      </c>
      <c r="B382" s="257" t="s">
        <v>7352</v>
      </c>
      <c r="C382" s="258" t="s">
        <v>7375</v>
      </c>
      <c r="D382" s="261" t="s">
        <v>7376</v>
      </c>
      <c r="E382" s="262" t="s">
        <v>6752</v>
      </c>
      <c r="F382" s="265" t="s">
        <v>7355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7351</v>
      </c>
      <c r="B383" s="257" t="s">
        <v>7352</v>
      </c>
      <c r="C383" s="258" t="s">
        <v>7377</v>
      </c>
      <c r="D383" s="261" t="s">
        <v>7378</v>
      </c>
      <c r="E383" s="262" t="s">
        <v>6752</v>
      </c>
      <c r="F383" s="265" t="s">
        <v>7355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7351</v>
      </c>
      <c r="B384" s="257" t="s">
        <v>7352</v>
      </c>
      <c r="C384" s="258" t="s">
        <v>7379</v>
      </c>
      <c r="D384" s="261" t="s">
        <v>7380</v>
      </c>
      <c r="E384" s="262" t="s">
        <v>6752</v>
      </c>
      <c r="F384" s="265" t="s">
        <v>7355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7351</v>
      </c>
      <c r="B385" s="257" t="s">
        <v>7352</v>
      </c>
      <c r="C385" s="258" t="s">
        <v>7381</v>
      </c>
      <c r="D385" s="261" t="s">
        <v>7382</v>
      </c>
      <c r="E385" s="262" t="s">
        <v>6704</v>
      </c>
      <c r="F385" s="265" t="s">
        <v>7355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7351</v>
      </c>
      <c r="B386" s="256" t="s">
        <v>7383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7351</v>
      </c>
      <c r="B387" s="257" t="s">
        <v>7383</v>
      </c>
      <c r="C387" s="258" t="s">
        <v>7384</v>
      </c>
      <c r="D387" s="261" t="s">
        <v>7385</v>
      </c>
      <c r="E387" s="262" t="s">
        <v>6608</v>
      </c>
      <c r="F387" s="265" t="s">
        <v>7386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7351</v>
      </c>
      <c r="B388" s="257" t="s">
        <v>7383</v>
      </c>
      <c r="C388" s="258" t="s">
        <v>7387</v>
      </c>
      <c r="D388" s="261" t="s">
        <v>7388</v>
      </c>
      <c r="E388" s="262" t="s">
        <v>6608</v>
      </c>
      <c r="F388" s="265" t="s">
        <v>7386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7351</v>
      </c>
      <c r="B389" s="257" t="s">
        <v>7383</v>
      </c>
      <c r="C389" s="258" t="s">
        <v>7389</v>
      </c>
      <c r="D389" s="261" t="s">
        <v>7390</v>
      </c>
      <c r="E389" s="262" t="s">
        <v>6887</v>
      </c>
      <c r="F389" s="265" t="s">
        <v>7386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7351</v>
      </c>
      <c r="B390" s="257" t="s">
        <v>7383</v>
      </c>
      <c r="C390" s="258" t="s">
        <v>7391</v>
      </c>
      <c r="D390" s="261" t="s">
        <v>7392</v>
      </c>
      <c r="E390" s="262" t="s">
        <v>6704</v>
      </c>
      <c r="F390" s="265" t="s">
        <v>7386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7351</v>
      </c>
      <c r="B391" s="257" t="s">
        <v>7383</v>
      </c>
      <c r="C391" s="258" t="s">
        <v>7393</v>
      </c>
      <c r="D391" s="261" t="s">
        <v>7394</v>
      </c>
      <c r="E391" s="262" t="s">
        <v>6887</v>
      </c>
      <c r="F391" s="265" t="s">
        <v>7386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7351</v>
      </c>
      <c r="B392" s="257" t="s">
        <v>7383</v>
      </c>
      <c r="C392" s="258" t="s">
        <v>7395</v>
      </c>
      <c r="D392" s="261" t="s">
        <v>7396</v>
      </c>
      <c r="E392" s="262" t="s">
        <v>6637</v>
      </c>
      <c r="F392" s="265" t="s">
        <v>7386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7351</v>
      </c>
      <c r="B393" s="257" t="s">
        <v>7383</v>
      </c>
      <c r="C393" s="258" t="s">
        <v>7397</v>
      </c>
      <c r="D393" s="261" t="s">
        <v>7398</v>
      </c>
      <c r="E393" s="262" t="s">
        <v>6637</v>
      </c>
      <c r="F393" s="265" t="s">
        <v>7386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7351</v>
      </c>
      <c r="B394" s="257" t="s">
        <v>7383</v>
      </c>
      <c r="C394" s="258" t="s">
        <v>7399</v>
      </c>
      <c r="D394" s="261" t="s">
        <v>7400</v>
      </c>
      <c r="E394" s="262" t="s">
        <v>6887</v>
      </c>
      <c r="F394" s="265" t="s">
        <v>7386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7351</v>
      </c>
      <c r="B395" s="257" t="s">
        <v>7383</v>
      </c>
      <c r="C395" s="258" t="s">
        <v>7401</v>
      </c>
      <c r="D395" s="261" t="s">
        <v>7402</v>
      </c>
      <c r="E395" s="262" t="s">
        <v>6704</v>
      </c>
      <c r="F395" s="265" t="s">
        <v>7386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7351</v>
      </c>
      <c r="B396" s="257" t="s">
        <v>7383</v>
      </c>
      <c r="C396" s="258" t="s">
        <v>7403</v>
      </c>
      <c r="D396" s="261" t="s">
        <v>7404</v>
      </c>
      <c r="E396" s="262" t="s">
        <v>6887</v>
      </c>
      <c r="F396" s="265" t="s">
        <v>7386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7351</v>
      </c>
      <c r="B397" s="257" t="s">
        <v>7383</v>
      </c>
      <c r="C397" s="258" t="s">
        <v>7405</v>
      </c>
      <c r="D397" s="261" t="s">
        <v>7406</v>
      </c>
      <c r="E397" s="262" t="s">
        <v>6637</v>
      </c>
      <c r="F397" s="265" t="s">
        <v>7386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7351</v>
      </c>
      <c r="B398" s="257" t="s">
        <v>7383</v>
      </c>
      <c r="C398" s="258" t="s">
        <v>7407</v>
      </c>
      <c r="D398" s="261" t="s">
        <v>7408</v>
      </c>
      <c r="E398" s="262" t="s">
        <v>6752</v>
      </c>
      <c r="F398" s="265" t="s">
        <v>7386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7351</v>
      </c>
      <c r="B399" s="257" t="s">
        <v>7383</v>
      </c>
      <c r="C399" s="258" t="s">
        <v>7409</v>
      </c>
      <c r="D399" s="261" t="s">
        <v>7410</v>
      </c>
      <c r="E399" s="262" t="s">
        <v>6887</v>
      </c>
      <c r="F399" s="265" t="s">
        <v>7386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7351</v>
      </c>
      <c r="B400" s="257" t="s">
        <v>7383</v>
      </c>
      <c r="C400" s="258" t="s">
        <v>7411</v>
      </c>
      <c r="D400" s="261" t="s">
        <v>7412</v>
      </c>
      <c r="E400" s="262" t="s">
        <v>6887</v>
      </c>
      <c r="F400" s="265" t="s">
        <v>7386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7351</v>
      </c>
      <c r="B401" s="257" t="s">
        <v>7383</v>
      </c>
      <c r="C401" s="258" t="s">
        <v>7413</v>
      </c>
      <c r="D401" s="261" t="s">
        <v>7414</v>
      </c>
      <c r="E401" s="262" t="s">
        <v>6637</v>
      </c>
      <c r="F401" s="265" t="s">
        <v>7386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7351</v>
      </c>
      <c r="B402" s="257" t="s">
        <v>7383</v>
      </c>
      <c r="C402" s="258" t="s">
        <v>7415</v>
      </c>
      <c r="D402" s="261" t="s">
        <v>7416</v>
      </c>
      <c r="E402" s="262" t="s">
        <v>6637</v>
      </c>
      <c r="F402" s="265" t="s">
        <v>7386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7351</v>
      </c>
      <c r="B403" s="257" t="s">
        <v>7383</v>
      </c>
      <c r="C403" s="258" t="s">
        <v>7417</v>
      </c>
      <c r="D403" s="261" t="s">
        <v>7418</v>
      </c>
      <c r="E403" s="262" t="s">
        <v>6637</v>
      </c>
      <c r="F403" s="265" t="s">
        <v>7386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7351</v>
      </c>
      <c r="B404" s="257" t="s">
        <v>7383</v>
      </c>
      <c r="C404" s="258" t="s">
        <v>7419</v>
      </c>
      <c r="D404" s="261" t="s">
        <v>7420</v>
      </c>
      <c r="E404" s="262" t="s">
        <v>6752</v>
      </c>
      <c r="F404" s="265" t="s">
        <v>7386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7351</v>
      </c>
      <c r="B405" s="257" t="s">
        <v>7383</v>
      </c>
      <c r="C405" s="258" t="s">
        <v>7421</v>
      </c>
      <c r="D405" s="261" t="s">
        <v>7422</v>
      </c>
      <c r="E405" s="262" t="s">
        <v>6752</v>
      </c>
      <c r="F405" s="265" t="s">
        <v>7386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7351</v>
      </c>
      <c r="B406" s="257" t="s">
        <v>7383</v>
      </c>
      <c r="C406" s="258" t="s">
        <v>7423</v>
      </c>
      <c r="D406" s="261" t="s">
        <v>7424</v>
      </c>
      <c r="E406" s="262" t="s">
        <v>6752</v>
      </c>
      <c r="F406" s="265" t="s">
        <v>7425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7351</v>
      </c>
      <c r="B407" s="257" t="s">
        <v>7383</v>
      </c>
      <c r="C407" s="258" t="s">
        <v>7426</v>
      </c>
      <c r="D407" s="261" t="s">
        <v>7427</v>
      </c>
      <c r="E407" s="262" t="s">
        <v>6752</v>
      </c>
      <c r="F407" s="265" t="s">
        <v>7386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7351</v>
      </c>
      <c r="B408" s="257" t="s">
        <v>7383</v>
      </c>
      <c r="C408" s="258" t="s">
        <v>7428</v>
      </c>
      <c r="D408" s="261" t="s">
        <v>7429</v>
      </c>
      <c r="E408" s="262" t="s">
        <v>6752</v>
      </c>
      <c r="F408" s="265" t="s">
        <v>7386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7351</v>
      </c>
      <c r="B409" s="257" t="s">
        <v>7383</v>
      </c>
      <c r="C409" s="258" t="s">
        <v>7430</v>
      </c>
      <c r="D409" s="261" t="s">
        <v>7431</v>
      </c>
      <c r="E409" s="262" t="s">
        <v>6752</v>
      </c>
      <c r="F409" s="265" t="s">
        <v>7432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7351</v>
      </c>
      <c r="B410" s="256" t="s">
        <v>7433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7351</v>
      </c>
      <c r="B411" s="257" t="s">
        <v>7433</v>
      </c>
      <c r="C411" s="258" t="s">
        <v>7434</v>
      </c>
      <c r="D411" s="261" t="s">
        <v>7435</v>
      </c>
      <c r="E411" s="262" t="s">
        <v>6608</v>
      </c>
      <c r="F411" s="265" t="s">
        <v>7358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7351</v>
      </c>
      <c r="B412" s="257" t="s">
        <v>7433</v>
      </c>
      <c r="C412" s="258" t="s">
        <v>7436</v>
      </c>
      <c r="D412" s="261" t="s">
        <v>7437</v>
      </c>
      <c r="E412" s="262" t="s">
        <v>6608</v>
      </c>
      <c r="F412" s="265" t="s">
        <v>7358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7351</v>
      </c>
      <c r="B413" s="257" t="s">
        <v>7433</v>
      </c>
      <c r="C413" s="258" t="s">
        <v>7438</v>
      </c>
      <c r="D413" s="261" t="s">
        <v>7439</v>
      </c>
      <c r="E413" s="262" t="s">
        <v>6608</v>
      </c>
      <c r="F413" s="265" t="s">
        <v>7358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7351</v>
      </c>
      <c r="B414" s="257" t="s">
        <v>7433</v>
      </c>
      <c r="C414" s="258" t="s">
        <v>7440</v>
      </c>
      <c r="D414" s="261" t="s">
        <v>7441</v>
      </c>
      <c r="E414" s="262" t="s">
        <v>6608</v>
      </c>
      <c r="F414" s="265" t="s">
        <v>7358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7351</v>
      </c>
      <c r="B415" s="257" t="s">
        <v>7433</v>
      </c>
      <c r="C415" s="258" t="s">
        <v>7442</v>
      </c>
      <c r="D415" s="261" t="s">
        <v>7443</v>
      </c>
      <c r="E415" s="262" t="s">
        <v>6637</v>
      </c>
      <c r="F415" s="265" t="s">
        <v>7358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7351</v>
      </c>
      <c r="B416" s="257" t="s">
        <v>7433</v>
      </c>
      <c r="C416" s="258" t="s">
        <v>7444</v>
      </c>
      <c r="D416" s="261" t="s">
        <v>7445</v>
      </c>
      <c r="E416" s="262" t="s">
        <v>6637</v>
      </c>
      <c r="F416" s="265" t="s">
        <v>7446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7351</v>
      </c>
      <c r="B417" s="257" t="s">
        <v>7433</v>
      </c>
      <c r="C417" s="258" t="s">
        <v>7447</v>
      </c>
      <c r="D417" s="261" t="s">
        <v>7448</v>
      </c>
      <c r="E417" s="262" t="s">
        <v>6637</v>
      </c>
      <c r="F417" s="265" t="s">
        <v>7446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7351</v>
      </c>
      <c r="B418" s="257" t="s">
        <v>7433</v>
      </c>
      <c r="C418" s="258" t="s">
        <v>7449</v>
      </c>
      <c r="D418" s="261" t="s">
        <v>7450</v>
      </c>
      <c r="E418" s="262" t="s">
        <v>6887</v>
      </c>
      <c r="F418" s="265" t="s">
        <v>7446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7351</v>
      </c>
      <c r="B419" s="257" t="s">
        <v>7433</v>
      </c>
      <c r="C419" s="258" t="s">
        <v>7451</v>
      </c>
      <c r="D419" s="261" t="s">
        <v>7452</v>
      </c>
      <c r="E419" s="262" t="s">
        <v>6637</v>
      </c>
      <c r="F419" s="265" t="s">
        <v>7446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7351</v>
      </c>
      <c r="B420" s="257" t="s">
        <v>7433</v>
      </c>
      <c r="C420" s="258" t="s">
        <v>7453</v>
      </c>
      <c r="D420" s="261" t="s">
        <v>7454</v>
      </c>
      <c r="E420" s="262" t="s">
        <v>6887</v>
      </c>
      <c r="F420" s="265" t="s">
        <v>7446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7351</v>
      </c>
      <c r="B421" s="257" t="s">
        <v>7433</v>
      </c>
      <c r="C421" s="258" t="s">
        <v>7455</v>
      </c>
      <c r="D421" s="261" t="s">
        <v>7456</v>
      </c>
      <c r="E421" s="262" t="s">
        <v>6887</v>
      </c>
      <c r="F421" s="265" t="s">
        <v>7446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7351</v>
      </c>
      <c r="B422" s="257" t="s">
        <v>7433</v>
      </c>
      <c r="C422" s="258" t="s">
        <v>7457</v>
      </c>
      <c r="D422" s="261" t="s">
        <v>7458</v>
      </c>
      <c r="E422" s="262" t="s">
        <v>6637</v>
      </c>
      <c r="F422" s="265" t="s">
        <v>7446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7351</v>
      </c>
      <c r="B423" s="257" t="s">
        <v>7433</v>
      </c>
      <c r="C423" s="258" t="s">
        <v>7459</v>
      </c>
      <c r="D423" s="261" t="s">
        <v>7460</v>
      </c>
      <c r="E423" s="262" t="s">
        <v>6637</v>
      </c>
      <c r="F423" s="265" t="s">
        <v>7446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7461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7461</v>
      </c>
      <c r="B425" s="256" t="s">
        <v>7462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7461</v>
      </c>
      <c r="B426" s="257" t="s">
        <v>7462</v>
      </c>
      <c r="C426" s="258" t="s">
        <v>7463</v>
      </c>
      <c r="D426" s="261" t="s">
        <v>7464</v>
      </c>
      <c r="E426" s="262" t="s">
        <v>6608</v>
      </c>
      <c r="F426" s="265" t="s">
        <v>7425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7461</v>
      </c>
      <c r="B427" s="257" t="s">
        <v>7462</v>
      </c>
      <c r="C427" s="258" t="s">
        <v>7465</v>
      </c>
      <c r="D427" s="261" t="s">
        <v>7466</v>
      </c>
      <c r="E427" s="262" t="s">
        <v>6608</v>
      </c>
      <c r="F427" s="265" t="s">
        <v>7425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7461</v>
      </c>
      <c r="B428" s="257" t="s">
        <v>7462</v>
      </c>
      <c r="C428" s="258" t="s">
        <v>7467</v>
      </c>
      <c r="D428" s="261" t="s">
        <v>7468</v>
      </c>
      <c r="E428" s="262" t="s">
        <v>6887</v>
      </c>
      <c r="F428" s="265" t="s">
        <v>7425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7461</v>
      </c>
      <c r="B429" s="257" t="s">
        <v>7462</v>
      </c>
      <c r="C429" s="258" t="s">
        <v>7469</v>
      </c>
      <c r="D429" s="261" t="s">
        <v>7470</v>
      </c>
      <c r="E429" s="262" t="s">
        <v>6637</v>
      </c>
      <c r="F429" s="265" t="s">
        <v>7425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7461</v>
      </c>
      <c r="B430" s="257" t="s">
        <v>7462</v>
      </c>
      <c r="C430" s="258" t="s">
        <v>7471</v>
      </c>
      <c r="D430" s="261" t="s">
        <v>7472</v>
      </c>
      <c r="E430" s="262" t="s">
        <v>6637</v>
      </c>
      <c r="F430" s="265" t="s">
        <v>7425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7461</v>
      </c>
      <c r="B431" s="257" t="s">
        <v>7462</v>
      </c>
      <c r="C431" s="258" t="s">
        <v>7473</v>
      </c>
      <c r="D431" s="261" t="s">
        <v>7474</v>
      </c>
      <c r="E431" s="262" t="s">
        <v>6887</v>
      </c>
      <c r="F431" s="265" t="s">
        <v>7425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7461</v>
      </c>
      <c r="B432" s="257" t="s">
        <v>7462</v>
      </c>
      <c r="C432" s="258" t="s">
        <v>7475</v>
      </c>
      <c r="D432" s="261" t="s">
        <v>7476</v>
      </c>
      <c r="E432" s="262" t="s">
        <v>6887</v>
      </c>
      <c r="F432" s="265" t="s">
        <v>7425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7461</v>
      </c>
      <c r="B433" s="257" t="s">
        <v>7462</v>
      </c>
      <c r="C433" s="258" t="s">
        <v>7477</v>
      </c>
      <c r="D433" s="261" t="s">
        <v>7478</v>
      </c>
      <c r="E433" s="262" t="s">
        <v>6704</v>
      </c>
      <c r="F433" s="265" t="s">
        <v>7425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7461</v>
      </c>
      <c r="B434" s="257" t="s">
        <v>7462</v>
      </c>
      <c r="C434" s="258" t="s">
        <v>7479</v>
      </c>
      <c r="D434" s="261" t="s">
        <v>7480</v>
      </c>
      <c r="E434" s="262" t="s">
        <v>6704</v>
      </c>
      <c r="F434" s="265" t="s">
        <v>7425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7461</v>
      </c>
      <c r="B435" s="257" t="s">
        <v>7462</v>
      </c>
      <c r="C435" s="258" t="s">
        <v>7481</v>
      </c>
      <c r="D435" s="261" t="s">
        <v>7482</v>
      </c>
      <c r="E435" s="262" t="s">
        <v>6637</v>
      </c>
      <c r="F435" s="265" t="s">
        <v>7425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7461</v>
      </c>
      <c r="B436" s="257" t="s">
        <v>7462</v>
      </c>
      <c r="C436" s="258" t="s">
        <v>7483</v>
      </c>
      <c r="D436" s="261" t="s">
        <v>7484</v>
      </c>
      <c r="E436" s="262" t="s">
        <v>6704</v>
      </c>
      <c r="F436" s="265" t="s">
        <v>7425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7461</v>
      </c>
      <c r="B437" s="257" t="s">
        <v>7462</v>
      </c>
      <c r="C437" s="258" t="s">
        <v>7485</v>
      </c>
      <c r="D437" s="261" t="s">
        <v>7486</v>
      </c>
      <c r="E437" s="262" t="s">
        <v>6637</v>
      </c>
      <c r="F437" s="265" t="s">
        <v>7425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7461</v>
      </c>
      <c r="B438" s="256" t="s">
        <v>7487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7461</v>
      </c>
      <c r="B439" s="257" t="s">
        <v>7487</v>
      </c>
      <c r="C439" s="258" t="s">
        <v>7488</v>
      </c>
      <c r="D439" s="261" t="s">
        <v>7489</v>
      </c>
      <c r="E439" s="262" t="s">
        <v>6608</v>
      </c>
      <c r="F439" s="265" t="s">
        <v>7490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7461</v>
      </c>
      <c r="B440" s="257" t="s">
        <v>7487</v>
      </c>
      <c r="C440" s="258" t="s">
        <v>7491</v>
      </c>
      <c r="D440" s="261" t="s">
        <v>7492</v>
      </c>
      <c r="E440" s="262" t="s">
        <v>6608</v>
      </c>
      <c r="F440" s="265" t="s">
        <v>7490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7461</v>
      </c>
      <c r="B441" s="257" t="s">
        <v>7487</v>
      </c>
      <c r="C441" s="258" t="s">
        <v>7493</v>
      </c>
      <c r="D441" s="261" t="s">
        <v>7494</v>
      </c>
      <c r="E441" s="262" t="s">
        <v>6608</v>
      </c>
      <c r="F441" s="265" t="s">
        <v>7490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7461</v>
      </c>
      <c r="B442" s="257" t="s">
        <v>7487</v>
      </c>
      <c r="C442" s="258" t="s">
        <v>7495</v>
      </c>
      <c r="D442" s="261" t="s">
        <v>7496</v>
      </c>
      <c r="E442" s="262" t="s">
        <v>6608</v>
      </c>
      <c r="F442" s="265" t="s">
        <v>7490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7461</v>
      </c>
      <c r="B443" s="257" t="s">
        <v>7487</v>
      </c>
      <c r="C443" s="258" t="s">
        <v>7497</v>
      </c>
      <c r="D443" s="261" t="s">
        <v>7498</v>
      </c>
      <c r="E443" s="262" t="s">
        <v>6637</v>
      </c>
      <c r="F443" s="265" t="s">
        <v>7490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7461</v>
      </c>
      <c r="B444" s="257" t="s">
        <v>7487</v>
      </c>
      <c r="C444" s="258" t="s">
        <v>7499</v>
      </c>
      <c r="D444" s="261" t="s">
        <v>7500</v>
      </c>
      <c r="E444" s="262" t="s">
        <v>6637</v>
      </c>
      <c r="F444" s="265" t="s">
        <v>7490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7461</v>
      </c>
      <c r="B445" s="257" t="s">
        <v>7487</v>
      </c>
      <c r="C445" s="258" t="s">
        <v>7501</v>
      </c>
      <c r="D445" s="261" t="s">
        <v>7502</v>
      </c>
      <c r="E445" s="262" t="s">
        <v>6637</v>
      </c>
      <c r="F445" s="265" t="s">
        <v>7490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7461</v>
      </c>
      <c r="B446" s="257" t="s">
        <v>7487</v>
      </c>
      <c r="C446" s="258" t="s">
        <v>7503</v>
      </c>
      <c r="D446" s="261" t="s">
        <v>7504</v>
      </c>
      <c r="E446" s="262" t="s">
        <v>6752</v>
      </c>
      <c r="F446" s="265" t="s">
        <v>7490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7461</v>
      </c>
      <c r="B447" s="257" t="s">
        <v>7487</v>
      </c>
      <c r="C447" s="258" t="s">
        <v>7505</v>
      </c>
      <c r="D447" s="261" t="s">
        <v>7506</v>
      </c>
      <c r="E447" s="262" t="s">
        <v>6637</v>
      </c>
      <c r="F447" s="265" t="s">
        <v>7490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7461</v>
      </c>
      <c r="B448" s="257" t="s">
        <v>7487</v>
      </c>
      <c r="C448" s="258" t="s">
        <v>7507</v>
      </c>
      <c r="D448" s="261" t="s">
        <v>7508</v>
      </c>
      <c r="E448" s="262" t="s">
        <v>6752</v>
      </c>
      <c r="F448" s="265" t="s">
        <v>7490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7461</v>
      </c>
      <c r="B449" s="257" t="s">
        <v>7487</v>
      </c>
      <c r="C449" s="258" t="s">
        <v>7509</v>
      </c>
      <c r="D449" s="261" t="s">
        <v>7510</v>
      </c>
      <c r="E449" s="262" t="s">
        <v>6752</v>
      </c>
      <c r="F449" s="265" t="s">
        <v>7490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7511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7511</v>
      </c>
      <c r="B451" s="256" t="s">
        <v>7512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7511</v>
      </c>
      <c r="B452" s="257" t="s">
        <v>7512</v>
      </c>
      <c r="C452" s="258" t="s">
        <v>7513</v>
      </c>
      <c r="D452" s="261" t="s">
        <v>7514</v>
      </c>
      <c r="E452" s="262" t="s">
        <v>6608</v>
      </c>
      <c r="F452" s="265" t="s">
        <v>7515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7511</v>
      </c>
      <c r="B453" s="257" t="s">
        <v>7512</v>
      </c>
      <c r="C453" s="258" t="s">
        <v>7516</v>
      </c>
      <c r="D453" s="261" t="s">
        <v>7517</v>
      </c>
      <c r="E453" s="262" t="s">
        <v>6608</v>
      </c>
      <c r="F453" s="265" t="s">
        <v>7515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7511</v>
      </c>
      <c r="B454" s="257" t="s">
        <v>7512</v>
      </c>
      <c r="C454" s="258" t="s">
        <v>7518</v>
      </c>
      <c r="D454" s="261" t="s">
        <v>7519</v>
      </c>
      <c r="E454" s="262" t="s">
        <v>6608</v>
      </c>
      <c r="F454" s="265" t="s">
        <v>7515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7511</v>
      </c>
      <c r="B455" s="257" t="s">
        <v>7512</v>
      </c>
      <c r="C455" s="258" t="s">
        <v>7520</v>
      </c>
      <c r="D455" s="261" t="s">
        <v>7521</v>
      </c>
      <c r="E455" s="262" t="s">
        <v>6608</v>
      </c>
      <c r="F455" s="265" t="s">
        <v>7515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7511</v>
      </c>
      <c r="B456" s="257" t="s">
        <v>7512</v>
      </c>
      <c r="C456" s="258" t="s">
        <v>7522</v>
      </c>
      <c r="D456" s="261" t="s">
        <v>7523</v>
      </c>
      <c r="E456" s="262" t="s">
        <v>6608</v>
      </c>
      <c r="F456" s="265" t="s">
        <v>7515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7511</v>
      </c>
      <c r="B457" s="257" t="s">
        <v>7512</v>
      </c>
      <c r="C457" s="258" t="s">
        <v>7524</v>
      </c>
      <c r="D457" s="261" t="s">
        <v>7525</v>
      </c>
      <c r="E457" s="262" t="s">
        <v>6637</v>
      </c>
      <c r="F457" s="265" t="s">
        <v>7515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7511</v>
      </c>
      <c r="B458" s="257" t="s">
        <v>7512</v>
      </c>
      <c r="C458" s="258" t="s">
        <v>7526</v>
      </c>
      <c r="D458" s="261" t="s">
        <v>7527</v>
      </c>
      <c r="E458" s="262" t="s">
        <v>6637</v>
      </c>
      <c r="F458" s="265" t="s">
        <v>7515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7511</v>
      </c>
      <c r="B459" s="257" t="s">
        <v>7512</v>
      </c>
      <c r="C459" s="258" t="s">
        <v>7528</v>
      </c>
      <c r="D459" s="261" t="s">
        <v>7529</v>
      </c>
      <c r="E459" s="262" t="s">
        <v>6637</v>
      </c>
      <c r="F459" s="265" t="s">
        <v>7515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7511</v>
      </c>
      <c r="B460" s="257" t="s">
        <v>7512</v>
      </c>
      <c r="C460" s="258" t="s">
        <v>7530</v>
      </c>
      <c r="D460" s="261" t="s">
        <v>7531</v>
      </c>
      <c r="E460" s="262" t="s">
        <v>6637</v>
      </c>
      <c r="F460" s="265" t="s">
        <v>7515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7511</v>
      </c>
      <c r="B461" s="257" t="s">
        <v>7512</v>
      </c>
      <c r="C461" s="258" t="s">
        <v>7532</v>
      </c>
      <c r="D461" s="261" t="s">
        <v>7533</v>
      </c>
      <c r="E461" s="262" t="s">
        <v>6637</v>
      </c>
      <c r="F461" s="265" t="s">
        <v>7515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7511</v>
      </c>
      <c r="B462" s="257" t="s">
        <v>7512</v>
      </c>
      <c r="C462" s="258" t="s">
        <v>7534</v>
      </c>
      <c r="D462" s="261" t="s">
        <v>7535</v>
      </c>
      <c r="E462" s="262" t="s">
        <v>6637</v>
      </c>
      <c r="F462" s="265" t="s">
        <v>7515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7511</v>
      </c>
      <c r="B463" s="257" t="s">
        <v>7512</v>
      </c>
      <c r="C463" s="258" t="s">
        <v>7536</v>
      </c>
      <c r="D463" s="261" t="s">
        <v>7537</v>
      </c>
      <c r="E463" s="262" t="s">
        <v>6637</v>
      </c>
      <c r="F463" s="265" t="s">
        <v>7515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7511</v>
      </c>
      <c r="B464" s="257" t="s">
        <v>7512</v>
      </c>
      <c r="C464" s="258" t="s">
        <v>7538</v>
      </c>
      <c r="D464" s="261" t="s">
        <v>7539</v>
      </c>
      <c r="E464" s="262" t="s">
        <v>6637</v>
      </c>
      <c r="F464" s="265" t="s">
        <v>7515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7511</v>
      </c>
      <c r="B465" s="257" t="s">
        <v>7512</v>
      </c>
      <c r="C465" s="258" t="s">
        <v>7540</v>
      </c>
      <c r="D465" s="261" t="s">
        <v>7541</v>
      </c>
      <c r="E465" s="262" t="s">
        <v>6637</v>
      </c>
      <c r="F465" s="265" t="s">
        <v>7515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7511</v>
      </c>
      <c r="B466" s="256" t="s">
        <v>7542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7511</v>
      </c>
      <c r="B467" s="257" t="s">
        <v>7542</v>
      </c>
      <c r="C467" s="258" t="s">
        <v>7543</v>
      </c>
      <c r="D467" s="261" t="s">
        <v>7544</v>
      </c>
      <c r="E467" s="262" t="s">
        <v>6608</v>
      </c>
      <c r="F467" s="265" t="s">
        <v>6747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7511</v>
      </c>
      <c r="B468" s="257" t="s">
        <v>7542</v>
      </c>
      <c r="C468" s="258" t="s">
        <v>7545</v>
      </c>
      <c r="D468" s="261" t="s">
        <v>7546</v>
      </c>
      <c r="E468" s="262" t="s">
        <v>6608</v>
      </c>
      <c r="F468" s="265" t="s">
        <v>6747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7511</v>
      </c>
      <c r="B469" s="257" t="s">
        <v>7542</v>
      </c>
      <c r="C469" s="258" t="s">
        <v>7547</v>
      </c>
      <c r="D469" s="261" t="s">
        <v>7548</v>
      </c>
      <c r="E469" s="262" t="s">
        <v>6608</v>
      </c>
      <c r="F469" s="265" t="s">
        <v>6747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7511</v>
      </c>
      <c r="B470" s="257" t="s">
        <v>7542</v>
      </c>
      <c r="C470" s="258" t="s">
        <v>7549</v>
      </c>
      <c r="D470" s="261" t="s">
        <v>7550</v>
      </c>
      <c r="E470" s="262" t="s">
        <v>6704</v>
      </c>
      <c r="F470" s="265" t="s">
        <v>7116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7511</v>
      </c>
      <c r="B471" s="257" t="s">
        <v>7542</v>
      </c>
      <c r="C471" s="258" t="s">
        <v>7551</v>
      </c>
      <c r="D471" s="261" t="s">
        <v>7552</v>
      </c>
      <c r="E471" s="262" t="s">
        <v>6704</v>
      </c>
      <c r="F471" s="265" t="s">
        <v>7116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7511</v>
      </c>
      <c r="B472" s="257" t="s">
        <v>7542</v>
      </c>
      <c r="C472" s="258" t="s">
        <v>7553</v>
      </c>
      <c r="D472" s="261" t="s">
        <v>7554</v>
      </c>
      <c r="E472" s="262" t="s">
        <v>6608</v>
      </c>
      <c r="F472" s="265" t="s">
        <v>7116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7511</v>
      </c>
      <c r="B473" s="257" t="s">
        <v>7542</v>
      </c>
      <c r="C473" s="258" t="s">
        <v>7555</v>
      </c>
      <c r="D473" s="261" t="s">
        <v>7556</v>
      </c>
      <c r="E473" s="262" t="s">
        <v>6608</v>
      </c>
      <c r="F473" s="265" t="s">
        <v>7055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7511</v>
      </c>
      <c r="B474" s="257" t="s">
        <v>7542</v>
      </c>
      <c r="C474" s="258" t="s">
        <v>7557</v>
      </c>
      <c r="D474" s="261" t="s">
        <v>7558</v>
      </c>
      <c r="E474" s="262" t="s">
        <v>6637</v>
      </c>
      <c r="F474" s="265" t="s">
        <v>7055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7511</v>
      </c>
      <c r="B475" s="257" t="s">
        <v>7542</v>
      </c>
      <c r="C475" s="258" t="s">
        <v>7559</v>
      </c>
      <c r="D475" s="261" t="s">
        <v>7560</v>
      </c>
      <c r="E475" s="262" t="s">
        <v>6637</v>
      </c>
      <c r="F475" s="265" t="s">
        <v>7055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7511</v>
      </c>
      <c r="B476" s="257" t="s">
        <v>7542</v>
      </c>
      <c r="C476" s="258" t="s">
        <v>7561</v>
      </c>
      <c r="D476" s="261" t="s">
        <v>7562</v>
      </c>
      <c r="E476" s="262" t="s">
        <v>6637</v>
      </c>
      <c r="F476" s="265" t="s">
        <v>7055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7511</v>
      </c>
      <c r="B477" s="257" t="s">
        <v>7542</v>
      </c>
      <c r="C477" s="258" t="s">
        <v>7563</v>
      </c>
      <c r="D477" s="261" t="s">
        <v>7564</v>
      </c>
      <c r="E477" s="262" t="s">
        <v>6637</v>
      </c>
      <c r="F477" s="265" t="s">
        <v>7055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7511</v>
      </c>
      <c r="B478" s="257" t="s">
        <v>7542</v>
      </c>
      <c r="C478" s="258" t="s">
        <v>7565</v>
      </c>
      <c r="D478" s="261" t="s">
        <v>7566</v>
      </c>
      <c r="E478" s="262" t="s">
        <v>6637</v>
      </c>
      <c r="F478" s="265" t="s">
        <v>7116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7511</v>
      </c>
      <c r="B479" s="257" t="s">
        <v>7542</v>
      </c>
      <c r="C479" s="258" t="s">
        <v>7567</v>
      </c>
      <c r="D479" s="261" t="s">
        <v>7568</v>
      </c>
      <c r="E479" s="262" t="s">
        <v>6752</v>
      </c>
      <c r="F479" s="265" t="s">
        <v>7116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7511</v>
      </c>
      <c r="B480" s="257" t="s">
        <v>7542</v>
      </c>
      <c r="C480" s="258" t="s">
        <v>7569</v>
      </c>
      <c r="D480" s="261" t="s">
        <v>7570</v>
      </c>
      <c r="E480" s="262" t="s">
        <v>6752</v>
      </c>
      <c r="F480" s="265" t="s">
        <v>7116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7511</v>
      </c>
      <c r="B481" s="270" t="s">
        <v>7542</v>
      </c>
      <c r="C481" s="271" t="s">
        <v>7571</v>
      </c>
      <c r="D481" s="272" t="s">
        <v>7572</v>
      </c>
      <c r="E481" s="273" t="s">
        <v>6752</v>
      </c>
      <c r="F481" s="274" t="s">
        <v>6747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1899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IFERROR(INDEX('Recommendations'!$I$2:$I$337, MATCH(H2,'Recommendations'!$B$2:$B$337,0))="Implemented", FALSE))</xm:f>
            <x14:dxf>
              <font>
                <color rgb="FF000000"/>
              </font>
              <fill>
                <patternFill>
                  <bgColor rgb="FF3C7D22"/>
                </patternFill>
              </fill>
            </x14:dxf>
          </x14:cfRule>
          <x14:cfRule type="expression" priority="2" id="{00000000-000E-0000-0B00-000002000000}">
            <xm:f>AND(H2&lt;&gt;"", IFERROR(INDEX('Recommendations'!$I$2:$I$337, MATCH(H2,'Recommendations'!$B$2:$B$337,0))="Compensated", FALSE))</xm:f>
            <x14:dxf>
              <font>
                <color rgb="FF000000"/>
              </font>
              <fill>
                <patternFill>
                  <bgColor rgb="FFC6E0B4"/>
                </patternFill>
              </fill>
            </x14:dxf>
          </x14:cfRule>
          <x14:cfRule type="expression" priority="3" id="{00000000-000E-0000-0B00-000003000000}">
            <xm:f>AND(H2&lt;&gt;"", IFERROR(INDEX('Recommendations'!$I$2:$I$337, MATCH(H2,'Recommendations'!$B$2:$B$337,0))="Testing", FALSE))</xm:f>
            <x14:dxf>
              <font>
                <color rgb="FF000000"/>
              </font>
              <fill>
                <patternFill>
                  <bgColor rgb="FFFFC000"/>
                </patternFill>
              </fill>
            </x14:dxf>
          </x14:cfRule>
          <x14:cfRule type="expression" priority="4" id="{00000000-000E-0000-0B00-000004000000}">
            <xm:f>AND(H2&lt;&gt;"", IFERROR(INDEX('Recommendations'!$I$2:$I$337, MATCH(H2,'Recommendations'!$B$2:$B$337,0))="Failed", FALSE))</xm:f>
            <x14:dxf>
              <font>
                <color rgb="FF000000"/>
              </font>
              <fill>
                <patternFill>
                  <bgColor rgb="FFD82891"/>
                </patternFill>
              </fill>
            </x14:dxf>
          </x14:cfRule>
          <x14:cfRule type="expression" priority="5" id="{00000000-000E-0000-0B00-000005000000}">
            <xm:f>AND(H2&lt;&gt;"", IFERROR(INDEX('Recommendations'!$I$2:$I$337, MATCH(H2,'Recommendations'!$B$2:$B$337,0))="Risk Accepted", FALSE))</xm:f>
            <x14:dxf>
              <font>
                <color rgb="FF000000"/>
              </font>
              <fill>
                <patternFill>
                  <bgColor rgb="FFD9D9D9"/>
                </patternFill>
              </fill>
            </x14:dxf>
          </x14:cfRule>
          <x14:cfRule type="expression" priority="6" id="{00000000-000E-0000-0B00-000006000000}">
            <xm:f>AND(H2&lt;&gt;"", IFERROR(INDEX('Recommendations'!$I$2:$I$337, MATCH(H2,'Recommendations'!$B$2:$B$337,0))="N/A",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1987</v>
      </c>
      <c r="C2" s="290"/>
      <c r="D2" s="290"/>
      <c r="E2" s="290"/>
      <c r="F2" s="290"/>
      <c r="G2" s="290"/>
      <c r="H2" s="290"/>
      <c r="I2" s="290"/>
    </row>
    <row r="4" spans="2:15" ht="18.5" x14ac:dyDescent="0.45">
      <c r="B4" s="39" t="s">
        <v>1988</v>
      </c>
    </row>
    <row r="5" spans="2:15" x14ac:dyDescent="0.35">
      <c r="B5" s="41" t="s">
        <v>25</v>
      </c>
      <c r="C5" s="41" t="s">
        <v>1989</v>
      </c>
      <c r="D5" s="41" t="s">
        <v>1990</v>
      </c>
      <c r="F5" s="291" t="s">
        <v>1991</v>
      </c>
      <c r="G5" s="291"/>
      <c r="H5" s="291"/>
      <c r="I5" s="292" t="s">
        <v>1992</v>
      </c>
      <c r="J5" s="292"/>
      <c r="K5" s="292"/>
      <c r="L5" s="292"/>
      <c r="M5" s="292"/>
      <c r="N5" s="292"/>
      <c r="O5" s="292"/>
    </row>
    <row r="6" spans="2:15" x14ac:dyDescent="0.35">
      <c r="B6" s="47" t="s">
        <v>1993</v>
      </c>
      <c r="C6" s="48">
        <v>336</v>
      </c>
      <c r="D6" s="49" t="s">
        <v>25</v>
      </c>
      <c r="F6" s="291" t="s">
        <v>1994</v>
      </c>
      <c r="G6" s="291"/>
      <c r="H6" s="291"/>
      <c r="I6" s="293" t="s">
        <v>1995</v>
      </c>
      <c r="J6" s="293"/>
      <c r="K6" s="293"/>
      <c r="L6" s="293"/>
      <c r="M6" s="293"/>
      <c r="N6" s="293"/>
      <c r="O6" s="293"/>
    </row>
    <row r="7" spans="2:15" x14ac:dyDescent="0.35">
      <c r="B7" s="50" t="s">
        <v>1996</v>
      </c>
      <c r="C7" s="51">
        <f>C6-C8-C9</f>
        <v>336</v>
      </c>
      <c r="D7" s="52">
        <f>IF(C6&gt;0,C7/C6,0)</f>
        <v>1</v>
      </c>
      <c r="F7" s="291" t="s">
        <v>1997</v>
      </c>
      <c r="G7" s="291"/>
      <c r="H7" s="291"/>
      <c r="I7" s="293" t="s">
        <v>1995</v>
      </c>
      <c r="J7" s="293"/>
      <c r="K7" s="293"/>
      <c r="L7" s="293"/>
      <c r="M7" s="293"/>
      <c r="N7" s="293"/>
      <c r="O7" s="293"/>
    </row>
    <row r="8" spans="2:15" x14ac:dyDescent="0.35">
      <c r="B8" s="43" t="s">
        <v>1998</v>
      </c>
      <c r="C8" s="44">
        <f>COUNTIF('Recommendations'!I:I,"Risk Accepted")</f>
        <v>0</v>
      </c>
      <c r="D8" s="45">
        <f>IF(C6&gt;0,C8/C6,0)</f>
        <v>0</v>
      </c>
      <c r="F8" s="291" t="s">
        <v>1999</v>
      </c>
      <c r="G8" s="291"/>
      <c r="H8" s="291"/>
      <c r="I8" s="293" t="s">
        <v>1995</v>
      </c>
      <c r="J8" s="293"/>
      <c r="K8" s="293"/>
      <c r="L8" s="293"/>
      <c r="M8" s="293"/>
      <c r="N8" s="293"/>
      <c r="O8" s="293"/>
    </row>
    <row r="9" spans="2:15" x14ac:dyDescent="0.35">
      <c r="B9" s="43" t="s">
        <v>2000</v>
      </c>
      <c r="C9" s="44">
        <f>COUNTIF('Recommendations'!I:I,"N/A")</f>
        <v>0</v>
      </c>
      <c r="D9" s="45">
        <f>IF(C6&gt;0,C9/C6,0)</f>
        <v>0</v>
      </c>
      <c r="F9" s="291" t="s">
        <v>2001</v>
      </c>
      <c r="G9" s="291"/>
      <c r="H9" s="291"/>
      <c r="I9" s="293" t="s">
        <v>1995</v>
      </c>
      <c r="J9" s="293"/>
      <c r="K9" s="293"/>
      <c r="L9" s="293"/>
      <c r="M9" s="293"/>
      <c r="N9" s="293"/>
      <c r="O9" s="293"/>
    </row>
    <row r="12" spans="2:15" ht="18.5" x14ac:dyDescent="0.45">
      <c r="B12" s="39" t="s">
        <v>2002</v>
      </c>
    </row>
    <row r="14" spans="2:15" x14ac:dyDescent="0.35">
      <c r="B14" s="53" t="s">
        <v>2003</v>
      </c>
    </row>
    <row r="15" spans="2:15" x14ac:dyDescent="0.35">
      <c r="B15" s="41" t="s">
        <v>25</v>
      </c>
      <c r="C15" s="41" t="s">
        <v>2004</v>
      </c>
      <c r="D15" s="41" t="s">
        <v>2005</v>
      </c>
      <c r="E15" s="41" t="s">
        <v>2006</v>
      </c>
      <c r="F15" s="41" t="s">
        <v>2007</v>
      </c>
    </row>
    <row r="16" spans="2:15" x14ac:dyDescent="0.35">
      <c r="B16" s="43" t="s">
        <v>2008</v>
      </c>
      <c r="C16" s="44">
        <f>COUNTIF('Recommendations'!P:P,"Resolved")</f>
        <v>0</v>
      </c>
      <c r="D16" s="44">
        <f>COUNTIF('Recommendations'!P:P,"Testing")</f>
        <v>0</v>
      </c>
      <c r="E16" s="44">
        <f>COUNTIF('Recommendations'!P:P,"Outstanding")</f>
        <v>336</v>
      </c>
      <c r="F16" s="44">
        <f>SUM(C16:E16)</f>
        <v>336</v>
      </c>
    </row>
    <row r="18" spans="2:6" x14ac:dyDescent="0.35">
      <c r="B18" s="53" t="s">
        <v>2009</v>
      </c>
    </row>
    <row r="19" spans="2:6" x14ac:dyDescent="0.35">
      <c r="B19" s="54" t="s">
        <v>25</v>
      </c>
      <c r="C19" s="54" t="s">
        <v>2004</v>
      </c>
      <c r="D19" s="54" t="s">
        <v>2005</v>
      </c>
      <c r="E19" s="54" t="s">
        <v>2006</v>
      </c>
      <c r="F19" s="54" t="s">
        <v>25</v>
      </c>
    </row>
    <row r="20" spans="2:6" x14ac:dyDescent="0.35">
      <c r="B20" s="43" t="s">
        <v>2008</v>
      </c>
      <c r="C20" s="45">
        <f>IF(F16&gt;0, C16/F16, 0)</f>
        <v>0</v>
      </c>
      <c r="D20" s="45">
        <f>IF(F16&gt;0, D16/F16, 0)</f>
        <v>0</v>
      </c>
      <c r="E20" s="45">
        <f>IF(F16&gt;0, E16/F16, 0)</f>
        <v>1</v>
      </c>
      <c r="F20" s="46" t="s">
        <v>25</v>
      </c>
    </row>
    <row r="25" spans="2:6" ht="18.5" x14ac:dyDescent="0.45">
      <c r="B25" s="39" t="s">
        <v>2010</v>
      </c>
    </row>
    <row r="27" spans="2:6" x14ac:dyDescent="0.35">
      <c r="B27" s="53" t="s">
        <v>2003</v>
      </c>
    </row>
    <row r="28" spans="2:6" x14ac:dyDescent="0.35">
      <c r="B28" s="41" t="s">
        <v>4</v>
      </c>
      <c r="C28" s="41" t="s">
        <v>2004</v>
      </c>
      <c r="D28" s="41" t="s">
        <v>2005</v>
      </c>
      <c r="E28" s="41" t="s">
        <v>2006</v>
      </c>
      <c r="F28" s="41" t="s">
        <v>2007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257</v>
      </c>
      <c r="F29" s="44">
        <f>SUM(C29:E29)</f>
        <v>257</v>
      </c>
    </row>
    <row r="30" spans="2:6" x14ac:dyDescent="0.35">
      <c r="B30" s="43" t="s">
        <v>56</v>
      </c>
      <c r="C30" s="44">
        <f>COUNTIFS('Recommendations'!E:E,"Level 2",'Recommendations'!P:P,"=Resolved")</f>
        <v>0</v>
      </c>
      <c r="D30" s="44">
        <f>COUNTIFS('Recommendations'!E:E,"=Level 2",'Recommendations'!P:P,"=Testing")</f>
        <v>0</v>
      </c>
      <c r="E30" s="44">
        <f>COUNTIFS('Recommendations'!E:E,"=Level 2",'Recommendations'!P:P,"=Outstanding")</f>
        <v>79</v>
      </c>
      <c r="F30" s="44">
        <f>SUM(C30:E30)</f>
        <v>79</v>
      </c>
    </row>
    <row r="32" spans="2:6" x14ac:dyDescent="0.35">
      <c r="B32" s="53" t="s">
        <v>2009</v>
      </c>
    </row>
    <row r="33" spans="2:6" x14ac:dyDescent="0.35">
      <c r="B33" s="54" t="s">
        <v>4</v>
      </c>
      <c r="C33" s="54" t="s">
        <v>2004</v>
      </c>
      <c r="D33" s="54" t="s">
        <v>2005</v>
      </c>
      <c r="E33" s="54" t="s">
        <v>2006</v>
      </c>
      <c r="F33" s="54" t="s">
        <v>25</v>
      </c>
    </row>
    <row r="34" spans="2:6" x14ac:dyDescent="0.35">
      <c r="B34" s="43" t="s">
        <v>21</v>
      </c>
      <c r="C34" s="45">
        <f>IF(F29&gt;0, C29/F29, 0)</f>
        <v>0</v>
      </c>
      <c r="D34" s="45">
        <f>IF(F29&gt;0, D29/F29, 0)</f>
        <v>0</v>
      </c>
      <c r="E34" s="45">
        <f>IF(F29&gt;0, E29/F29, 0)</f>
        <v>1</v>
      </c>
      <c r="F34" s="46" t="s">
        <v>25</v>
      </c>
    </row>
    <row r="35" spans="2:6" x14ac:dyDescent="0.35">
      <c r="B35" s="43" t="s">
        <v>56</v>
      </c>
      <c r="C35" s="45">
        <f>IF(F30&gt;0, C30/F30, 0)</f>
        <v>0</v>
      </c>
      <c r="D35" s="45">
        <f>IF(F30&gt;0, D30/F30, 0)</f>
        <v>0</v>
      </c>
      <c r="E35" s="45">
        <f>IF(F30&gt;0, E30/F30, 0)</f>
        <v>1</v>
      </c>
      <c r="F35" s="46" t="s">
        <v>25</v>
      </c>
    </row>
    <row r="40" spans="2:6" ht="18.5" x14ac:dyDescent="0.45">
      <c r="B40" s="39" t="s">
        <v>2011</v>
      </c>
    </row>
    <row r="42" spans="2:6" x14ac:dyDescent="0.35">
      <c r="B42" s="53" t="s">
        <v>2003</v>
      </c>
    </row>
    <row r="43" spans="2:6" x14ac:dyDescent="0.35">
      <c r="B43" s="41" t="s">
        <v>7</v>
      </c>
      <c r="C43" s="41" t="s">
        <v>2004</v>
      </c>
      <c r="D43" s="41" t="s">
        <v>2005</v>
      </c>
      <c r="E43" s="41" t="s">
        <v>2006</v>
      </c>
      <c r="F43" s="41" t="s">
        <v>2007</v>
      </c>
    </row>
    <row r="44" spans="2:6" x14ac:dyDescent="0.35">
      <c r="B44" s="43" t="s">
        <v>2012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2013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2014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2015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2016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336</v>
      </c>
      <c r="F49" s="44">
        <f t="shared" si="0"/>
        <v>336</v>
      </c>
    </row>
    <row r="51" spans="2:6" x14ac:dyDescent="0.35">
      <c r="B51" s="53" t="s">
        <v>2009</v>
      </c>
    </row>
    <row r="52" spans="2:6" x14ac:dyDescent="0.35">
      <c r="B52" s="54" t="s">
        <v>7</v>
      </c>
      <c r="C52" s="54" t="s">
        <v>2004</v>
      </c>
      <c r="D52" s="54" t="s">
        <v>2005</v>
      </c>
      <c r="E52" s="54" t="s">
        <v>2006</v>
      </c>
      <c r="F52" s="54" t="s">
        <v>25</v>
      </c>
    </row>
    <row r="53" spans="2:6" x14ac:dyDescent="0.35">
      <c r="B53" s="43" t="s">
        <v>2012</v>
      </c>
      <c r="C53" s="45">
        <f t="shared" ref="C53:C58" si="1">IF(F44&gt;0, C44/F44, 0)</f>
        <v>0</v>
      </c>
      <c r="D53" s="45">
        <f t="shared" ref="D53:D58" si="2">IF(F44&gt;0, D44/F44, 0)</f>
        <v>0</v>
      </c>
      <c r="E53" s="45">
        <f t="shared" ref="E53:E58" si="3">IF(F44&gt;0, E44/F44, 0)</f>
        <v>0</v>
      </c>
      <c r="F53" s="46" t="s">
        <v>25</v>
      </c>
    </row>
    <row r="54" spans="2:6" x14ac:dyDescent="0.35">
      <c r="B54" s="43" t="s">
        <v>2013</v>
      </c>
      <c r="C54" s="45">
        <f t="shared" si="1"/>
        <v>0</v>
      </c>
      <c r="D54" s="45">
        <f t="shared" si="2"/>
        <v>0</v>
      </c>
      <c r="E54" s="45">
        <f t="shared" si="3"/>
        <v>0</v>
      </c>
      <c r="F54" s="46" t="s">
        <v>25</v>
      </c>
    </row>
    <row r="55" spans="2:6" x14ac:dyDescent="0.35">
      <c r="B55" s="43" t="s">
        <v>2014</v>
      </c>
      <c r="C55" s="45">
        <f t="shared" si="1"/>
        <v>0</v>
      </c>
      <c r="D55" s="45">
        <f t="shared" si="2"/>
        <v>0</v>
      </c>
      <c r="E55" s="45">
        <f t="shared" si="3"/>
        <v>0</v>
      </c>
      <c r="F55" s="46" t="s">
        <v>25</v>
      </c>
    </row>
    <row r="56" spans="2:6" x14ac:dyDescent="0.35">
      <c r="B56" s="43" t="s">
        <v>2015</v>
      </c>
      <c r="C56" s="45">
        <f t="shared" si="1"/>
        <v>0</v>
      </c>
      <c r="D56" s="45">
        <f t="shared" si="2"/>
        <v>0</v>
      </c>
      <c r="E56" s="45">
        <f t="shared" si="3"/>
        <v>0</v>
      </c>
      <c r="F56" s="46" t="s">
        <v>25</v>
      </c>
    </row>
    <row r="57" spans="2:6" x14ac:dyDescent="0.35">
      <c r="B57" s="43" t="s">
        <v>2016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2017</v>
      </c>
    </row>
    <row r="65" spans="2:6" x14ac:dyDescent="0.35">
      <c r="B65" s="53" t="s">
        <v>2003</v>
      </c>
    </row>
    <row r="66" spans="2:6" x14ac:dyDescent="0.35">
      <c r="B66" s="41" t="s">
        <v>3</v>
      </c>
      <c r="C66" s="41" t="s">
        <v>2004</v>
      </c>
      <c r="D66" s="41" t="s">
        <v>2005</v>
      </c>
      <c r="E66" s="41" t="s">
        <v>2006</v>
      </c>
      <c r="F66" s="41" t="s">
        <v>2007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315</v>
      </c>
      <c r="F67" s="44">
        <f>SUM(C67:E67)</f>
        <v>315</v>
      </c>
    </row>
    <row r="68" spans="2:6" x14ac:dyDescent="0.35">
      <c r="B68" s="43" t="s">
        <v>75</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2009</v>
      </c>
    </row>
    <row r="71" spans="2:6" x14ac:dyDescent="0.35">
      <c r="B71" s="54" t="s">
        <v>3</v>
      </c>
      <c r="C71" s="54" t="s">
        <v>2004</v>
      </c>
      <c r="D71" s="54" t="s">
        <v>2005</v>
      </c>
      <c r="E71" s="54" t="s">
        <v>2006</v>
      </c>
      <c r="F71" s="54" t="s">
        <v>25</v>
      </c>
    </row>
    <row r="72" spans="2:6" x14ac:dyDescent="0.35">
      <c r="B72" s="43" t="s">
        <v>20</v>
      </c>
      <c r="C72" s="45">
        <f>IF(F67&gt;0, C67/F67, 0)</f>
        <v>0</v>
      </c>
      <c r="D72" s="45">
        <f>IF(F67&gt;0, D67/F67, 0)</f>
        <v>0</v>
      </c>
      <c r="E72" s="45">
        <f>IF(F67&gt;0, E67/F67, 0)</f>
        <v>1</v>
      </c>
      <c r="F72" s="46" t="s">
        <v>25</v>
      </c>
    </row>
    <row r="73" spans="2:6" x14ac:dyDescent="0.35">
      <c r="B73" s="43" t="s">
        <v>75</v>
      </c>
      <c r="C73" s="45">
        <f>IF(F68&gt;0, C68/F68, 0)</f>
        <v>0</v>
      </c>
      <c r="D73" s="45">
        <f>IF(F68&gt;0, D68/F68, 0)</f>
        <v>0</v>
      </c>
      <c r="E73" s="45">
        <f>IF(F68&gt;0, E68/F68, 0)</f>
        <v>1</v>
      </c>
      <c r="F73" s="46" t="s">
        <v>25</v>
      </c>
    </row>
    <row r="78" spans="2:6" ht="18.5" x14ac:dyDescent="0.45">
      <c r="B78" s="39" t="s">
        <v>2018</v>
      </c>
    </row>
    <row r="80" spans="2:6" x14ac:dyDescent="0.35">
      <c r="B80" s="53" t="s">
        <v>2003</v>
      </c>
    </row>
    <row r="81" spans="2:6" x14ac:dyDescent="0.35">
      <c r="B81" s="41" t="s">
        <v>5</v>
      </c>
      <c r="C81" s="41" t="s">
        <v>2004</v>
      </c>
      <c r="D81" s="41" t="s">
        <v>2005</v>
      </c>
      <c r="E81" s="41" t="s">
        <v>2006</v>
      </c>
      <c r="F81" s="41" t="s">
        <v>2007</v>
      </c>
    </row>
    <row r="82" spans="2:6" x14ac:dyDescent="0.35">
      <c r="B82" s="43" t="s">
        <v>2019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2020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2021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2022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336</v>
      </c>
      <c r="F86" s="44">
        <f>SUM(C86:E86)</f>
        <v>336</v>
      </c>
    </row>
    <row r="88" spans="2:6" x14ac:dyDescent="0.35">
      <c r="B88" s="53" t="s">
        <v>2009</v>
      </c>
    </row>
    <row r="89" spans="2:6" x14ac:dyDescent="0.35">
      <c r="B89" s="54" t="s">
        <v>5</v>
      </c>
      <c r="C89" s="54" t="s">
        <v>2004</v>
      </c>
      <c r="D89" s="54" t="s">
        <v>2005</v>
      </c>
      <c r="E89" s="54" t="s">
        <v>2006</v>
      </c>
      <c r="F89" s="54" t="s">
        <v>25</v>
      </c>
    </row>
    <row r="90" spans="2:6" x14ac:dyDescent="0.35">
      <c r="B90" s="43" t="s">
        <v>2019</v>
      </c>
      <c r="C90" s="45">
        <f>IF(F82&gt;0, C82/F82, 0)</f>
        <v>0</v>
      </c>
      <c r="D90" s="45">
        <f>IF(F82&gt;0, D82/F82, 0)</f>
        <v>0</v>
      </c>
      <c r="E90" s="45">
        <f>IF(F82&gt;0, E82/F82, 0)</f>
        <v>0</v>
      </c>
      <c r="F90" s="46" t="s">
        <v>25</v>
      </c>
    </row>
    <row r="91" spans="2:6" x14ac:dyDescent="0.35">
      <c r="B91" s="43" t="s">
        <v>2020</v>
      </c>
      <c r="C91" s="45">
        <f>IF(F83&gt;0, C83/F83, 0)</f>
        <v>0</v>
      </c>
      <c r="D91" s="45">
        <f>IF(F83&gt;0, D83/F83, 0)</f>
        <v>0</v>
      </c>
      <c r="E91" s="45">
        <f>IF(F83&gt;0, E83/F83, 0)</f>
        <v>0</v>
      </c>
      <c r="F91" s="46" t="s">
        <v>25</v>
      </c>
    </row>
    <row r="92" spans="2:6" x14ac:dyDescent="0.35">
      <c r="B92" s="43" t="s">
        <v>2021</v>
      </c>
      <c r="C92" s="45">
        <f>IF(F84&gt;0, C84/F84, 0)</f>
        <v>0</v>
      </c>
      <c r="D92" s="45">
        <f>IF(F84&gt;0, D84/F84, 0)</f>
        <v>0</v>
      </c>
      <c r="E92" s="45">
        <f>IF(F84&gt;0, E84/F84, 0)</f>
        <v>0</v>
      </c>
      <c r="F92" s="46" t="s">
        <v>25</v>
      </c>
    </row>
    <row r="93" spans="2:6" x14ac:dyDescent="0.35">
      <c r="B93" s="43" t="s">
        <v>2022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2023</v>
      </c>
    </row>
    <row r="101" spans="2:6" x14ac:dyDescent="0.35">
      <c r="B101" s="53" t="s">
        <v>2003</v>
      </c>
    </row>
    <row r="102" spans="2:6" x14ac:dyDescent="0.35">
      <c r="B102" s="41" t="s">
        <v>2024</v>
      </c>
      <c r="C102" s="41" t="s">
        <v>2004</v>
      </c>
      <c r="D102" s="41" t="s">
        <v>2005</v>
      </c>
      <c r="E102" s="41" t="s">
        <v>2006</v>
      </c>
      <c r="F102" s="41" t="s">
        <v>2007</v>
      </c>
    </row>
    <row r="103" spans="2:6" x14ac:dyDescent="0.35">
      <c r="B103" s="43" t="s">
        <v>2025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2026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2027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336</v>
      </c>
      <c r="F106" s="44">
        <f>SUM(C106:E106)</f>
        <v>336</v>
      </c>
    </row>
    <row r="108" spans="2:6" x14ac:dyDescent="0.35">
      <c r="B108" s="53" t="s">
        <v>2009</v>
      </c>
    </row>
    <row r="109" spans="2:6" x14ac:dyDescent="0.35">
      <c r="B109" s="54" t="s">
        <v>2024</v>
      </c>
      <c r="C109" s="54" t="s">
        <v>2004</v>
      </c>
      <c r="D109" s="54" t="s">
        <v>2005</v>
      </c>
      <c r="E109" s="54" t="s">
        <v>2006</v>
      </c>
      <c r="F109" s="54" t="s">
        <v>25</v>
      </c>
    </row>
    <row r="110" spans="2:6" x14ac:dyDescent="0.35">
      <c r="B110" s="43" t="s">
        <v>2025</v>
      </c>
      <c r="C110" s="45">
        <f>IF(F103&gt;0, C103/F103, 0)</f>
        <v>0</v>
      </c>
      <c r="D110" s="45">
        <f>IF(F103&gt;0, D103/F103, 0)</f>
        <v>0</v>
      </c>
      <c r="E110" s="45">
        <f>IF(F103&gt;0, E103/F103, 0)</f>
        <v>0</v>
      </c>
      <c r="F110" s="46" t="s">
        <v>25</v>
      </c>
    </row>
    <row r="111" spans="2:6" x14ac:dyDescent="0.35">
      <c r="B111" s="43" t="s">
        <v>2026</v>
      </c>
      <c r="C111" s="45">
        <f>IF(F104&gt;0, C104/F104, 0)</f>
        <v>0</v>
      </c>
      <c r="D111" s="45">
        <f>IF(F104&gt;0, D104/F104, 0)</f>
        <v>0</v>
      </c>
      <c r="E111" s="45">
        <f>IF(F104&gt;0, E104/F104, 0)</f>
        <v>0</v>
      </c>
      <c r="F111" s="46" t="s">
        <v>25</v>
      </c>
    </row>
    <row r="112" spans="2:6" x14ac:dyDescent="0.35">
      <c r="B112" s="43" t="s">
        <v>2027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2028</v>
      </c>
      <c r="J118" s="39" t="s">
        <v>2029</v>
      </c>
    </row>
    <row r="119" spans="2:15" x14ac:dyDescent="0.35">
      <c r="B119" s="41" t="s">
        <v>7</v>
      </c>
      <c r="C119" s="294" t="s">
        <v>2030</v>
      </c>
      <c r="D119" s="294"/>
      <c r="E119" s="41" t="s">
        <v>1996</v>
      </c>
      <c r="F119" s="41" t="s">
        <v>2004</v>
      </c>
      <c r="G119" s="294" t="s">
        <v>2031</v>
      </c>
      <c r="H119" s="294"/>
      <c r="J119" s="41" t="s">
        <v>7</v>
      </c>
      <c r="K119" s="41" t="s">
        <v>2019</v>
      </c>
      <c r="L119" s="41" t="s">
        <v>2020</v>
      </c>
      <c r="M119" s="41" t="s">
        <v>2021</v>
      </c>
      <c r="N119" s="41" t="s">
        <v>2022</v>
      </c>
      <c r="O119" s="41" t="s">
        <v>22</v>
      </c>
    </row>
    <row r="120" spans="2:15" x14ac:dyDescent="0.35">
      <c r="B120" s="47" t="s">
        <v>2012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2012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2013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2013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2014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2014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2015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2015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2016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2016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336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336</v>
      </c>
    </row>
    <row r="132" spans="2:24" ht="21" x14ac:dyDescent="0.5">
      <c r="B132" s="39" t="s">
        <v>2032</v>
      </c>
      <c r="P132" s="56" t="s">
        <v>2033</v>
      </c>
    </row>
    <row r="134" spans="2:24" ht="60" customHeight="1" x14ac:dyDescent="0.35">
      <c r="B134" s="297" t="s">
        <v>2034</v>
      </c>
      <c r="C134" s="290"/>
      <c r="D134" s="290"/>
      <c r="E134" s="290"/>
      <c r="F134" s="290"/>
      <c r="P134" s="297" t="s">
        <v>2035</v>
      </c>
      <c r="Q134" s="290"/>
      <c r="R134" s="290"/>
      <c r="S134" s="290"/>
      <c r="T134" s="290"/>
      <c r="U134" s="290"/>
      <c r="V134" s="290"/>
      <c r="W134" s="290"/>
    </row>
    <row r="136" spans="2:24" ht="30" customHeight="1" x14ac:dyDescent="0.35">
      <c r="P136" s="57" t="s">
        <v>2036</v>
      </c>
      <c r="Q136" s="58">
        <f>C16</f>
        <v>0</v>
      </c>
      <c r="R136" s="59"/>
      <c r="S136" s="58">
        <f>C82</f>
        <v>0</v>
      </c>
      <c r="T136" s="59"/>
      <c r="U136" s="58">
        <f>C83</f>
        <v>0</v>
      </c>
      <c r="V136" s="59"/>
      <c r="W136" s="58">
        <f>C84</f>
        <v>0</v>
      </c>
      <c r="X136" s="59"/>
    </row>
    <row r="137" spans="2:24" ht="35" customHeight="1" x14ac:dyDescent="0.35">
      <c r="P137" s="60" t="s">
        <v>2037</v>
      </c>
      <c r="Q137" s="60" t="s">
        <v>2038</v>
      </c>
      <c r="R137" s="60" t="s">
        <v>2039</v>
      </c>
      <c r="S137" s="60" t="s">
        <v>2040</v>
      </c>
      <c r="T137" s="60" t="s">
        <v>2041</v>
      </c>
      <c r="U137" s="60" t="s">
        <v>2042</v>
      </c>
      <c r="V137" s="60" t="s">
        <v>2043</v>
      </c>
      <c r="W137" s="60" t="s">
        <v>2044</v>
      </c>
      <c r="X137" s="60" t="s">
        <v>2045</v>
      </c>
    </row>
    <row r="138" spans="2:24" x14ac:dyDescent="0.35">
      <c r="O138" s="61" t="s">
        <v>2046</v>
      </c>
      <c r="P138" s="62" t="s">
        <v>2047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2048</v>
      </c>
      <c r="P173" s="56" t="s">
        <v>2049</v>
      </c>
    </row>
    <row r="175" spans="2:24" ht="45" customHeight="1" x14ac:dyDescent="0.35">
      <c r="B175" s="297" t="s">
        <v>2050</v>
      </c>
      <c r="C175" s="290"/>
      <c r="D175" s="290"/>
      <c r="E175" s="290"/>
      <c r="F175" s="290"/>
      <c r="P175" s="297" t="s">
        <v>2051</v>
      </c>
      <c r="Q175" s="290"/>
      <c r="R175" s="290"/>
      <c r="S175" s="290"/>
      <c r="T175" s="290"/>
      <c r="U175" s="290"/>
    </row>
    <row r="176" spans="2:24" ht="35" customHeight="1" x14ac:dyDescent="0.35">
      <c r="P176" s="294" t="s">
        <v>2052</v>
      </c>
      <c r="Q176" s="294"/>
      <c r="R176" s="294" t="s">
        <v>2053</v>
      </c>
      <c r="S176" s="294"/>
      <c r="T176" s="294"/>
    </row>
    <row r="177" spans="16:22" ht="30" customHeight="1" x14ac:dyDescent="0.35">
      <c r="P177" s="298">
        <v>0</v>
      </c>
      <c r="Q177" s="299"/>
      <c r="R177" s="300" t="s">
        <v>2054</v>
      </c>
      <c r="S177" s="301"/>
      <c r="T177" s="301"/>
    </row>
    <row r="180" spans="16:22" ht="25" customHeight="1" x14ac:dyDescent="0.35">
      <c r="P180" s="65" t="s">
        <v>2037</v>
      </c>
      <c r="Q180" s="65" t="s">
        <v>2055</v>
      </c>
      <c r="R180" s="65" t="s">
        <v>2056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1899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21</v>
      </c>
      <c r="F7" s="4" t="s">
        <v>22</v>
      </c>
      <c r="G7" s="4" t="s">
        <v>23</v>
      </c>
      <c r="H7" s="4" t="s">
        <v>24</v>
      </c>
      <c r="I7" s="4" t="s">
        <v>25</v>
      </c>
      <c r="J7" s="5" t="s">
        <v>25</v>
      </c>
      <c r="K7" s="5" t="s">
        <v>51</v>
      </c>
      <c r="L7" s="5" t="s">
        <v>52</v>
      </c>
      <c r="M7" s="5"/>
      <c r="N7" s="5" t="s">
        <v>53</v>
      </c>
      <c r="O7" s="5"/>
      <c r="P7" s="4" t="str">
        <f t="shared" si="0"/>
        <v>Outstanding</v>
      </c>
      <c r="Q7" s="13" t="s">
        <v>25</v>
      </c>
    </row>
    <row r="8" spans="1:17" ht="60" customHeight="1" x14ac:dyDescent="0.35">
      <c r="A8" s="11" t="s">
        <v>17</v>
      </c>
      <c r="B8" s="2" t="s">
        <v>54</v>
      </c>
      <c r="C8" s="1" t="s">
        <v>55</v>
      </c>
      <c r="D8" s="3" t="s">
        <v>20</v>
      </c>
      <c r="E8" s="3" t="s">
        <v>56</v>
      </c>
      <c r="F8" s="4" t="s">
        <v>22</v>
      </c>
      <c r="G8" s="4" t="s">
        <v>23</v>
      </c>
      <c r="H8" s="4" t="s">
        <v>24</v>
      </c>
      <c r="I8" s="4" t="s">
        <v>25</v>
      </c>
      <c r="J8" s="5" t="s">
        <v>25</v>
      </c>
      <c r="K8" s="5" t="s">
        <v>57</v>
      </c>
      <c r="L8" s="5" t="s">
        <v>58</v>
      </c>
      <c r="M8" s="5" t="s">
        <v>59</v>
      </c>
      <c r="N8" s="5" t="s">
        <v>60</v>
      </c>
      <c r="O8" s="5"/>
      <c r="P8" s="4" t="str">
        <f t="shared" si="0"/>
        <v>Outstanding</v>
      </c>
      <c r="Q8" s="13" t="s">
        <v>25</v>
      </c>
    </row>
    <row r="9" spans="1:17" ht="60" customHeight="1" x14ac:dyDescent="0.35">
      <c r="A9" s="11" t="s">
        <v>17</v>
      </c>
      <c r="B9" s="2" t="s">
        <v>61</v>
      </c>
      <c r="C9" s="1" t="s">
        <v>62</v>
      </c>
      <c r="D9" s="3" t="s">
        <v>20</v>
      </c>
      <c r="E9" s="3" t="s">
        <v>56</v>
      </c>
      <c r="F9" s="4" t="s">
        <v>22</v>
      </c>
      <c r="G9" s="4" t="s">
        <v>23</v>
      </c>
      <c r="H9" s="4" t="s">
        <v>24</v>
      </c>
      <c r="I9" s="4" t="s">
        <v>25</v>
      </c>
      <c r="J9" s="5" t="s">
        <v>25</v>
      </c>
      <c r="K9" s="5" t="s">
        <v>63</v>
      </c>
      <c r="L9" s="5" t="s">
        <v>64</v>
      </c>
      <c r="M9" s="5" t="s">
        <v>65</v>
      </c>
      <c r="N9" s="5" t="s">
        <v>66</v>
      </c>
      <c r="O9" s="5"/>
      <c r="P9" s="4" t="str">
        <f t="shared" si="0"/>
        <v>Outstanding</v>
      </c>
      <c r="Q9" s="13" t="s">
        <v>25</v>
      </c>
    </row>
    <row r="10" spans="1:17" ht="60" customHeight="1" x14ac:dyDescent="0.35">
      <c r="A10" s="11" t="s">
        <v>17</v>
      </c>
      <c r="B10" s="2" t="s">
        <v>67</v>
      </c>
      <c r="C10" s="1" t="s">
        <v>68</v>
      </c>
      <c r="D10" s="3" t="s">
        <v>20</v>
      </c>
      <c r="E10" s="3" t="s">
        <v>56</v>
      </c>
      <c r="F10" s="4" t="s">
        <v>22</v>
      </c>
      <c r="G10" s="4" t="s">
        <v>23</v>
      </c>
      <c r="H10" s="4" t="s">
        <v>24</v>
      </c>
      <c r="I10" s="4" t="s">
        <v>25</v>
      </c>
      <c r="J10" s="5" t="s">
        <v>25</v>
      </c>
      <c r="K10" s="5" t="s">
        <v>69</v>
      </c>
      <c r="L10" s="5" t="s">
        <v>70</v>
      </c>
      <c r="M10" s="5" t="s">
        <v>71</v>
      </c>
      <c r="N10" s="5" t="s">
        <v>72</v>
      </c>
      <c r="O10" s="5"/>
      <c r="P10" s="4" t="str">
        <f t="shared" si="0"/>
        <v>Outstanding</v>
      </c>
      <c r="Q10" s="13" t="s">
        <v>25</v>
      </c>
    </row>
    <row r="11" spans="1:17" ht="60" customHeight="1" x14ac:dyDescent="0.35">
      <c r="A11" s="11" t="s">
        <v>17</v>
      </c>
      <c r="B11" s="2" t="s">
        <v>73</v>
      </c>
      <c r="C11" s="1" t="s">
        <v>74</v>
      </c>
      <c r="D11" s="3" t="s">
        <v>75</v>
      </c>
      <c r="E11" s="3" t="s">
        <v>21</v>
      </c>
      <c r="F11" s="4" t="s">
        <v>22</v>
      </c>
      <c r="G11" s="4" t="s">
        <v>23</v>
      </c>
      <c r="H11" s="4" t="s">
        <v>24</v>
      </c>
      <c r="I11" s="4" t="s">
        <v>25</v>
      </c>
      <c r="J11" s="5" t="s">
        <v>25</v>
      </c>
      <c r="K11" s="5" t="s">
        <v>76</v>
      </c>
      <c r="L11" s="5" t="s">
        <v>77</v>
      </c>
      <c r="M11" s="5" t="s">
        <v>78</v>
      </c>
      <c r="N11" s="5" t="s">
        <v>79</v>
      </c>
      <c r="O11" s="5"/>
      <c r="P11" s="4" t="str">
        <f t="shared" si="0"/>
        <v>Outstanding</v>
      </c>
      <c r="Q11" s="13" t="s">
        <v>25</v>
      </c>
    </row>
    <row r="12" spans="1:17" ht="60" customHeight="1" x14ac:dyDescent="0.35">
      <c r="A12" s="11" t="s">
        <v>80</v>
      </c>
      <c r="B12" s="2" t="s">
        <v>81</v>
      </c>
      <c r="C12" s="1" t="s">
        <v>82</v>
      </c>
      <c r="D12" s="3" t="s">
        <v>20</v>
      </c>
      <c r="E12" s="3" t="s">
        <v>21</v>
      </c>
      <c r="F12" s="4" t="s">
        <v>22</v>
      </c>
      <c r="G12" s="4" t="s">
        <v>23</v>
      </c>
      <c r="H12" s="4" t="s">
        <v>24</v>
      </c>
      <c r="I12" s="4" t="s">
        <v>25</v>
      </c>
      <c r="J12" s="5" t="s">
        <v>25</v>
      </c>
      <c r="K12" s="5" t="s">
        <v>83</v>
      </c>
      <c r="L12" s="5" t="s">
        <v>84</v>
      </c>
      <c r="M12" s="5" t="s">
        <v>85</v>
      </c>
      <c r="N12" s="5" t="s">
        <v>86</v>
      </c>
      <c r="O12" s="5"/>
      <c r="P12" s="4" t="str">
        <f t="shared" si="0"/>
        <v>Outstanding</v>
      </c>
      <c r="Q12" s="13" t="s">
        <v>25</v>
      </c>
    </row>
    <row r="13" spans="1:17" ht="60" customHeight="1" x14ac:dyDescent="0.35">
      <c r="A13" s="11" t="s">
        <v>80</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80</v>
      </c>
      <c r="B14" s="2" t="s">
        <v>92</v>
      </c>
      <c r="C14" s="1" t="s">
        <v>93</v>
      </c>
      <c r="D14" s="3" t="s">
        <v>20</v>
      </c>
      <c r="E14" s="3" t="s">
        <v>21</v>
      </c>
      <c r="F14" s="4" t="s">
        <v>22</v>
      </c>
      <c r="G14" s="4" t="s">
        <v>23</v>
      </c>
      <c r="H14" s="4" t="s">
        <v>24</v>
      </c>
      <c r="I14" s="4" t="s">
        <v>25</v>
      </c>
      <c r="J14" s="5" t="s">
        <v>25</v>
      </c>
      <c r="K14" s="5" t="s">
        <v>94</v>
      </c>
      <c r="L14" s="5" t="s">
        <v>95</v>
      </c>
      <c r="M14" s="5"/>
      <c r="N14" s="5" t="s">
        <v>96</v>
      </c>
      <c r="O14" s="5"/>
      <c r="P14" s="4" t="str">
        <f t="shared" si="0"/>
        <v>Outstanding</v>
      </c>
      <c r="Q14" s="13" t="s">
        <v>25</v>
      </c>
    </row>
    <row r="15" spans="1:17" ht="60" customHeight="1" x14ac:dyDescent="0.35">
      <c r="A15" s="11" t="s">
        <v>80</v>
      </c>
      <c r="B15" s="2" t="s">
        <v>97</v>
      </c>
      <c r="C15" s="1" t="s">
        <v>98</v>
      </c>
      <c r="D15" s="3" t="s">
        <v>20</v>
      </c>
      <c r="E15" s="3" t="s">
        <v>21</v>
      </c>
      <c r="F15" s="4" t="s">
        <v>22</v>
      </c>
      <c r="G15" s="4" t="s">
        <v>23</v>
      </c>
      <c r="H15" s="4" t="s">
        <v>24</v>
      </c>
      <c r="I15" s="4" t="s">
        <v>25</v>
      </c>
      <c r="J15" s="5" t="s">
        <v>25</v>
      </c>
      <c r="K15" s="5" t="s">
        <v>99</v>
      </c>
      <c r="L15" s="5" t="s">
        <v>100</v>
      </c>
      <c r="M15" s="5" t="s">
        <v>101</v>
      </c>
      <c r="N15" s="5" t="s">
        <v>102</v>
      </c>
      <c r="O15" s="5"/>
      <c r="P15" s="4" t="str">
        <f t="shared" si="0"/>
        <v>Outstanding</v>
      </c>
      <c r="Q15" s="13" t="s">
        <v>25</v>
      </c>
    </row>
    <row r="16" spans="1:17" ht="60" customHeight="1" x14ac:dyDescent="0.35">
      <c r="A16" s="11" t="s">
        <v>103</v>
      </c>
      <c r="B16" s="2" t="s">
        <v>104</v>
      </c>
      <c r="C16" s="1" t="s">
        <v>105</v>
      </c>
      <c r="D16" s="3" t="s">
        <v>20</v>
      </c>
      <c r="E16" s="3" t="s">
        <v>21</v>
      </c>
      <c r="F16" s="4" t="s">
        <v>22</v>
      </c>
      <c r="G16" s="4" t="s">
        <v>23</v>
      </c>
      <c r="H16" s="4" t="s">
        <v>24</v>
      </c>
      <c r="I16" s="4" t="s">
        <v>25</v>
      </c>
      <c r="J16" s="5" t="s">
        <v>25</v>
      </c>
      <c r="K16" s="5" t="s">
        <v>106</v>
      </c>
      <c r="L16" s="5" t="s">
        <v>107</v>
      </c>
      <c r="M16" s="5" t="s">
        <v>108</v>
      </c>
      <c r="N16" s="5" t="s">
        <v>109</v>
      </c>
      <c r="O16" s="5"/>
      <c r="P16" s="4" t="str">
        <f t="shared" si="0"/>
        <v>Outstanding</v>
      </c>
      <c r="Q16" s="13" t="s">
        <v>25</v>
      </c>
    </row>
    <row r="17" spans="1:17" ht="60" customHeight="1" x14ac:dyDescent="0.35">
      <c r="A17" s="11" t="s">
        <v>103</v>
      </c>
      <c r="B17" s="2" t="s">
        <v>110</v>
      </c>
      <c r="C17" s="1" t="s">
        <v>111</v>
      </c>
      <c r="D17" s="3" t="s">
        <v>20</v>
      </c>
      <c r="E17" s="3" t="s">
        <v>21</v>
      </c>
      <c r="F17" s="4" t="s">
        <v>22</v>
      </c>
      <c r="G17" s="4" t="s">
        <v>23</v>
      </c>
      <c r="H17" s="4" t="s">
        <v>24</v>
      </c>
      <c r="I17" s="4" t="s">
        <v>25</v>
      </c>
      <c r="J17" s="5" t="s">
        <v>25</v>
      </c>
      <c r="K17" s="5" t="s">
        <v>112</v>
      </c>
      <c r="L17" s="5" t="s">
        <v>90</v>
      </c>
      <c r="M17" s="5"/>
      <c r="N17" s="5" t="s">
        <v>113</v>
      </c>
      <c r="O17" s="5"/>
      <c r="P17" s="4" t="str">
        <f t="shared" si="0"/>
        <v>Outstanding</v>
      </c>
      <c r="Q17" s="13" t="s">
        <v>25</v>
      </c>
    </row>
    <row r="18" spans="1:17" ht="60" customHeight="1" x14ac:dyDescent="0.35">
      <c r="A18" s="11" t="s">
        <v>103</v>
      </c>
      <c r="B18" s="2" t="s">
        <v>114</v>
      </c>
      <c r="C18" s="1" t="s">
        <v>115</v>
      </c>
      <c r="D18" s="3" t="s">
        <v>20</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103</v>
      </c>
      <c r="B19" s="2" t="s">
        <v>119</v>
      </c>
      <c r="C19" s="1" t="s">
        <v>120</v>
      </c>
      <c r="D19" s="3" t="s">
        <v>20</v>
      </c>
      <c r="E19" s="3" t="s">
        <v>21</v>
      </c>
      <c r="F19" s="4" t="s">
        <v>22</v>
      </c>
      <c r="G19" s="4" t="s">
        <v>23</v>
      </c>
      <c r="H19" s="4" t="s">
        <v>24</v>
      </c>
      <c r="I19" s="4" t="s">
        <v>25</v>
      </c>
      <c r="J19" s="5" t="s">
        <v>25</v>
      </c>
      <c r="K19" s="5" t="s">
        <v>121</v>
      </c>
      <c r="L19" s="5" t="s">
        <v>100</v>
      </c>
      <c r="M19" s="5"/>
      <c r="N19" s="5" t="s">
        <v>122</v>
      </c>
      <c r="O19" s="5"/>
      <c r="P19" s="4" t="str">
        <f t="shared" si="0"/>
        <v>Outstanding</v>
      </c>
      <c r="Q19" s="13" t="s">
        <v>25</v>
      </c>
    </row>
    <row r="20" spans="1:17" ht="60" customHeight="1" x14ac:dyDescent="0.35">
      <c r="A20" s="11" t="s">
        <v>123</v>
      </c>
      <c r="B20" s="2" t="s">
        <v>124</v>
      </c>
      <c r="C20" s="1" t="s">
        <v>125</v>
      </c>
      <c r="D20" s="3" t="s">
        <v>20</v>
      </c>
      <c r="E20" s="3" t="s">
        <v>56</v>
      </c>
      <c r="F20" s="4" t="s">
        <v>22</v>
      </c>
      <c r="G20" s="4" t="s">
        <v>23</v>
      </c>
      <c r="H20" s="4" t="s">
        <v>24</v>
      </c>
      <c r="I20" s="4" t="s">
        <v>25</v>
      </c>
      <c r="J20" s="5" t="s">
        <v>25</v>
      </c>
      <c r="K20" s="5" t="s">
        <v>126</v>
      </c>
      <c r="L20" s="5" t="s">
        <v>127</v>
      </c>
      <c r="M20" s="5" t="s">
        <v>128</v>
      </c>
      <c r="N20" s="5" t="s">
        <v>129</v>
      </c>
      <c r="O20" s="5"/>
      <c r="P20" s="4" t="str">
        <f t="shared" si="0"/>
        <v>Outstanding</v>
      </c>
      <c r="Q20" s="13" t="s">
        <v>25</v>
      </c>
    </row>
    <row r="21" spans="1:17" ht="60" customHeight="1" x14ac:dyDescent="0.35">
      <c r="A21" s="11" t="s">
        <v>123</v>
      </c>
      <c r="B21" s="2" t="s">
        <v>130</v>
      </c>
      <c r="C21" s="1" t="s">
        <v>131</v>
      </c>
      <c r="D21" s="3" t="s">
        <v>20</v>
      </c>
      <c r="E21" s="3" t="s">
        <v>21</v>
      </c>
      <c r="F21" s="4" t="s">
        <v>22</v>
      </c>
      <c r="G21" s="4" t="s">
        <v>23</v>
      </c>
      <c r="H21" s="4" t="s">
        <v>24</v>
      </c>
      <c r="I21" s="4" t="s">
        <v>25</v>
      </c>
      <c r="J21" s="5" t="s">
        <v>25</v>
      </c>
      <c r="K21" s="5" t="s">
        <v>132</v>
      </c>
      <c r="L21" s="5" t="s">
        <v>90</v>
      </c>
      <c r="M21" s="5"/>
      <c r="N21" s="5" t="s">
        <v>133</v>
      </c>
      <c r="O21" s="5"/>
      <c r="P21" s="4" t="str">
        <f t="shared" si="0"/>
        <v>Outstanding</v>
      </c>
      <c r="Q21" s="13" t="s">
        <v>25</v>
      </c>
    </row>
    <row r="22" spans="1:17" ht="60" customHeight="1" x14ac:dyDescent="0.35">
      <c r="A22" s="11" t="s">
        <v>123</v>
      </c>
      <c r="B22" s="2" t="s">
        <v>134</v>
      </c>
      <c r="C22" s="1" t="s">
        <v>135</v>
      </c>
      <c r="D22" s="3" t="s">
        <v>20</v>
      </c>
      <c r="E22" s="3" t="s">
        <v>21</v>
      </c>
      <c r="F22" s="4" t="s">
        <v>22</v>
      </c>
      <c r="G22" s="4" t="s">
        <v>23</v>
      </c>
      <c r="H22" s="4" t="s">
        <v>24</v>
      </c>
      <c r="I22" s="4" t="s">
        <v>25</v>
      </c>
      <c r="J22" s="5" t="s">
        <v>25</v>
      </c>
      <c r="K22" s="5" t="s">
        <v>136</v>
      </c>
      <c r="L22" s="5" t="s">
        <v>117</v>
      </c>
      <c r="M22" s="5"/>
      <c r="N22" s="5" t="s">
        <v>137</v>
      </c>
      <c r="O22" s="5"/>
      <c r="P22" s="4" t="str">
        <f t="shared" si="0"/>
        <v>Outstanding</v>
      </c>
      <c r="Q22" s="13" t="s">
        <v>25</v>
      </c>
    </row>
    <row r="23" spans="1:17" ht="60" customHeight="1" x14ac:dyDescent="0.35">
      <c r="A23" s="11" t="s">
        <v>138</v>
      </c>
      <c r="B23" s="2" t="s">
        <v>139</v>
      </c>
      <c r="C23" s="1" t="s">
        <v>140</v>
      </c>
      <c r="D23" s="3" t="s">
        <v>20</v>
      </c>
      <c r="E23" s="3" t="s">
        <v>56</v>
      </c>
      <c r="F23" s="4" t="s">
        <v>22</v>
      </c>
      <c r="G23" s="4" t="s">
        <v>23</v>
      </c>
      <c r="H23" s="4" t="s">
        <v>24</v>
      </c>
      <c r="I23" s="4" t="s">
        <v>25</v>
      </c>
      <c r="J23" s="5" t="s">
        <v>25</v>
      </c>
      <c r="K23" s="5" t="s">
        <v>141</v>
      </c>
      <c r="L23" s="5" t="s">
        <v>142</v>
      </c>
      <c r="M23" s="5" t="s">
        <v>128</v>
      </c>
      <c r="N23" s="5" t="s">
        <v>143</v>
      </c>
      <c r="O23" s="5"/>
      <c r="P23" s="4" t="str">
        <f t="shared" si="0"/>
        <v>Outstanding</v>
      </c>
      <c r="Q23" s="13" t="s">
        <v>25</v>
      </c>
    </row>
    <row r="24" spans="1:17" ht="60" customHeight="1" x14ac:dyDescent="0.35">
      <c r="A24" s="11" t="s">
        <v>138</v>
      </c>
      <c r="B24" s="2" t="s">
        <v>144</v>
      </c>
      <c r="C24" s="1" t="s">
        <v>145</v>
      </c>
      <c r="D24" s="3" t="s">
        <v>20</v>
      </c>
      <c r="E24" s="3" t="s">
        <v>21</v>
      </c>
      <c r="F24" s="4" t="s">
        <v>22</v>
      </c>
      <c r="G24" s="4" t="s">
        <v>23</v>
      </c>
      <c r="H24" s="4" t="s">
        <v>24</v>
      </c>
      <c r="I24" s="4" t="s">
        <v>25</v>
      </c>
      <c r="J24" s="5" t="s">
        <v>25</v>
      </c>
      <c r="K24" s="5" t="s">
        <v>146</v>
      </c>
      <c r="L24" s="5" t="s">
        <v>90</v>
      </c>
      <c r="M24" s="5"/>
      <c r="N24" s="5" t="s">
        <v>147</v>
      </c>
      <c r="O24" s="5"/>
      <c r="P24" s="4" t="str">
        <f t="shared" si="0"/>
        <v>Outstanding</v>
      </c>
      <c r="Q24" s="13" t="s">
        <v>25</v>
      </c>
    </row>
    <row r="25" spans="1:17" ht="60" customHeight="1" x14ac:dyDescent="0.35">
      <c r="A25" s="11" t="s">
        <v>138</v>
      </c>
      <c r="B25" s="2" t="s">
        <v>148</v>
      </c>
      <c r="C25" s="1" t="s">
        <v>149</v>
      </c>
      <c r="D25" s="3" t="s">
        <v>20</v>
      </c>
      <c r="E25" s="3" t="s">
        <v>21</v>
      </c>
      <c r="F25" s="4" t="s">
        <v>22</v>
      </c>
      <c r="G25" s="4" t="s">
        <v>23</v>
      </c>
      <c r="H25" s="4" t="s">
        <v>24</v>
      </c>
      <c r="I25" s="4" t="s">
        <v>25</v>
      </c>
      <c r="J25" s="5" t="s">
        <v>25</v>
      </c>
      <c r="K25" s="5" t="s">
        <v>150</v>
      </c>
      <c r="L25" s="5" t="s">
        <v>95</v>
      </c>
      <c r="M25" s="5"/>
      <c r="N25" s="5" t="s">
        <v>151</v>
      </c>
      <c r="O25" s="5"/>
      <c r="P25" s="4" t="str">
        <f t="shared" si="0"/>
        <v>Outstanding</v>
      </c>
      <c r="Q25" s="13" t="s">
        <v>25</v>
      </c>
    </row>
    <row r="26" spans="1:17" ht="60" customHeight="1" x14ac:dyDescent="0.35">
      <c r="A26" s="11" t="s">
        <v>152</v>
      </c>
      <c r="B26" s="2" t="s">
        <v>153</v>
      </c>
      <c r="C26" s="1" t="s">
        <v>154</v>
      </c>
      <c r="D26" s="3" t="s">
        <v>20</v>
      </c>
      <c r="E26" s="3" t="s">
        <v>56</v>
      </c>
      <c r="F26" s="4" t="s">
        <v>22</v>
      </c>
      <c r="G26" s="4" t="s">
        <v>23</v>
      </c>
      <c r="H26" s="4" t="s">
        <v>24</v>
      </c>
      <c r="I26" s="4" t="s">
        <v>25</v>
      </c>
      <c r="J26" s="5" t="s">
        <v>25</v>
      </c>
      <c r="K26" s="5" t="s">
        <v>155</v>
      </c>
      <c r="L26" s="5" t="s">
        <v>156</v>
      </c>
      <c r="M26" s="5" t="s">
        <v>128</v>
      </c>
      <c r="N26" s="5" t="s">
        <v>157</v>
      </c>
      <c r="O26" s="5"/>
      <c r="P26" s="4" t="str">
        <f t="shared" si="0"/>
        <v>Outstanding</v>
      </c>
      <c r="Q26" s="13" t="s">
        <v>25</v>
      </c>
    </row>
    <row r="27" spans="1:17" ht="60" customHeight="1" x14ac:dyDescent="0.35">
      <c r="A27" s="11" t="s">
        <v>152</v>
      </c>
      <c r="B27" s="2" t="s">
        <v>158</v>
      </c>
      <c r="C27" s="1" t="s">
        <v>159</v>
      </c>
      <c r="D27" s="3" t="s">
        <v>20</v>
      </c>
      <c r="E27" s="3" t="s">
        <v>21</v>
      </c>
      <c r="F27" s="4" t="s">
        <v>22</v>
      </c>
      <c r="G27" s="4" t="s">
        <v>23</v>
      </c>
      <c r="H27" s="4" t="s">
        <v>24</v>
      </c>
      <c r="I27" s="4" t="s">
        <v>25</v>
      </c>
      <c r="J27" s="5" t="s">
        <v>25</v>
      </c>
      <c r="K27" s="5" t="s">
        <v>160</v>
      </c>
      <c r="L27" s="5" t="s">
        <v>90</v>
      </c>
      <c r="M27" s="5"/>
      <c r="N27" s="5" t="s">
        <v>161</v>
      </c>
      <c r="O27" s="5"/>
      <c r="P27" s="4" t="str">
        <f t="shared" si="0"/>
        <v>Outstanding</v>
      </c>
      <c r="Q27" s="13" t="s">
        <v>25</v>
      </c>
    </row>
    <row r="28" spans="1:17" ht="60" customHeight="1" x14ac:dyDescent="0.35">
      <c r="A28" s="11" t="s">
        <v>152</v>
      </c>
      <c r="B28" s="2" t="s">
        <v>162</v>
      </c>
      <c r="C28" s="1" t="s">
        <v>163</v>
      </c>
      <c r="D28" s="3" t="s">
        <v>20</v>
      </c>
      <c r="E28" s="3" t="s">
        <v>21</v>
      </c>
      <c r="F28" s="4" t="s">
        <v>22</v>
      </c>
      <c r="G28" s="4" t="s">
        <v>23</v>
      </c>
      <c r="H28" s="4" t="s">
        <v>24</v>
      </c>
      <c r="I28" s="4" t="s">
        <v>25</v>
      </c>
      <c r="J28" s="5" t="s">
        <v>25</v>
      </c>
      <c r="K28" s="5" t="s">
        <v>164</v>
      </c>
      <c r="L28" s="5" t="s">
        <v>95</v>
      </c>
      <c r="M28" s="5"/>
      <c r="N28" s="5" t="s">
        <v>165</v>
      </c>
      <c r="O28" s="5"/>
      <c r="P28" s="4" t="str">
        <f t="shared" si="0"/>
        <v>Outstanding</v>
      </c>
      <c r="Q28" s="13" t="s">
        <v>25</v>
      </c>
    </row>
    <row r="29" spans="1:17" ht="60" customHeight="1" x14ac:dyDescent="0.35">
      <c r="A29" s="11" t="s">
        <v>152</v>
      </c>
      <c r="B29" s="2" t="s">
        <v>166</v>
      </c>
      <c r="C29" s="1" t="s">
        <v>167</v>
      </c>
      <c r="D29" s="3" t="s">
        <v>20</v>
      </c>
      <c r="E29" s="3" t="s">
        <v>21</v>
      </c>
      <c r="F29" s="4" t="s">
        <v>22</v>
      </c>
      <c r="G29" s="4" t="s">
        <v>23</v>
      </c>
      <c r="H29" s="4" t="s">
        <v>24</v>
      </c>
      <c r="I29" s="4" t="s">
        <v>25</v>
      </c>
      <c r="J29" s="5" t="s">
        <v>25</v>
      </c>
      <c r="K29" s="5" t="s">
        <v>168</v>
      </c>
      <c r="L29" s="5" t="s">
        <v>100</v>
      </c>
      <c r="M29" s="5"/>
      <c r="N29" s="5" t="s">
        <v>169</v>
      </c>
      <c r="O29" s="5"/>
      <c r="P29" s="4" t="str">
        <f t="shared" si="0"/>
        <v>Outstanding</v>
      </c>
      <c r="Q29" s="13" t="s">
        <v>25</v>
      </c>
    </row>
    <row r="30" spans="1:17" ht="60" customHeight="1" x14ac:dyDescent="0.35">
      <c r="A30" s="11" t="s">
        <v>170</v>
      </c>
      <c r="B30" s="2" t="s">
        <v>171</v>
      </c>
      <c r="C30" s="1" t="s">
        <v>172</v>
      </c>
      <c r="D30" s="3" t="s">
        <v>20</v>
      </c>
      <c r="E30" s="3" t="s">
        <v>56</v>
      </c>
      <c r="F30" s="4" t="s">
        <v>22</v>
      </c>
      <c r="G30" s="4" t="s">
        <v>23</v>
      </c>
      <c r="H30" s="4" t="s">
        <v>24</v>
      </c>
      <c r="I30" s="4" t="s">
        <v>25</v>
      </c>
      <c r="J30" s="5" t="s">
        <v>25</v>
      </c>
      <c r="K30" s="5" t="s">
        <v>173</v>
      </c>
      <c r="L30" s="5" t="s">
        <v>174</v>
      </c>
      <c r="M30" s="5" t="s">
        <v>175</v>
      </c>
      <c r="N30" s="5" t="s">
        <v>176</v>
      </c>
      <c r="O30" s="5"/>
      <c r="P30" s="4" t="str">
        <f t="shared" si="0"/>
        <v>Outstanding</v>
      </c>
      <c r="Q30" s="13" t="s">
        <v>25</v>
      </c>
    </row>
    <row r="31" spans="1:17" ht="60" customHeight="1" x14ac:dyDescent="0.35">
      <c r="A31" s="11" t="s">
        <v>170</v>
      </c>
      <c r="B31" s="2" t="s">
        <v>177</v>
      </c>
      <c r="C31" s="1" t="s">
        <v>178</v>
      </c>
      <c r="D31" s="3" t="s">
        <v>20</v>
      </c>
      <c r="E31" s="3" t="s">
        <v>21</v>
      </c>
      <c r="F31" s="4" t="s">
        <v>22</v>
      </c>
      <c r="G31" s="4" t="s">
        <v>23</v>
      </c>
      <c r="H31" s="4" t="s">
        <v>24</v>
      </c>
      <c r="I31" s="4" t="s">
        <v>25</v>
      </c>
      <c r="J31" s="5" t="s">
        <v>25</v>
      </c>
      <c r="K31" s="5" t="s">
        <v>179</v>
      </c>
      <c r="L31" s="5" t="s">
        <v>90</v>
      </c>
      <c r="M31" s="5"/>
      <c r="N31" s="5" t="s">
        <v>180</v>
      </c>
      <c r="O31" s="5"/>
      <c r="P31" s="4" t="str">
        <f t="shared" si="0"/>
        <v>Outstanding</v>
      </c>
      <c r="Q31" s="13" t="s">
        <v>25</v>
      </c>
    </row>
    <row r="32" spans="1:17" ht="60" customHeight="1" x14ac:dyDescent="0.35">
      <c r="A32" s="11" t="s">
        <v>170</v>
      </c>
      <c r="B32" s="2" t="s">
        <v>181</v>
      </c>
      <c r="C32" s="1" t="s">
        <v>182</v>
      </c>
      <c r="D32" s="3" t="s">
        <v>20</v>
      </c>
      <c r="E32" s="3" t="s">
        <v>21</v>
      </c>
      <c r="F32" s="4" t="s">
        <v>22</v>
      </c>
      <c r="G32" s="4" t="s">
        <v>23</v>
      </c>
      <c r="H32" s="4" t="s">
        <v>24</v>
      </c>
      <c r="I32" s="4" t="s">
        <v>25</v>
      </c>
      <c r="J32" s="5" t="s">
        <v>25</v>
      </c>
      <c r="K32" s="5" t="s">
        <v>183</v>
      </c>
      <c r="L32" s="5" t="s">
        <v>95</v>
      </c>
      <c r="M32" s="5"/>
      <c r="N32" s="5" t="s">
        <v>184</v>
      </c>
      <c r="O32" s="5"/>
      <c r="P32" s="4" t="str">
        <f t="shared" si="0"/>
        <v>Outstanding</v>
      </c>
      <c r="Q32" s="13" t="s">
        <v>25</v>
      </c>
    </row>
    <row r="33" spans="1:17" ht="60" customHeight="1" x14ac:dyDescent="0.35">
      <c r="A33" s="11" t="s">
        <v>170</v>
      </c>
      <c r="B33" s="2" t="s">
        <v>185</v>
      </c>
      <c r="C33" s="1" t="s">
        <v>186</v>
      </c>
      <c r="D33" s="3" t="s">
        <v>20</v>
      </c>
      <c r="E33" s="3" t="s">
        <v>21</v>
      </c>
      <c r="F33" s="4" t="s">
        <v>22</v>
      </c>
      <c r="G33" s="4" t="s">
        <v>23</v>
      </c>
      <c r="H33" s="4" t="s">
        <v>24</v>
      </c>
      <c r="I33" s="4" t="s">
        <v>25</v>
      </c>
      <c r="J33" s="5" t="s">
        <v>25</v>
      </c>
      <c r="K33" s="5" t="s">
        <v>187</v>
      </c>
      <c r="L33" s="5" t="s">
        <v>100</v>
      </c>
      <c r="M33" s="5"/>
      <c r="N33" s="5" t="s">
        <v>188</v>
      </c>
      <c r="O33" s="5"/>
      <c r="P33" s="4" t="str">
        <f t="shared" si="0"/>
        <v>Outstanding</v>
      </c>
      <c r="Q33" s="13" t="s">
        <v>25</v>
      </c>
    </row>
    <row r="34" spans="1:17" ht="60" customHeight="1" x14ac:dyDescent="0.35">
      <c r="A34" s="11" t="s">
        <v>189</v>
      </c>
      <c r="B34" s="2" t="s">
        <v>190</v>
      </c>
      <c r="C34" s="1" t="s">
        <v>191</v>
      </c>
      <c r="D34" s="3" t="s">
        <v>20</v>
      </c>
      <c r="E34" s="3" t="s">
        <v>56</v>
      </c>
      <c r="F34" s="4" t="s">
        <v>22</v>
      </c>
      <c r="G34" s="4" t="s">
        <v>23</v>
      </c>
      <c r="H34" s="4" t="s">
        <v>24</v>
      </c>
      <c r="I34" s="4" t="s">
        <v>25</v>
      </c>
      <c r="J34" s="5" t="s">
        <v>25</v>
      </c>
      <c r="K34" s="5" t="s">
        <v>192</v>
      </c>
      <c r="L34" s="5" t="s">
        <v>193</v>
      </c>
      <c r="M34" s="5" t="s">
        <v>128</v>
      </c>
      <c r="N34" s="5" t="s">
        <v>194</v>
      </c>
      <c r="O34" s="5"/>
      <c r="P34" s="4" t="str">
        <f t="shared" si="0"/>
        <v>Outstanding</v>
      </c>
      <c r="Q34" s="13" t="s">
        <v>25</v>
      </c>
    </row>
    <row r="35" spans="1:17" ht="60" customHeight="1" x14ac:dyDescent="0.35">
      <c r="A35" s="11" t="s">
        <v>189</v>
      </c>
      <c r="B35" s="2" t="s">
        <v>195</v>
      </c>
      <c r="C35" s="1" t="s">
        <v>196</v>
      </c>
      <c r="D35" s="3" t="s">
        <v>20</v>
      </c>
      <c r="E35" s="3" t="s">
        <v>21</v>
      </c>
      <c r="F35" s="4" t="s">
        <v>22</v>
      </c>
      <c r="G35" s="4" t="s">
        <v>23</v>
      </c>
      <c r="H35" s="4" t="s">
        <v>24</v>
      </c>
      <c r="I35" s="4" t="s">
        <v>25</v>
      </c>
      <c r="J35" s="5" t="s">
        <v>25</v>
      </c>
      <c r="K35" s="5" t="s">
        <v>197</v>
      </c>
      <c r="L35" s="5" t="s">
        <v>90</v>
      </c>
      <c r="M35" s="5"/>
      <c r="N35" s="5" t="s">
        <v>198</v>
      </c>
      <c r="O35" s="5"/>
      <c r="P35" s="4" t="str">
        <f t="shared" si="0"/>
        <v>Outstanding</v>
      </c>
      <c r="Q35" s="13" t="s">
        <v>25</v>
      </c>
    </row>
    <row r="36" spans="1:17" ht="60" customHeight="1" x14ac:dyDescent="0.35">
      <c r="A36" s="11" t="s">
        <v>189</v>
      </c>
      <c r="B36" s="2" t="s">
        <v>199</v>
      </c>
      <c r="C36" s="1" t="s">
        <v>200</v>
      </c>
      <c r="D36" s="3" t="s">
        <v>20</v>
      </c>
      <c r="E36" s="3" t="s">
        <v>21</v>
      </c>
      <c r="F36" s="4" t="s">
        <v>22</v>
      </c>
      <c r="G36" s="4" t="s">
        <v>23</v>
      </c>
      <c r="H36" s="4" t="s">
        <v>24</v>
      </c>
      <c r="I36" s="4" t="s">
        <v>25</v>
      </c>
      <c r="J36" s="5" t="s">
        <v>25</v>
      </c>
      <c r="K36" s="5" t="s">
        <v>201</v>
      </c>
      <c r="L36" s="5" t="s">
        <v>95</v>
      </c>
      <c r="M36" s="5"/>
      <c r="N36" s="5" t="s">
        <v>202</v>
      </c>
      <c r="O36" s="5"/>
      <c r="P36" s="4" t="str">
        <f t="shared" si="0"/>
        <v>Outstanding</v>
      </c>
      <c r="Q36" s="13" t="s">
        <v>25</v>
      </c>
    </row>
    <row r="37" spans="1:17" ht="60" customHeight="1" x14ac:dyDescent="0.35">
      <c r="A37" s="11" t="s">
        <v>189</v>
      </c>
      <c r="B37" s="2" t="s">
        <v>203</v>
      </c>
      <c r="C37" s="1" t="s">
        <v>204</v>
      </c>
      <c r="D37" s="3" t="s">
        <v>20</v>
      </c>
      <c r="E37" s="3" t="s">
        <v>21</v>
      </c>
      <c r="F37" s="4" t="s">
        <v>22</v>
      </c>
      <c r="G37" s="4" t="s">
        <v>23</v>
      </c>
      <c r="H37" s="4" t="s">
        <v>24</v>
      </c>
      <c r="I37" s="4" t="s">
        <v>25</v>
      </c>
      <c r="J37" s="5" t="s">
        <v>25</v>
      </c>
      <c r="K37" s="5" t="s">
        <v>205</v>
      </c>
      <c r="L37" s="5" t="s">
        <v>100</v>
      </c>
      <c r="M37" s="5"/>
      <c r="N37" s="5" t="s">
        <v>206</v>
      </c>
      <c r="O37" s="5"/>
      <c r="P37" s="4" t="str">
        <f t="shared" si="0"/>
        <v>Outstanding</v>
      </c>
      <c r="Q37" s="13" t="s">
        <v>25</v>
      </c>
    </row>
    <row r="38" spans="1:17" ht="60" customHeight="1" x14ac:dyDescent="0.35">
      <c r="A38" s="11" t="s">
        <v>207</v>
      </c>
      <c r="B38" s="2" t="s">
        <v>208</v>
      </c>
      <c r="C38" s="1" t="s">
        <v>209</v>
      </c>
      <c r="D38" s="3" t="s">
        <v>75</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207</v>
      </c>
      <c r="B39" s="2" t="s">
        <v>213</v>
      </c>
      <c r="C39" s="1" t="s">
        <v>214</v>
      </c>
      <c r="D39" s="3" t="s">
        <v>20</v>
      </c>
      <c r="E39" s="3" t="s">
        <v>21</v>
      </c>
      <c r="F39" s="4" t="s">
        <v>22</v>
      </c>
      <c r="G39" s="4" t="s">
        <v>23</v>
      </c>
      <c r="H39" s="4" t="s">
        <v>24</v>
      </c>
      <c r="I39" s="4" t="s">
        <v>25</v>
      </c>
      <c r="J39" s="5" t="s">
        <v>25</v>
      </c>
      <c r="K39" s="5" t="s">
        <v>215</v>
      </c>
      <c r="L39" s="5" t="s">
        <v>216</v>
      </c>
      <c r="M39" s="5"/>
      <c r="N39" s="5" t="s">
        <v>217</v>
      </c>
      <c r="O39" s="5"/>
      <c r="P39" s="4" t="str">
        <f t="shared" si="0"/>
        <v>Outstanding</v>
      </c>
      <c r="Q39" s="13" t="s">
        <v>25</v>
      </c>
    </row>
    <row r="40" spans="1:17" ht="60" customHeight="1" x14ac:dyDescent="0.35">
      <c r="A40" s="11" t="s">
        <v>207</v>
      </c>
      <c r="B40" s="2" t="s">
        <v>218</v>
      </c>
      <c r="C40" s="1" t="s">
        <v>219</v>
      </c>
      <c r="D40" s="3" t="s">
        <v>75</v>
      </c>
      <c r="E40" s="3" t="s">
        <v>56</v>
      </c>
      <c r="F40" s="4" t="s">
        <v>22</v>
      </c>
      <c r="G40" s="4" t="s">
        <v>23</v>
      </c>
      <c r="H40" s="4" t="s">
        <v>24</v>
      </c>
      <c r="I40" s="4" t="s">
        <v>25</v>
      </c>
      <c r="J40" s="5" t="s">
        <v>25</v>
      </c>
      <c r="K40" s="5" t="s">
        <v>220</v>
      </c>
      <c r="L40" s="5" t="s">
        <v>221</v>
      </c>
      <c r="M40" s="5" t="s">
        <v>222</v>
      </c>
      <c r="N40" s="5" t="s">
        <v>223</v>
      </c>
      <c r="O40" s="5"/>
      <c r="P40" s="4" t="str">
        <f t="shared" si="0"/>
        <v>Outstanding</v>
      </c>
      <c r="Q40" s="13" t="s">
        <v>25</v>
      </c>
    </row>
    <row r="41" spans="1:17" ht="60" customHeight="1" x14ac:dyDescent="0.35">
      <c r="A41" s="11" t="s">
        <v>207</v>
      </c>
      <c r="B41" s="2" t="s">
        <v>224</v>
      </c>
      <c r="C41" s="1" t="s">
        <v>225</v>
      </c>
      <c r="D41" s="3" t="s">
        <v>75</v>
      </c>
      <c r="E41" s="3" t="s">
        <v>21</v>
      </c>
      <c r="F41" s="4" t="s">
        <v>22</v>
      </c>
      <c r="G41" s="4" t="s">
        <v>23</v>
      </c>
      <c r="H41" s="4" t="s">
        <v>24</v>
      </c>
      <c r="I41" s="4" t="s">
        <v>25</v>
      </c>
      <c r="J41" s="5" t="s">
        <v>25</v>
      </c>
      <c r="K41" s="5" t="s">
        <v>226</v>
      </c>
      <c r="L41" s="5" t="s">
        <v>227</v>
      </c>
      <c r="M41" s="5"/>
      <c r="N41" s="5" t="s">
        <v>228</v>
      </c>
      <c r="O41" s="5"/>
      <c r="P41" s="4" t="str">
        <f t="shared" si="0"/>
        <v>Outstanding</v>
      </c>
      <c r="Q41" s="13" t="s">
        <v>25</v>
      </c>
    </row>
    <row r="42" spans="1:17" ht="60" customHeight="1" x14ac:dyDescent="0.35">
      <c r="A42" s="11" t="s">
        <v>207</v>
      </c>
      <c r="B42" s="2" t="s">
        <v>229</v>
      </c>
      <c r="C42" s="1" t="s">
        <v>230</v>
      </c>
      <c r="D42" s="3" t="s">
        <v>20</v>
      </c>
      <c r="E42" s="3" t="s">
        <v>56</v>
      </c>
      <c r="F42" s="4" t="s">
        <v>22</v>
      </c>
      <c r="G42" s="4" t="s">
        <v>23</v>
      </c>
      <c r="H42" s="4" t="s">
        <v>24</v>
      </c>
      <c r="I42" s="4" t="s">
        <v>25</v>
      </c>
      <c r="J42" s="5" t="s">
        <v>25</v>
      </c>
      <c r="K42" s="5" t="s">
        <v>231</v>
      </c>
      <c r="L42" s="5" t="s">
        <v>232</v>
      </c>
      <c r="M42" s="5" t="s">
        <v>233</v>
      </c>
      <c r="N42" s="5" t="s">
        <v>234</v>
      </c>
      <c r="O42" s="5" t="s">
        <v>235</v>
      </c>
      <c r="P42" s="4" t="str">
        <f t="shared" si="0"/>
        <v>Outstanding</v>
      </c>
      <c r="Q42" s="13" t="s">
        <v>25</v>
      </c>
    </row>
    <row r="43" spans="1:17" ht="60" customHeight="1" x14ac:dyDescent="0.35">
      <c r="A43" s="11" t="s">
        <v>236</v>
      </c>
      <c r="B43" s="2" t="s">
        <v>237</v>
      </c>
      <c r="C43" s="1" t="s">
        <v>238</v>
      </c>
      <c r="D43" s="3" t="s">
        <v>75</v>
      </c>
      <c r="E43" s="3" t="s">
        <v>21</v>
      </c>
      <c r="F43" s="4" t="s">
        <v>22</v>
      </c>
      <c r="G43" s="4" t="s">
        <v>23</v>
      </c>
      <c r="H43" s="4" t="s">
        <v>24</v>
      </c>
      <c r="I43" s="4" t="s">
        <v>25</v>
      </c>
      <c r="J43" s="5" t="s">
        <v>25</v>
      </c>
      <c r="K43" s="5" t="s">
        <v>239</v>
      </c>
      <c r="L43" s="5" t="s">
        <v>240</v>
      </c>
      <c r="M43" s="5"/>
      <c r="N43" s="5" t="s">
        <v>241</v>
      </c>
      <c r="O43" s="5"/>
      <c r="P43" s="4" t="str">
        <f t="shared" si="0"/>
        <v>Outstanding</v>
      </c>
      <c r="Q43" s="13" t="s">
        <v>25</v>
      </c>
    </row>
    <row r="44" spans="1:17" ht="60" customHeight="1" x14ac:dyDescent="0.35">
      <c r="A44" s="11" t="s">
        <v>242</v>
      </c>
      <c r="B44" s="2" t="s">
        <v>243</v>
      </c>
      <c r="C44" s="1" t="s">
        <v>244</v>
      </c>
      <c r="D44" s="3" t="s">
        <v>20</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242</v>
      </c>
      <c r="B45" s="2" t="s">
        <v>248</v>
      </c>
      <c r="C45" s="1" t="s">
        <v>249</v>
      </c>
      <c r="D45" s="3" t="s">
        <v>20</v>
      </c>
      <c r="E45" s="3" t="s">
        <v>21</v>
      </c>
      <c r="F45" s="4" t="s">
        <v>22</v>
      </c>
      <c r="G45" s="4" t="s">
        <v>23</v>
      </c>
      <c r="H45" s="4" t="s">
        <v>24</v>
      </c>
      <c r="I45" s="4" t="s">
        <v>25</v>
      </c>
      <c r="J45" s="5" t="s">
        <v>25</v>
      </c>
      <c r="K45" s="5" t="s">
        <v>250</v>
      </c>
      <c r="L45" s="5" t="s">
        <v>251</v>
      </c>
      <c r="M45" s="5" t="s">
        <v>252</v>
      </c>
      <c r="N45" s="5" t="s">
        <v>253</v>
      </c>
      <c r="O45" s="5"/>
      <c r="P45" s="4" t="str">
        <f t="shared" si="0"/>
        <v>Outstanding</v>
      </c>
      <c r="Q45" s="13" t="s">
        <v>25</v>
      </c>
    </row>
    <row r="46" spans="1:17" ht="60" customHeight="1" x14ac:dyDescent="0.35">
      <c r="A46" s="11" t="s">
        <v>242</v>
      </c>
      <c r="B46" s="2" t="s">
        <v>254</v>
      </c>
      <c r="C46" s="1" t="s">
        <v>255</v>
      </c>
      <c r="D46" s="3" t="s">
        <v>20</v>
      </c>
      <c r="E46" s="3" t="s">
        <v>21</v>
      </c>
      <c r="F46" s="4" t="s">
        <v>22</v>
      </c>
      <c r="G46" s="4" t="s">
        <v>23</v>
      </c>
      <c r="H46" s="4" t="s">
        <v>24</v>
      </c>
      <c r="I46" s="4" t="s">
        <v>25</v>
      </c>
      <c r="J46" s="5" t="s">
        <v>25</v>
      </c>
      <c r="K46" s="5" t="s">
        <v>256</v>
      </c>
      <c r="L46" s="5" t="s">
        <v>257</v>
      </c>
      <c r="M46" s="5"/>
      <c r="N46" s="5" t="s">
        <v>258</v>
      </c>
      <c r="O46" s="5"/>
      <c r="P46" s="4" t="str">
        <f t="shared" si="0"/>
        <v>Outstanding</v>
      </c>
      <c r="Q46" s="13" t="s">
        <v>25</v>
      </c>
    </row>
    <row r="47" spans="1:17" ht="60" customHeight="1" x14ac:dyDescent="0.35">
      <c r="A47" s="11" t="s">
        <v>242</v>
      </c>
      <c r="B47" s="2" t="s">
        <v>259</v>
      </c>
      <c r="C47" s="1" t="s">
        <v>260</v>
      </c>
      <c r="D47" s="3" t="s">
        <v>20</v>
      </c>
      <c r="E47" s="3" t="s">
        <v>21</v>
      </c>
      <c r="F47" s="4" t="s">
        <v>22</v>
      </c>
      <c r="G47" s="4" t="s">
        <v>23</v>
      </c>
      <c r="H47" s="4" t="s">
        <v>24</v>
      </c>
      <c r="I47" s="4" t="s">
        <v>25</v>
      </c>
      <c r="J47" s="5" t="s">
        <v>25</v>
      </c>
      <c r="K47" s="5" t="s">
        <v>261</v>
      </c>
      <c r="L47" s="5" t="s">
        <v>262</v>
      </c>
      <c r="M47" s="5"/>
      <c r="N47" s="5" t="s">
        <v>263</v>
      </c>
      <c r="O47" s="5"/>
      <c r="P47" s="4" t="str">
        <f t="shared" si="0"/>
        <v>Outstanding</v>
      </c>
      <c r="Q47" s="13" t="s">
        <v>25</v>
      </c>
    </row>
    <row r="48" spans="1:17" ht="60" customHeight="1" x14ac:dyDescent="0.35">
      <c r="A48" s="11" t="s">
        <v>242</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242</v>
      </c>
      <c r="B49" s="2" t="s">
        <v>269</v>
      </c>
      <c r="C49" s="1" t="s">
        <v>270</v>
      </c>
      <c r="D49" s="3" t="s">
        <v>20</v>
      </c>
      <c r="E49" s="3" t="s">
        <v>56</v>
      </c>
      <c r="F49" s="4" t="s">
        <v>22</v>
      </c>
      <c r="G49" s="4" t="s">
        <v>23</v>
      </c>
      <c r="H49" s="4" t="s">
        <v>24</v>
      </c>
      <c r="I49" s="4" t="s">
        <v>25</v>
      </c>
      <c r="J49" s="5" t="s">
        <v>25</v>
      </c>
      <c r="K49" s="5" t="s">
        <v>271</v>
      </c>
      <c r="L49" s="5" t="s">
        <v>272</v>
      </c>
      <c r="M49" s="5" t="s">
        <v>273</v>
      </c>
      <c r="N49" s="5" t="s">
        <v>274</v>
      </c>
      <c r="O49" s="5"/>
      <c r="P49" s="4" t="str">
        <f t="shared" si="0"/>
        <v>Outstanding</v>
      </c>
      <c r="Q49" s="13" t="s">
        <v>25</v>
      </c>
    </row>
    <row r="50" spans="1:17" ht="60" customHeight="1" x14ac:dyDescent="0.35">
      <c r="A50" s="11" t="s">
        <v>242</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242</v>
      </c>
      <c r="B51" s="2" t="s">
        <v>280</v>
      </c>
      <c r="C51" s="1" t="s">
        <v>281</v>
      </c>
      <c r="D51" s="3" t="s">
        <v>75</v>
      </c>
      <c r="E51" s="3" t="s">
        <v>56</v>
      </c>
      <c r="F51" s="4" t="s">
        <v>22</v>
      </c>
      <c r="G51" s="4" t="s">
        <v>23</v>
      </c>
      <c r="H51" s="4" t="s">
        <v>24</v>
      </c>
      <c r="I51" s="4" t="s">
        <v>25</v>
      </c>
      <c r="J51" s="5" t="s">
        <v>25</v>
      </c>
      <c r="K51" s="5" t="s">
        <v>282</v>
      </c>
      <c r="L51" s="5" t="s">
        <v>283</v>
      </c>
      <c r="M51" s="5" t="s">
        <v>284</v>
      </c>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t="s">
        <v>291</v>
      </c>
      <c r="N52" s="5" t="s">
        <v>292</v>
      </c>
      <c r="O52" s="5"/>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298</v>
      </c>
      <c r="B54" s="2" t="s">
        <v>299</v>
      </c>
      <c r="C54" s="1" t="s">
        <v>300</v>
      </c>
      <c r="D54" s="3" t="s">
        <v>20</v>
      </c>
      <c r="E54" s="3" t="s">
        <v>21</v>
      </c>
      <c r="F54" s="4" t="s">
        <v>22</v>
      </c>
      <c r="G54" s="4" t="s">
        <v>23</v>
      </c>
      <c r="H54" s="4" t="s">
        <v>24</v>
      </c>
      <c r="I54" s="4" t="s">
        <v>25</v>
      </c>
      <c r="J54" s="5" t="s">
        <v>25</v>
      </c>
      <c r="K54" s="5" t="s">
        <v>301</v>
      </c>
      <c r="L54" s="5" t="s">
        <v>302</v>
      </c>
      <c r="M54" s="5" t="s">
        <v>303</v>
      </c>
      <c r="N54" s="5" t="s">
        <v>304</v>
      </c>
      <c r="O54" s="5" t="s">
        <v>305</v>
      </c>
      <c r="P54" s="4" t="str">
        <f t="shared" si="0"/>
        <v>Outstanding</v>
      </c>
      <c r="Q54" s="13" t="s">
        <v>25</v>
      </c>
    </row>
    <row r="55" spans="1:17" ht="60" customHeight="1" x14ac:dyDescent="0.35">
      <c r="A55" s="11" t="s">
        <v>298</v>
      </c>
      <c r="B55" s="2" t="s">
        <v>306</v>
      </c>
      <c r="C55" s="1" t="s">
        <v>307</v>
      </c>
      <c r="D55" s="3" t="s">
        <v>20</v>
      </c>
      <c r="E55" s="3" t="s">
        <v>56</v>
      </c>
      <c r="F55" s="4" t="s">
        <v>22</v>
      </c>
      <c r="G55" s="4" t="s">
        <v>23</v>
      </c>
      <c r="H55" s="4" t="s">
        <v>24</v>
      </c>
      <c r="I55" s="4" t="s">
        <v>25</v>
      </c>
      <c r="J55" s="5" t="s">
        <v>25</v>
      </c>
      <c r="K55" s="5" t="s">
        <v>308</v>
      </c>
      <c r="L55" s="5" t="s">
        <v>309</v>
      </c>
      <c r="M55" s="5" t="s">
        <v>310</v>
      </c>
      <c r="N55" s="5" t="s">
        <v>311</v>
      </c>
      <c r="O55" s="5" t="s">
        <v>312</v>
      </c>
      <c r="P55" s="4" t="str">
        <f t="shared" si="0"/>
        <v>Outstanding</v>
      </c>
      <c r="Q55" s="13" t="s">
        <v>25</v>
      </c>
    </row>
    <row r="56" spans="1:17" ht="60" customHeight="1" x14ac:dyDescent="0.35">
      <c r="A56" s="11" t="s">
        <v>298</v>
      </c>
      <c r="B56" s="2" t="s">
        <v>313</v>
      </c>
      <c r="C56" s="1" t="s">
        <v>314</v>
      </c>
      <c r="D56" s="3" t="s">
        <v>20</v>
      </c>
      <c r="E56" s="3" t="s">
        <v>21</v>
      </c>
      <c r="F56" s="4" t="s">
        <v>22</v>
      </c>
      <c r="G56" s="4" t="s">
        <v>23</v>
      </c>
      <c r="H56" s="4" t="s">
        <v>24</v>
      </c>
      <c r="I56" s="4" t="s">
        <v>25</v>
      </c>
      <c r="J56" s="5" t="s">
        <v>25</v>
      </c>
      <c r="K56" s="5" t="s">
        <v>315</v>
      </c>
      <c r="L56" s="5" t="s">
        <v>316</v>
      </c>
      <c r="M56" s="5" t="s">
        <v>317</v>
      </c>
      <c r="N56" s="5" t="s">
        <v>318</v>
      </c>
      <c r="O56" s="5" t="s">
        <v>319</v>
      </c>
      <c r="P56" s="4" t="str">
        <f t="shared" si="0"/>
        <v>Outstanding</v>
      </c>
      <c r="Q56" s="13" t="s">
        <v>25</v>
      </c>
    </row>
    <row r="57" spans="1:17" ht="60" customHeight="1" x14ac:dyDescent="0.35">
      <c r="A57" s="11" t="s">
        <v>298</v>
      </c>
      <c r="B57" s="2" t="s">
        <v>320</v>
      </c>
      <c r="C57" s="1" t="s">
        <v>321</v>
      </c>
      <c r="D57" s="3" t="s">
        <v>20</v>
      </c>
      <c r="E57" s="3" t="s">
        <v>21</v>
      </c>
      <c r="F57" s="4" t="s">
        <v>22</v>
      </c>
      <c r="G57" s="4" t="s">
        <v>23</v>
      </c>
      <c r="H57" s="4" t="s">
        <v>24</v>
      </c>
      <c r="I57" s="4" t="s">
        <v>25</v>
      </c>
      <c r="J57" s="5" t="s">
        <v>25</v>
      </c>
      <c r="K57" s="5" t="s">
        <v>322</v>
      </c>
      <c r="L57" s="5" t="s">
        <v>323</v>
      </c>
      <c r="M57" s="5" t="s">
        <v>324</v>
      </c>
      <c r="N57" s="5" t="s">
        <v>325</v>
      </c>
      <c r="O57" s="5" t="s">
        <v>326</v>
      </c>
      <c r="P57" s="4" t="str">
        <f t="shared" si="0"/>
        <v>Outstanding</v>
      </c>
      <c r="Q57" s="13" t="s">
        <v>25</v>
      </c>
    </row>
    <row r="58" spans="1:17" ht="60" customHeight="1" x14ac:dyDescent="0.35">
      <c r="A58" s="11" t="s">
        <v>298</v>
      </c>
      <c r="B58" s="2" t="s">
        <v>327</v>
      </c>
      <c r="C58" s="1" t="s">
        <v>328</v>
      </c>
      <c r="D58" s="3" t="s">
        <v>20</v>
      </c>
      <c r="E58" s="3" t="s">
        <v>21</v>
      </c>
      <c r="F58" s="4" t="s">
        <v>22</v>
      </c>
      <c r="G58" s="4" t="s">
        <v>23</v>
      </c>
      <c r="H58" s="4" t="s">
        <v>24</v>
      </c>
      <c r="I58" s="4" t="s">
        <v>25</v>
      </c>
      <c r="J58" s="5" t="s">
        <v>25</v>
      </c>
      <c r="K58" s="5" t="s">
        <v>329</v>
      </c>
      <c r="L58" s="5" t="s">
        <v>330</v>
      </c>
      <c r="M58" s="5"/>
      <c r="N58" s="5" t="s">
        <v>331</v>
      </c>
      <c r="O58" s="5" t="s">
        <v>332</v>
      </c>
      <c r="P58" s="4" t="str">
        <f t="shared" si="0"/>
        <v>Outstanding</v>
      </c>
      <c r="Q58" s="13" t="s">
        <v>25</v>
      </c>
    </row>
    <row r="59" spans="1:17" ht="60" customHeight="1" x14ac:dyDescent="0.35">
      <c r="A59" s="11" t="s">
        <v>298</v>
      </c>
      <c r="B59" s="2" t="s">
        <v>333</v>
      </c>
      <c r="C59" s="1" t="s">
        <v>334</v>
      </c>
      <c r="D59" s="3" t="s">
        <v>20</v>
      </c>
      <c r="E59" s="3" t="s">
        <v>21</v>
      </c>
      <c r="F59" s="4" t="s">
        <v>22</v>
      </c>
      <c r="G59" s="4" t="s">
        <v>23</v>
      </c>
      <c r="H59" s="4" t="s">
        <v>24</v>
      </c>
      <c r="I59" s="4" t="s">
        <v>25</v>
      </c>
      <c r="J59" s="5" t="s">
        <v>25</v>
      </c>
      <c r="K59" s="5" t="s">
        <v>335</v>
      </c>
      <c r="L59" s="5" t="s">
        <v>336</v>
      </c>
      <c r="M59" s="5"/>
      <c r="N59" s="5" t="s">
        <v>337</v>
      </c>
      <c r="O59" s="5" t="s">
        <v>338</v>
      </c>
      <c r="P59" s="4" t="str">
        <f t="shared" si="0"/>
        <v>Outstanding</v>
      </c>
      <c r="Q59" s="13" t="s">
        <v>25</v>
      </c>
    </row>
    <row r="60" spans="1:17" ht="60" customHeight="1" x14ac:dyDescent="0.35">
      <c r="A60" s="11" t="s">
        <v>298</v>
      </c>
      <c r="B60" s="2" t="s">
        <v>339</v>
      </c>
      <c r="C60" s="1" t="s">
        <v>340</v>
      </c>
      <c r="D60" s="3" t="s">
        <v>20</v>
      </c>
      <c r="E60" s="3" t="s">
        <v>21</v>
      </c>
      <c r="F60" s="4" t="s">
        <v>22</v>
      </c>
      <c r="G60" s="4" t="s">
        <v>23</v>
      </c>
      <c r="H60" s="4" t="s">
        <v>24</v>
      </c>
      <c r="I60" s="4" t="s">
        <v>25</v>
      </c>
      <c r="J60" s="5" t="s">
        <v>25</v>
      </c>
      <c r="K60" s="5" t="s">
        <v>341</v>
      </c>
      <c r="L60" s="5" t="s">
        <v>342</v>
      </c>
      <c r="M60" s="5" t="s">
        <v>343</v>
      </c>
      <c r="N60" s="5" t="s">
        <v>344</v>
      </c>
      <c r="O60" s="5" t="s">
        <v>345</v>
      </c>
      <c r="P60" s="4" t="str">
        <f t="shared" si="0"/>
        <v>Outstanding</v>
      </c>
      <c r="Q60" s="13" t="s">
        <v>25</v>
      </c>
    </row>
    <row r="61" spans="1:17" ht="60" customHeight="1" x14ac:dyDescent="0.35">
      <c r="A61" s="11" t="s">
        <v>298</v>
      </c>
      <c r="B61" s="2" t="s">
        <v>346</v>
      </c>
      <c r="C61" s="1" t="s">
        <v>347</v>
      </c>
      <c r="D61" s="3" t="s">
        <v>20</v>
      </c>
      <c r="E61" s="3" t="s">
        <v>21</v>
      </c>
      <c r="F61" s="4" t="s">
        <v>22</v>
      </c>
      <c r="G61" s="4" t="s">
        <v>23</v>
      </c>
      <c r="H61" s="4" t="s">
        <v>24</v>
      </c>
      <c r="I61" s="4" t="s">
        <v>25</v>
      </c>
      <c r="J61" s="5" t="s">
        <v>25</v>
      </c>
      <c r="K61" s="5" t="s">
        <v>348</v>
      </c>
      <c r="L61" s="5" t="s">
        <v>349</v>
      </c>
      <c r="M61" s="5" t="s">
        <v>350</v>
      </c>
      <c r="N61" s="5" t="s">
        <v>351</v>
      </c>
      <c r="O61" s="5" t="s">
        <v>352</v>
      </c>
      <c r="P61" s="4" t="str">
        <f t="shared" si="0"/>
        <v>Outstanding</v>
      </c>
      <c r="Q61" s="13" t="s">
        <v>25</v>
      </c>
    </row>
    <row r="62" spans="1:17" ht="60" customHeight="1" x14ac:dyDescent="0.35">
      <c r="A62" s="11" t="s">
        <v>298</v>
      </c>
      <c r="B62" s="2" t="s">
        <v>353</v>
      </c>
      <c r="C62" s="1" t="s">
        <v>354</v>
      </c>
      <c r="D62" s="3" t="s">
        <v>20</v>
      </c>
      <c r="E62" s="3" t="s">
        <v>21</v>
      </c>
      <c r="F62" s="4" t="s">
        <v>22</v>
      </c>
      <c r="G62" s="4" t="s">
        <v>23</v>
      </c>
      <c r="H62" s="4" t="s">
        <v>24</v>
      </c>
      <c r="I62" s="4" t="s">
        <v>25</v>
      </c>
      <c r="J62" s="5" t="s">
        <v>25</v>
      </c>
      <c r="K62" s="5" t="s">
        <v>355</v>
      </c>
      <c r="L62" s="5" t="s">
        <v>349</v>
      </c>
      <c r="M62" s="5" t="s">
        <v>356</v>
      </c>
      <c r="N62" s="5" t="s">
        <v>357</v>
      </c>
      <c r="O62" s="5" t="s">
        <v>358</v>
      </c>
      <c r="P62" s="4" t="str">
        <f t="shared" si="0"/>
        <v>Outstanding</v>
      </c>
      <c r="Q62" s="13" t="s">
        <v>25</v>
      </c>
    </row>
    <row r="63" spans="1:17" ht="60" customHeight="1" x14ac:dyDescent="0.35">
      <c r="A63" s="11" t="s">
        <v>359</v>
      </c>
      <c r="B63" s="2" t="s">
        <v>360</v>
      </c>
      <c r="C63" s="1" t="s">
        <v>361</v>
      </c>
      <c r="D63" s="3" t="s">
        <v>20</v>
      </c>
      <c r="E63" s="3" t="s">
        <v>21</v>
      </c>
      <c r="F63" s="4" t="s">
        <v>22</v>
      </c>
      <c r="G63" s="4" t="s">
        <v>23</v>
      </c>
      <c r="H63" s="4" t="s">
        <v>24</v>
      </c>
      <c r="I63" s="4" t="s">
        <v>25</v>
      </c>
      <c r="J63" s="5" t="s">
        <v>25</v>
      </c>
      <c r="K63" s="5" t="s">
        <v>362</v>
      </c>
      <c r="L63" s="5" t="s">
        <v>363</v>
      </c>
      <c r="M63" s="5"/>
      <c r="N63" s="5" t="s">
        <v>364</v>
      </c>
      <c r="O63" s="5"/>
      <c r="P63" s="4" t="str">
        <f t="shared" si="0"/>
        <v>Outstanding</v>
      </c>
      <c r="Q63" s="13" t="s">
        <v>25</v>
      </c>
    </row>
    <row r="64" spans="1:17" ht="60" customHeight="1" x14ac:dyDescent="0.35">
      <c r="A64" s="11" t="s">
        <v>359</v>
      </c>
      <c r="B64" s="2" t="s">
        <v>365</v>
      </c>
      <c r="C64" s="1" t="s">
        <v>366</v>
      </c>
      <c r="D64" s="3" t="s">
        <v>20</v>
      </c>
      <c r="E64" s="3" t="s">
        <v>21</v>
      </c>
      <c r="F64" s="4" t="s">
        <v>22</v>
      </c>
      <c r="G64" s="4" t="s">
        <v>23</v>
      </c>
      <c r="H64" s="4" t="s">
        <v>24</v>
      </c>
      <c r="I64" s="4" t="s">
        <v>25</v>
      </c>
      <c r="J64" s="5" t="s">
        <v>25</v>
      </c>
      <c r="K64" s="5" t="s">
        <v>367</v>
      </c>
      <c r="L64" s="5" t="s">
        <v>368</v>
      </c>
      <c r="M64" s="5" t="s">
        <v>369</v>
      </c>
      <c r="N64" s="5" t="s">
        <v>370</v>
      </c>
      <c r="O64" s="5" t="s">
        <v>371</v>
      </c>
      <c r="P64" s="4" t="str">
        <f t="shared" si="0"/>
        <v>Outstanding</v>
      </c>
      <c r="Q64" s="13" t="s">
        <v>25</v>
      </c>
    </row>
    <row r="65" spans="1:17" ht="60" customHeight="1" x14ac:dyDescent="0.35">
      <c r="A65" s="11" t="s">
        <v>359</v>
      </c>
      <c r="B65" s="2" t="s">
        <v>372</v>
      </c>
      <c r="C65" s="1" t="s">
        <v>373</v>
      </c>
      <c r="D65" s="3" t="s">
        <v>20</v>
      </c>
      <c r="E65" s="3" t="s">
        <v>21</v>
      </c>
      <c r="F65" s="4" t="s">
        <v>22</v>
      </c>
      <c r="G65" s="4" t="s">
        <v>23</v>
      </c>
      <c r="H65" s="4" t="s">
        <v>24</v>
      </c>
      <c r="I65" s="4" t="s">
        <v>25</v>
      </c>
      <c r="J65" s="5" t="s">
        <v>25</v>
      </c>
      <c r="K65" s="5" t="s">
        <v>374</v>
      </c>
      <c r="L65" s="5" t="s">
        <v>375</v>
      </c>
      <c r="M65" s="5"/>
      <c r="N65" s="5" t="s">
        <v>376</v>
      </c>
      <c r="O65" s="5"/>
      <c r="P65" s="4" t="str">
        <f t="shared" si="0"/>
        <v>Outstanding</v>
      </c>
      <c r="Q65" s="13" t="s">
        <v>25</v>
      </c>
    </row>
    <row r="66" spans="1:17" ht="60" customHeight="1" x14ac:dyDescent="0.35">
      <c r="A66" s="11" t="s">
        <v>359</v>
      </c>
      <c r="B66" s="2" t="s">
        <v>377</v>
      </c>
      <c r="C66" s="1" t="s">
        <v>378</v>
      </c>
      <c r="D66" s="3" t="s">
        <v>20</v>
      </c>
      <c r="E66" s="3" t="s">
        <v>21</v>
      </c>
      <c r="F66" s="4" t="s">
        <v>22</v>
      </c>
      <c r="G66" s="4" t="s">
        <v>23</v>
      </c>
      <c r="H66" s="4" t="s">
        <v>24</v>
      </c>
      <c r="I66" s="4" t="s">
        <v>25</v>
      </c>
      <c r="J66" s="5" t="s">
        <v>25</v>
      </c>
      <c r="K66" s="5" t="s">
        <v>379</v>
      </c>
      <c r="L66" s="5" t="s">
        <v>380</v>
      </c>
      <c r="M66" s="5"/>
      <c r="N66" s="5" t="s">
        <v>381</v>
      </c>
      <c r="O66" s="5"/>
      <c r="P66" s="4" t="str">
        <f t="shared" si="0"/>
        <v>Outstanding</v>
      </c>
      <c r="Q66" s="13" t="s">
        <v>25</v>
      </c>
    </row>
    <row r="67" spans="1:17" ht="60" customHeight="1" x14ac:dyDescent="0.35">
      <c r="A67" s="11" t="s">
        <v>359</v>
      </c>
      <c r="B67" s="2" t="s">
        <v>382</v>
      </c>
      <c r="C67" s="1" t="s">
        <v>383</v>
      </c>
      <c r="D67" s="3" t="s">
        <v>20</v>
      </c>
      <c r="E67" s="3" t="s">
        <v>21</v>
      </c>
      <c r="F67" s="4" t="s">
        <v>22</v>
      </c>
      <c r="G67" s="4" t="s">
        <v>23</v>
      </c>
      <c r="H67" s="4" t="s">
        <v>24</v>
      </c>
      <c r="I67" s="4" t="s">
        <v>25</v>
      </c>
      <c r="J67" s="5" t="s">
        <v>25</v>
      </c>
      <c r="K67" s="5" t="s">
        <v>384</v>
      </c>
      <c r="L67" s="5" t="s">
        <v>385</v>
      </c>
      <c r="M67" s="5"/>
      <c r="N67" s="5" t="s">
        <v>386</v>
      </c>
      <c r="O67" s="5"/>
      <c r="P67" s="4" t="str">
        <f t="shared" si="0"/>
        <v>Outstanding</v>
      </c>
      <c r="Q67" s="13" t="s">
        <v>25</v>
      </c>
    </row>
    <row r="68" spans="1:17" ht="60" customHeight="1" x14ac:dyDescent="0.35">
      <c r="A68" s="11" t="s">
        <v>359</v>
      </c>
      <c r="B68" s="2" t="s">
        <v>387</v>
      </c>
      <c r="C68" s="1" t="s">
        <v>388</v>
      </c>
      <c r="D68" s="3" t="s">
        <v>20</v>
      </c>
      <c r="E68" s="3" t="s">
        <v>21</v>
      </c>
      <c r="F68" s="4" t="s">
        <v>22</v>
      </c>
      <c r="G68" s="4" t="s">
        <v>23</v>
      </c>
      <c r="H68" s="4" t="s">
        <v>24</v>
      </c>
      <c r="I68" s="4" t="s">
        <v>25</v>
      </c>
      <c r="J68" s="5" t="s">
        <v>25</v>
      </c>
      <c r="K68" s="5" t="s">
        <v>389</v>
      </c>
      <c r="L68" s="5" t="s">
        <v>390</v>
      </c>
      <c r="M68" s="5" t="s">
        <v>391</v>
      </c>
      <c r="N68" s="5" t="s">
        <v>392</v>
      </c>
      <c r="O68" s="5"/>
      <c r="P68" s="4" t="str">
        <f t="shared" si="0"/>
        <v>Outstanding</v>
      </c>
      <c r="Q68" s="13" t="s">
        <v>25</v>
      </c>
    </row>
    <row r="69" spans="1:17" ht="60" customHeight="1" x14ac:dyDescent="0.35">
      <c r="A69" s="11" t="s">
        <v>359</v>
      </c>
      <c r="B69" s="2" t="s">
        <v>393</v>
      </c>
      <c r="C69" s="1" t="s">
        <v>394</v>
      </c>
      <c r="D69" s="3" t="s">
        <v>20</v>
      </c>
      <c r="E69" s="3" t="s">
        <v>21</v>
      </c>
      <c r="F69" s="4" t="s">
        <v>22</v>
      </c>
      <c r="G69" s="4" t="s">
        <v>23</v>
      </c>
      <c r="H69" s="4" t="s">
        <v>24</v>
      </c>
      <c r="I69" s="4" t="s">
        <v>25</v>
      </c>
      <c r="J69" s="5" t="s">
        <v>25</v>
      </c>
      <c r="K69" s="5" t="s">
        <v>395</v>
      </c>
      <c r="L69" s="5" t="s">
        <v>396</v>
      </c>
      <c r="M69" s="5"/>
      <c r="N69" s="5" t="s">
        <v>397</v>
      </c>
      <c r="O69" s="5"/>
      <c r="P69" s="4" t="str">
        <f t="shared" si="0"/>
        <v>Outstanding</v>
      </c>
      <c r="Q69" s="13" t="s">
        <v>25</v>
      </c>
    </row>
    <row r="70" spans="1:17" ht="60" customHeight="1" x14ac:dyDescent="0.35">
      <c r="A70" s="11" t="s">
        <v>398</v>
      </c>
      <c r="B70" s="2" t="s">
        <v>399</v>
      </c>
      <c r="C70" s="1" t="s">
        <v>400</v>
      </c>
      <c r="D70" s="3" t="s">
        <v>20</v>
      </c>
      <c r="E70" s="3" t="s">
        <v>21</v>
      </c>
      <c r="F70" s="4" t="s">
        <v>22</v>
      </c>
      <c r="G70" s="4" t="s">
        <v>23</v>
      </c>
      <c r="H70" s="4" t="s">
        <v>24</v>
      </c>
      <c r="I70" s="4" t="s">
        <v>25</v>
      </c>
      <c r="J70" s="5" t="s">
        <v>25</v>
      </c>
      <c r="K70" s="5" t="s">
        <v>401</v>
      </c>
      <c r="L70" s="5" t="s">
        <v>402</v>
      </c>
      <c r="M70" s="5"/>
      <c r="N70" s="5" t="s">
        <v>403</v>
      </c>
      <c r="O70" s="5"/>
      <c r="P70" s="4" t="str">
        <f t="shared" si="0"/>
        <v>Outstanding</v>
      </c>
      <c r="Q70" s="13" t="s">
        <v>25</v>
      </c>
    </row>
    <row r="71" spans="1:17" ht="60" customHeight="1" x14ac:dyDescent="0.35">
      <c r="A71" s="11" t="s">
        <v>398</v>
      </c>
      <c r="B71" s="2" t="s">
        <v>404</v>
      </c>
      <c r="C71" s="1" t="s">
        <v>405</v>
      </c>
      <c r="D71" s="3" t="s">
        <v>20</v>
      </c>
      <c r="E71" s="3" t="s">
        <v>21</v>
      </c>
      <c r="F71" s="4" t="s">
        <v>22</v>
      </c>
      <c r="G71" s="4" t="s">
        <v>23</v>
      </c>
      <c r="H71" s="4" t="s">
        <v>24</v>
      </c>
      <c r="I71" s="4" t="s">
        <v>25</v>
      </c>
      <c r="J71" s="5" t="s">
        <v>25</v>
      </c>
      <c r="K71" s="5" t="s">
        <v>406</v>
      </c>
      <c r="L71" s="5" t="s">
        <v>407</v>
      </c>
      <c r="M71" s="5"/>
      <c r="N71" s="5" t="s">
        <v>408</v>
      </c>
      <c r="O71" s="5"/>
      <c r="P71" s="4" t="str">
        <f t="shared" si="0"/>
        <v>Outstanding</v>
      </c>
      <c r="Q71" s="13" t="s">
        <v>25</v>
      </c>
    </row>
    <row r="72" spans="1:17" ht="60" customHeight="1" x14ac:dyDescent="0.35">
      <c r="A72" s="11" t="s">
        <v>398</v>
      </c>
      <c r="B72" s="2" t="s">
        <v>409</v>
      </c>
      <c r="C72" s="1" t="s">
        <v>410</v>
      </c>
      <c r="D72" s="3" t="s">
        <v>20</v>
      </c>
      <c r="E72" s="3" t="s">
        <v>21</v>
      </c>
      <c r="F72" s="4" t="s">
        <v>22</v>
      </c>
      <c r="G72" s="4" t="s">
        <v>23</v>
      </c>
      <c r="H72" s="4" t="s">
        <v>24</v>
      </c>
      <c r="I72" s="4" t="s">
        <v>25</v>
      </c>
      <c r="J72" s="5" t="s">
        <v>25</v>
      </c>
      <c r="K72" s="5" t="s">
        <v>411</v>
      </c>
      <c r="L72" s="5" t="s">
        <v>412</v>
      </c>
      <c r="M72" s="5"/>
      <c r="N72" s="5" t="s">
        <v>413</v>
      </c>
      <c r="O72" s="5"/>
      <c r="P72" s="4" t="str">
        <f t="shared" si="0"/>
        <v>Outstanding</v>
      </c>
      <c r="Q72" s="13" t="s">
        <v>25</v>
      </c>
    </row>
    <row r="73" spans="1:17" ht="60" customHeight="1" x14ac:dyDescent="0.35">
      <c r="A73" s="11" t="s">
        <v>398</v>
      </c>
      <c r="B73" s="2" t="s">
        <v>414</v>
      </c>
      <c r="C73" s="1" t="s">
        <v>415</v>
      </c>
      <c r="D73" s="3" t="s">
        <v>20</v>
      </c>
      <c r="E73" s="3" t="s">
        <v>21</v>
      </c>
      <c r="F73" s="4" t="s">
        <v>22</v>
      </c>
      <c r="G73" s="4" t="s">
        <v>23</v>
      </c>
      <c r="H73" s="4" t="s">
        <v>24</v>
      </c>
      <c r="I73" s="4" t="s">
        <v>25</v>
      </c>
      <c r="J73" s="5" t="s">
        <v>25</v>
      </c>
      <c r="K73" s="5" t="s">
        <v>416</v>
      </c>
      <c r="L73" s="5" t="s">
        <v>417</v>
      </c>
      <c r="M73" s="5"/>
      <c r="N73" s="5" t="s">
        <v>418</v>
      </c>
      <c r="O73" s="5"/>
      <c r="P73" s="4" t="str">
        <f t="shared" si="0"/>
        <v>Outstanding</v>
      </c>
      <c r="Q73" s="13" t="s">
        <v>25</v>
      </c>
    </row>
    <row r="74" spans="1:17" ht="60" customHeight="1" x14ac:dyDescent="0.35">
      <c r="A74" s="11" t="s">
        <v>398</v>
      </c>
      <c r="B74" s="2" t="s">
        <v>419</v>
      </c>
      <c r="C74" s="1" t="s">
        <v>420</v>
      </c>
      <c r="D74" s="3" t="s">
        <v>20</v>
      </c>
      <c r="E74" s="3" t="s">
        <v>21</v>
      </c>
      <c r="F74" s="4" t="s">
        <v>22</v>
      </c>
      <c r="G74" s="4" t="s">
        <v>23</v>
      </c>
      <c r="H74" s="4" t="s">
        <v>24</v>
      </c>
      <c r="I74" s="4" t="s">
        <v>25</v>
      </c>
      <c r="J74" s="5" t="s">
        <v>25</v>
      </c>
      <c r="K74" s="5" t="s">
        <v>421</v>
      </c>
      <c r="L74" s="5" t="s">
        <v>422</v>
      </c>
      <c r="M74" s="5"/>
      <c r="N74" s="5" t="s">
        <v>423</v>
      </c>
      <c r="O74" s="5"/>
      <c r="P74" s="4" t="str">
        <f t="shared" si="0"/>
        <v>Outstanding</v>
      </c>
      <c r="Q74" s="13" t="s">
        <v>25</v>
      </c>
    </row>
    <row r="75" spans="1:17" ht="60" customHeight="1" x14ac:dyDescent="0.35">
      <c r="A75" s="11" t="s">
        <v>398</v>
      </c>
      <c r="B75" s="2" t="s">
        <v>424</v>
      </c>
      <c r="C75" s="1" t="s">
        <v>425</v>
      </c>
      <c r="D75" s="3" t="s">
        <v>20</v>
      </c>
      <c r="E75" s="3" t="s">
        <v>21</v>
      </c>
      <c r="F75" s="4" t="s">
        <v>22</v>
      </c>
      <c r="G75" s="4" t="s">
        <v>23</v>
      </c>
      <c r="H75" s="4" t="s">
        <v>24</v>
      </c>
      <c r="I75" s="4" t="s">
        <v>25</v>
      </c>
      <c r="J75" s="5" t="s">
        <v>25</v>
      </c>
      <c r="K75" s="5" t="s">
        <v>426</v>
      </c>
      <c r="L75" s="5" t="s">
        <v>427</v>
      </c>
      <c r="M75" s="5"/>
      <c r="N75" s="5" t="s">
        <v>428</v>
      </c>
      <c r="O75" s="5"/>
      <c r="P75" s="4" t="str">
        <f t="shared" si="0"/>
        <v>Outstanding</v>
      </c>
      <c r="Q75" s="13" t="s">
        <v>25</v>
      </c>
    </row>
    <row r="76" spans="1:17" ht="60" customHeight="1" x14ac:dyDescent="0.35">
      <c r="A76" s="11" t="s">
        <v>398</v>
      </c>
      <c r="B76" s="2" t="s">
        <v>429</v>
      </c>
      <c r="C76" s="1" t="s">
        <v>430</v>
      </c>
      <c r="D76" s="3" t="s">
        <v>20</v>
      </c>
      <c r="E76" s="3" t="s">
        <v>21</v>
      </c>
      <c r="F76" s="4" t="s">
        <v>22</v>
      </c>
      <c r="G76" s="4" t="s">
        <v>23</v>
      </c>
      <c r="H76" s="4" t="s">
        <v>24</v>
      </c>
      <c r="I76" s="4" t="s">
        <v>25</v>
      </c>
      <c r="J76" s="5" t="s">
        <v>25</v>
      </c>
      <c r="K76" s="5" t="s">
        <v>431</v>
      </c>
      <c r="L76" s="5" t="s">
        <v>432</v>
      </c>
      <c r="M76" s="5"/>
      <c r="N76" s="5" t="s">
        <v>433</v>
      </c>
      <c r="O76" s="5" t="s">
        <v>434</v>
      </c>
      <c r="P76" s="4" t="str">
        <f t="shared" si="0"/>
        <v>Outstanding</v>
      </c>
      <c r="Q76" s="13" t="s">
        <v>25</v>
      </c>
    </row>
    <row r="77" spans="1:17" ht="60" customHeight="1" x14ac:dyDescent="0.35">
      <c r="A77" s="11" t="s">
        <v>398</v>
      </c>
      <c r="B77" s="2" t="s">
        <v>435</v>
      </c>
      <c r="C77" s="1" t="s">
        <v>436</v>
      </c>
      <c r="D77" s="3" t="s">
        <v>20</v>
      </c>
      <c r="E77" s="3" t="s">
        <v>21</v>
      </c>
      <c r="F77" s="4" t="s">
        <v>22</v>
      </c>
      <c r="G77" s="4" t="s">
        <v>23</v>
      </c>
      <c r="H77" s="4" t="s">
        <v>24</v>
      </c>
      <c r="I77" s="4" t="s">
        <v>25</v>
      </c>
      <c r="J77" s="5" t="s">
        <v>25</v>
      </c>
      <c r="K77" s="5" t="s">
        <v>437</v>
      </c>
      <c r="L77" s="5" t="s">
        <v>438</v>
      </c>
      <c r="M77" s="5"/>
      <c r="N77" s="5" t="s">
        <v>439</v>
      </c>
      <c r="O77" s="5" t="s">
        <v>434</v>
      </c>
      <c r="P77" s="4" t="str">
        <f t="shared" si="0"/>
        <v>Outstanding</v>
      </c>
      <c r="Q77" s="13" t="s">
        <v>25</v>
      </c>
    </row>
    <row r="78" spans="1:17" ht="60" customHeight="1" x14ac:dyDescent="0.35">
      <c r="A78" s="11" t="s">
        <v>398</v>
      </c>
      <c r="B78" s="2" t="s">
        <v>440</v>
      </c>
      <c r="C78" s="1" t="s">
        <v>441</v>
      </c>
      <c r="D78" s="3" t="s">
        <v>20</v>
      </c>
      <c r="E78" s="3" t="s">
        <v>21</v>
      </c>
      <c r="F78" s="4" t="s">
        <v>22</v>
      </c>
      <c r="G78" s="4" t="s">
        <v>23</v>
      </c>
      <c r="H78" s="4" t="s">
        <v>24</v>
      </c>
      <c r="I78" s="4" t="s">
        <v>25</v>
      </c>
      <c r="J78" s="5" t="s">
        <v>25</v>
      </c>
      <c r="K78" s="5" t="s">
        <v>442</v>
      </c>
      <c r="L78" s="5" t="s">
        <v>443</v>
      </c>
      <c r="M78" s="5"/>
      <c r="N78" s="5" t="s">
        <v>444</v>
      </c>
      <c r="O78" s="5"/>
      <c r="P78" s="4" t="str">
        <f t="shared" si="0"/>
        <v>Outstanding</v>
      </c>
      <c r="Q78" s="13" t="s">
        <v>25</v>
      </c>
    </row>
    <row r="79" spans="1:17" ht="60" customHeight="1" x14ac:dyDescent="0.35">
      <c r="A79" s="11" t="s">
        <v>445</v>
      </c>
      <c r="B79" s="2" t="s">
        <v>446</v>
      </c>
      <c r="C79" s="1" t="s">
        <v>447</v>
      </c>
      <c r="D79" s="3" t="s">
        <v>20</v>
      </c>
      <c r="E79" s="3" t="s">
        <v>21</v>
      </c>
      <c r="F79" s="4" t="s">
        <v>22</v>
      </c>
      <c r="G79" s="4" t="s">
        <v>23</v>
      </c>
      <c r="H79" s="4" t="s">
        <v>24</v>
      </c>
      <c r="I79" s="4" t="s">
        <v>25</v>
      </c>
      <c r="J79" s="5" t="s">
        <v>25</v>
      </c>
      <c r="K79" s="5" t="s">
        <v>448</v>
      </c>
      <c r="L79" s="5" t="s">
        <v>449</v>
      </c>
      <c r="M79" s="5"/>
      <c r="N79" s="5" t="s">
        <v>450</v>
      </c>
      <c r="O79" s="5" t="s">
        <v>451</v>
      </c>
      <c r="P79" s="4" t="str">
        <f t="shared" si="0"/>
        <v>Outstanding</v>
      </c>
      <c r="Q79" s="13" t="s">
        <v>25</v>
      </c>
    </row>
    <row r="80" spans="1:17" ht="60" customHeight="1" x14ac:dyDescent="0.35">
      <c r="A80" s="11" t="s">
        <v>445</v>
      </c>
      <c r="B80" s="2" t="s">
        <v>452</v>
      </c>
      <c r="C80" s="1" t="s">
        <v>453</v>
      </c>
      <c r="D80" s="3" t="s">
        <v>20</v>
      </c>
      <c r="E80" s="3" t="s">
        <v>21</v>
      </c>
      <c r="F80" s="4" t="s">
        <v>22</v>
      </c>
      <c r="G80" s="4" t="s">
        <v>23</v>
      </c>
      <c r="H80" s="4" t="s">
        <v>24</v>
      </c>
      <c r="I80" s="4" t="s">
        <v>25</v>
      </c>
      <c r="J80" s="5" t="s">
        <v>25</v>
      </c>
      <c r="K80" s="5" t="s">
        <v>454</v>
      </c>
      <c r="L80" s="5" t="s">
        <v>455</v>
      </c>
      <c r="M80" s="5"/>
      <c r="N80" s="5" t="s">
        <v>456</v>
      </c>
      <c r="O80" s="5" t="s">
        <v>457</v>
      </c>
      <c r="P80" s="4" t="str">
        <f t="shared" si="0"/>
        <v>Outstanding</v>
      </c>
      <c r="Q80" s="13" t="s">
        <v>25</v>
      </c>
    </row>
    <row r="81" spans="1:17" ht="60" customHeight="1" x14ac:dyDescent="0.35">
      <c r="A81" s="11" t="s">
        <v>445</v>
      </c>
      <c r="B81" s="2" t="s">
        <v>458</v>
      </c>
      <c r="C81" s="1" t="s">
        <v>459</v>
      </c>
      <c r="D81" s="3" t="s">
        <v>20</v>
      </c>
      <c r="E81" s="3" t="s">
        <v>21</v>
      </c>
      <c r="F81" s="4" t="s">
        <v>22</v>
      </c>
      <c r="G81" s="4" t="s">
        <v>23</v>
      </c>
      <c r="H81" s="4" t="s">
        <v>24</v>
      </c>
      <c r="I81" s="4" t="s">
        <v>25</v>
      </c>
      <c r="J81" s="5" t="s">
        <v>25</v>
      </c>
      <c r="K81" s="5" t="s">
        <v>460</v>
      </c>
      <c r="L81" s="5" t="s">
        <v>461</v>
      </c>
      <c r="M81" s="5"/>
      <c r="N81" s="5" t="s">
        <v>462</v>
      </c>
      <c r="O81" s="5"/>
      <c r="P81" s="4" t="str">
        <f t="shared" si="0"/>
        <v>Outstanding</v>
      </c>
      <c r="Q81" s="13" t="s">
        <v>25</v>
      </c>
    </row>
    <row r="82" spans="1:17" ht="60" customHeight="1" x14ac:dyDescent="0.35">
      <c r="A82" s="11" t="s">
        <v>445</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445</v>
      </c>
      <c r="B83" s="2" t="s">
        <v>469</v>
      </c>
      <c r="C83" s="1" t="s">
        <v>470</v>
      </c>
      <c r="D83" s="3" t="s">
        <v>20</v>
      </c>
      <c r="E83" s="3" t="s">
        <v>21</v>
      </c>
      <c r="F83" s="4" t="s">
        <v>22</v>
      </c>
      <c r="G83" s="4" t="s">
        <v>23</v>
      </c>
      <c r="H83" s="4" t="s">
        <v>24</v>
      </c>
      <c r="I83" s="4" t="s">
        <v>25</v>
      </c>
      <c r="J83" s="5" t="s">
        <v>25</v>
      </c>
      <c r="K83" s="5" t="s">
        <v>471</v>
      </c>
      <c r="L83" s="5" t="s">
        <v>472</v>
      </c>
      <c r="M83" s="5"/>
      <c r="N83" s="5" t="s">
        <v>473</v>
      </c>
      <c r="O83" s="5" t="s">
        <v>457</v>
      </c>
      <c r="P83" s="4" t="str">
        <f t="shared" si="0"/>
        <v>Outstanding</v>
      </c>
      <c r="Q83" s="13" t="s">
        <v>25</v>
      </c>
    </row>
    <row r="84" spans="1:17" ht="60" customHeight="1" x14ac:dyDescent="0.35">
      <c r="A84" s="11" t="s">
        <v>445</v>
      </c>
      <c r="B84" s="2" t="s">
        <v>474</v>
      </c>
      <c r="C84" s="1" t="s">
        <v>475</v>
      </c>
      <c r="D84" s="3" t="s">
        <v>20</v>
      </c>
      <c r="E84" s="3" t="s">
        <v>21</v>
      </c>
      <c r="F84" s="4" t="s">
        <v>22</v>
      </c>
      <c r="G84" s="4" t="s">
        <v>23</v>
      </c>
      <c r="H84" s="4" t="s">
        <v>24</v>
      </c>
      <c r="I84" s="4" t="s">
        <v>25</v>
      </c>
      <c r="J84" s="5" t="s">
        <v>25</v>
      </c>
      <c r="K84" s="5" t="s">
        <v>476</v>
      </c>
      <c r="L84" s="5" t="s">
        <v>477</v>
      </c>
      <c r="M84" s="5"/>
      <c r="N84" s="5" t="s">
        <v>478</v>
      </c>
      <c r="O84" s="5" t="s">
        <v>457</v>
      </c>
      <c r="P84" s="4" t="str">
        <f t="shared" si="0"/>
        <v>Outstanding</v>
      </c>
      <c r="Q84" s="13" t="s">
        <v>25</v>
      </c>
    </row>
    <row r="85" spans="1:17" ht="60" customHeight="1" x14ac:dyDescent="0.35">
      <c r="A85" s="11" t="s">
        <v>445</v>
      </c>
      <c r="B85" s="2" t="s">
        <v>479</v>
      </c>
      <c r="C85" s="1" t="s">
        <v>480</v>
      </c>
      <c r="D85" s="3" t="s">
        <v>20</v>
      </c>
      <c r="E85" s="3" t="s">
        <v>56</v>
      </c>
      <c r="F85" s="4" t="s">
        <v>22</v>
      </c>
      <c r="G85" s="4" t="s">
        <v>23</v>
      </c>
      <c r="H85" s="4" t="s">
        <v>24</v>
      </c>
      <c r="I85" s="4" t="s">
        <v>25</v>
      </c>
      <c r="J85" s="5" t="s">
        <v>25</v>
      </c>
      <c r="K85" s="5" t="s">
        <v>481</v>
      </c>
      <c r="L85" s="5" t="s">
        <v>482</v>
      </c>
      <c r="M85" s="5" t="s">
        <v>483</v>
      </c>
      <c r="N85" s="5" t="s">
        <v>484</v>
      </c>
      <c r="O85" s="5" t="s">
        <v>485</v>
      </c>
      <c r="P85" s="4" t="str">
        <f t="shared" si="0"/>
        <v>Outstanding</v>
      </c>
      <c r="Q85" s="13" t="s">
        <v>25</v>
      </c>
    </row>
    <row r="86" spans="1:17" ht="60" customHeight="1" x14ac:dyDescent="0.35">
      <c r="A86" s="11" t="s">
        <v>486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486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486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486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486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486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486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486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486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486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486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486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486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486</v>
      </c>
      <c r="B99" s="2" t="s">
        <v>565</v>
      </c>
      <c r="C99" s="1" t="s">
        <v>566</v>
      </c>
      <c r="D99" s="3" t="s">
        <v>20</v>
      </c>
      <c r="E99" s="3" t="s">
        <v>21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486</v>
      </c>
      <c r="B100" s="2" t="s">
        <v>571</v>
      </c>
      <c r="C100" s="1" t="s">
        <v>572</v>
      </c>
      <c r="D100" s="3" t="s">
        <v>20</v>
      </c>
      <c r="E100" s="3" t="s">
        <v>21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486</v>
      </c>
      <c r="B101" s="2" t="s">
        <v>577</v>
      </c>
      <c r="C101" s="1" t="s">
        <v>578</v>
      </c>
      <c r="D101" s="3" t="s">
        <v>20</v>
      </c>
      <c r="E101" s="3" t="s">
        <v>21</v>
      </c>
      <c r="F101" s="4" t="s">
        <v>22</v>
      </c>
      <c r="G101" s="4" t="s">
        <v>23</v>
      </c>
      <c r="H101" s="4" t="s">
        <v>24</v>
      </c>
      <c r="I101" s="4" t="s">
        <v>25</v>
      </c>
      <c r="J101" s="5" t="s">
        <v>25</v>
      </c>
      <c r="K101" s="5" t="s">
        <v>579</v>
      </c>
      <c r="L101" s="5" t="s">
        <v>580</v>
      </c>
      <c r="M101" s="5" t="s">
        <v>581</v>
      </c>
      <c r="N101" s="5" t="s">
        <v>582</v>
      </c>
      <c r="O101" s="5"/>
      <c r="P101" s="4" t="str">
        <f t="shared" si="0"/>
        <v>Outstanding</v>
      </c>
      <c r="Q101" s="13" t="s">
        <v>25</v>
      </c>
    </row>
    <row r="102" spans="1:17" ht="60" customHeight="1" x14ac:dyDescent="0.35">
      <c r="A102" s="11" t="s">
        <v>486</v>
      </c>
      <c r="B102" s="2" t="s">
        <v>583</v>
      </c>
      <c r="C102" s="1" t="s">
        <v>584</v>
      </c>
      <c r="D102" s="3" t="s">
        <v>20</v>
      </c>
      <c r="E102" s="3" t="s">
        <v>21</v>
      </c>
      <c r="F102" s="4" t="s">
        <v>22</v>
      </c>
      <c r="G102" s="4" t="s">
        <v>23</v>
      </c>
      <c r="H102" s="4" t="s">
        <v>24</v>
      </c>
      <c r="I102" s="4" t="s">
        <v>25</v>
      </c>
      <c r="J102" s="5" t="s">
        <v>25</v>
      </c>
      <c r="K102" s="5" t="s">
        <v>585</v>
      </c>
      <c r="L102" s="5" t="s">
        <v>586</v>
      </c>
      <c r="M102" s="5" t="s">
        <v>587</v>
      </c>
      <c r="N102" s="5" t="s">
        <v>588</v>
      </c>
      <c r="O102" s="5"/>
      <c r="P102" s="4" t="str">
        <f t="shared" si="0"/>
        <v>Outstanding</v>
      </c>
      <c r="Q102" s="13" t="s">
        <v>25</v>
      </c>
    </row>
    <row r="103" spans="1:17" ht="60" customHeight="1" x14ac:dyDescent="0.35">
      <c r="A103" s="11" t="s">
        <v>486</v>
      </c>
      <c r="B103" s="2" t="s">
        <v>589</v>
      </c>
      <c r="C103" s="1" t="s">
        <v>590</v>
      </c>
      <c r="D103" s="3" t="s">
        <v>20</v>
      </c>
      <c r="E103" s="3" t="s">
        <v>21</v>
      </c>
      <c r="F103" s="4" t="s">
        <v>22</v>
      </c>
      <c r="G103" s="4" t="s">
        <v>23</v>
      </c>
      <c r="H103" s="4" t="s">
        <v>24</v>
      </c>
      <c r="I103" s="4" t="s">
        <v>25</v>
      </c>
      <c r="J103" s="5" t="s">
        <v>25</v>
      </c>
      <c r="K103" s="5" t="s">
        <v>591</v>
      </c>
      <c r="L103" s="5" t="s">
        <v>592</v>
      </c>
      <c r="M103" s="5" t="s">
        <v>593</v>
      </c>
      <c r="N103" s="5" t="s">
        <v>594</v>
      </c>
      <c r="O103" s="5"/>
      <c r="P103" s="4" t="str">
        <f t="shared" si="0"/>
        <v>Outstanding</v>
      </c>
      <c r="Q103" s="13" t="s">
        <v>25</v>
      </c>
    </row>
    <row r="104" spans="1:17" ht="60" customHeight="1" x14ac:dyDescent="0.35">
      <c r="A104" s="11" t="s">
        <v>486</v>
      </c>
      <c r="B104" s="2" t="s">
        <v>595</v>
      </c>
      <c r="C104" s="1" t="s">
        <v>596</v>
      </c>
      <c r="D104" s="3" t="s">
        <v>20</v>
      </c>
      <c r="E104" s="3" t="s">
        <v>21</v>
      </c>
      <c r="F104" s="4" t="s">
        <v>22</v>
      </c>
      <c r="G104" s="4" t="s">
        <v>23</v>
      </c>
      <c r="H104" s="4" t="s">
        <v>24</v>
      </c>
      <c r="I104" s="4" t="s">
        <v>25</v>
      </c>
      <c r="J104" s="5" t="s">
        <v>25</v>
      </c>
      <c r="K104" s="5" t="s">
        <v>597</v>
      </c>
      <c r="L104" s="5" t="s">
        <v>598</v>
      </c>
      <c r="M104" s="5" t="s">
        <v>599</v>
      </c>
      <c r="N104" s="5" t="s">
        <v>600</v>
      </c>
      <c r="O104" s="5"/>
      <c r="P104" s="4" t="str">
        <f t="shared" si="0"/>
        <v>Outstanding</v>
      </c>
      <c r="Q104" s="13" t="s">
        <v>25</v>
      </c>
    </row>
    <row r="105" spans="1:17" ht="60" customHeight="1" x14ac:dyDescent="0.35">
      <c r="A105" s="11" t="s">
        <v>486</v>
      </c>
      <c r="B105" s="2" t="s">
        <v>601</v>
      </c>
      <c r="C105" s="1" t="s">
        <v>602</v>
      </c>
      <c r="D105" s="3" t="s">
        <v>20</v>
      </c>
      <c r="E105" s="3" t="s">
        <v>56</v>
      </c>
      <c r="F105" s="4" t="s">
        <v>22</v>
      </c>
      <c r="G105" s="4" t="s">
        <v>23</v>
      </c>
      <c r="H105" s="4" t="s">
        <v>24</v>
      </c>
      <c r="I105" s="4" t="s">
        <v>25</v>
      </c>
      <c r="J105" s="5" t="s">
        <v>25</v>
      </c>
      <c r="K105" s="5" t="s">
        <v>603</v>
      </c>
      <c r="L105" s="5" t="s">
        <v>604</v>
      </c>
      <c r="M105" s="5" t="s">
        <v>605</v>
      </c>
      <c r="N105" s="5" t="s">
        <v>606</v>
      </c>
      <c r="O105" s="5"/>
      <c r="P105" s="4" t="str">
        <f t="shared" si="0"/>
        <v>Outstanding</v>
      </c>
      <c r="Q105" s="13" t="s">
        <v>25</v>
      </c>
    </row>
    <row r="106" spans="1:17" ht="60" customHeight="1" x14ac:dyDescent="0.35">
      <c r="A106" s="11" t="s">
        <v>486</v>
      </c>
      <c r="B106" s="2" t="s">
        <v>607</v>
      </c>
      <c r="C106" s="1" t="s">
        <v>608</v>
      </c>
      <c r="D106" s="3" t="s">
        <v>20</v>
      </c>
      <c r="E106" s="3" t="s">
        <v>21</v>
      </c>
      <c r="F106" s="4" t="s">
        <v>22</v>
      </c>
      <c r="G106" s="4" t="s">
        <v>23</v>
      </c>
      <c r="H106" s="4" t="s">
        <v>24</v>
      </c>
      <c r="I106" s="4" t="s">
        <v>25</v>
      </c>
      <c r="J106" s="5" t="s">
        <v>25</v>
      </c>
      <c r="K106" s="5" t="s">
        <v>609</v>
      </c>
      <c r="L106" s="5" t="s">
        <v>610</v>
      </c>
      <c r="M106" s="5"/>
      <c r="N106" s="5" t="s">
        <v>611</v>
      </c>
      <c r="O106" s="5"/>
      <c r="P106" s="4" t="str">
        <f t="shared" si="0"/>
        <v>Outstanding</v>
      </c>
      <c r="Q106" s="13" t="s">
        <v>25</v>
      </c>
    </row>
    <row r="107" spans="1:17" ht="60" customHeight="1" x14ac:dyDescent="0.35">
      <c r="A107" s="11" t="s">
        <v>486</v>
      </c>
      <c r="B107" s="2" t="s">
        <v>612</v>
      </c>
      <c r="C107" s="1" t="s">
        <v>613</v>
      </c>
      <c r="D107" s="3" t="s">
        <v>75</v>
      </c>
      <c r="E107" s="3" t="s">
        <v>21</v>
      </c>
      <c r="F107" s="4" t="s">
        <v>22</v>
      </c>
      <c r="G107" s="4" t="s">
        <v>23</v>
      </c>
      <c r="H107" s="4" t="s">
        <v>24</v>
      </c>
      <c r="I107" s="4" t="s">
        <v>25</v>
      </c>
      <c r="J107" s="5" t="s">
        <v>25</v>
      </c>
      <c r="K107" s="5" t="s">
        <v>614</v>
      </c>
      <c r="L107" s="5" t="s">
        <v>615</v>
      </c>
      <c r="M107" s="5" t="s">
        <v>616</v>
      </c>
      <c r="N107" s="5" t="s">
        <v>617</v>
      </c>
      <c r="O107" s="5"/>
      <c r="P107" s="4" t="str">
        <f t="shared" si="0"/>
        <v>Outstanding</v>
      </c>
      <c r="Q107" s="13" t="s">
        <v>25</v>
      </c>
    </row>
    <row r="108" spans="1:17" ht="60" customHeight="1" x14ac:dyDescent="0.35">
      <c r="A108" s="11" t="s">
        <v>618</v>
      </c>
      <c r="B108" s="2" t="s">
        <v>619</v>
      </c>
      <c r="C108" s="1" t="s">
        <v>620</v>
      </c>
      <c r="D108" s="3" t="s">
        <v>20</v>
      </c>
      <c r="E108" s="3" t="s">
        <v>21</v>
      </c>
      <c r="F108" s="4" t="s">
        <v>22</v>
      </c>
      <c r="G108" s="4" t="s">
        <v>23</v>
      </c>
      <c r="H108" s="4" t="s">
        <v>24</v>
      </c>
      <c r="I108" s="4" t="s">
        <v>25</v>
      </c>
      <c r="J108" s="5" t="s">
        <v>25</v>
      </c>
      <c r="K108" s="5" t="s">
        <v>621</v>
      </c>
      <c r="L108" s="5" t="s">
        <v>532</v>
      </c>
      <c r="M108" s="5"/>
      <c r="N108" s="5" t="s">
        <v>622</v>
      </c>
      <c r="O108" s="5"/>
      <c r="P108" s="4" t="str">
        <f t="shared" si="0"/>
        <v>Outstanding</v>
      </c>
      <c r="Q108" s="13" t="s">
        <v>25</v>
      </c>
    </row>
    <row r="109" spans="1:17" ht="60" customHeight="1" x14ac:dyDescent="0.35">
      <c r="A109" s="11" t="s">
        <v>618</v>
      </c>
      <c r="B109" s="2" t="s">
        <v>623</v>
      </c>
      <c r="C109" s="1" t="s">
        <v>624</v>
      </c>
      <c r="D109" s="3" t="s">
        <v>20</v>
      </c>
      <c r="E109" s="3" t="s">
        <v>56</v>
      </c>
      <c r="F109" s="4" t="s">
        <v>22</v>
      </c>
      <c r="G109" s="4" t="s">
        <v>23</v>
      </c>
      <c r="H109" s="4" t="s">
        <v>24</v>
      </c>
      <c r="I109" s="4" t="s">
        <v>25</v>
      </c>
      <c r="J109" s="5" t="s">
        <v>25</v>
      </c>
      <c r="K109" s="5" t="s">
        <v>625</v>
      </c>
      <c r="L109" s="5" t="s">
        <v>526</v>
      </c>
      <c r="M109" s="5" t="s">
        <v>626</v>
      </c>
      <c r="N109" s="5" t="s">
        <v>627</v>
      </c>
      <c r="O109" s="5"/>
      <c r="P109" s="4" t="str">
        <f t="shared" si="0"/>
        <v>Outstanding</v>
      </c>
      <c r="Q109" s="13" t="s">
        <v>25</v>
      </c>
    </row>
    <row r="110" spans="1:17" ht="60" customHeight="1" x14ac:dyDescent="0.35">
      <c r="A110" s="11" t="s">
        <v>618</v>
      </c>
      <c r="B110" s="2" t="s">
        <v>628</v>
      </c>
      <c r="C110" s="1" t="s">
        <v>629</v>
      </c>
      <c r="D110" s="3" t="s">
        <v>20</v>
      </c>
      <c r="E110" s="3" t="s">
        <v>21</v>
      </c>
      <c r="F110" s="4" t="s">
        <v>22</v>
      </c>
      <c r="G110" s="4" t="s">
        <v>23</v>
      </c>
      <c r="H110" s="4" t="s">
        <v>24</v>
      </c>
      <c r="I110" s="4" t="s">
        <v>25</v>
      </c>
      <c r="J110" s="5" t="s">
        <v>25</v>
      </c>
      <c r="K110" s="5" t="s">
        <v>630</v>
      </c>
      <c r="L110" s="5" t="s">
        <v>631</v>
      </c>
      <c r="M110" s="5" t="s">
        <v>632</v>
      </c>
      <c r="N110" s="5" t="s">
        <v>633</v>
      </c>
      <c r="O110" s="5"/>
      <c r="P110" s="4" t="str">
        <f t="shared" si="0"/>
        <v>Outstanding</v>
      </c>
      <c r="Q110" s="13" t="s">
        <v>25</v>
      </c>
    </row>
    <row r="111" spans="1:17" ht="60" customHeight="1" x14ac:dyDescent="0.35">
      <c r="A111" s="11" t="s">
        <v>618</v>
      </c>
      <c r="B111" s="2" t="s">
        <v>634</v>
      </c>
      <c r="C111" s="1" t="s">
        <v>635</v>
      </c>
      <c r="D111" s="3" t="s">
        <v>20</v>
      </c>
      <c r="E111" s="3" t="s">
        <v>21</v>
      </c>
      <c r="F111" s="4" t="s">
        <v>22</v>
      </c>
      <c r="G111" s="4" t="s">
        <v>23</v>
      </c>
      <c r="H111" s="4" t="s">
        <v>24</v>
      </c>
      <c r="I111" s="4" t="s">
        <v>25</v>
      </c>
      <c r="J111" s="5" t="s">
        <v>25</v>
      </c>
      <c r="K111" s="5" t="s">
        <v>636</v>
      </c>
      <c r="L111" s="5" t="s">
        <v>637</v>
      </c>
      <c r="M111" s="5" t="s">
        <v>632</v>
      </c>
      <c r="N111" s="5" t="s">
        <v>638</v>
      </c>
      <c r="O111" s="5"/>
      <c r="P111" s="4" t="str">
        <f t="shared" si="0"/>
        <v>Outstanding</v>
      </c>
      <c r="Q111" s="13" t="s">
        <v>25</v>
      </c>
    </row>
    <row r="112" spans="1:17" ht="60" customHeight="1" x14ac:dyDescent="0.35">
      <c r="A112" s="11" t="s">
        <v>618</v>
      </c>
      <c r="B112" s="2" t="s">
        <v>639</v>
      </c>
      <c r="C112" s="1" t="s">
        <v>640</v>
      </c>
      <c r="D112" s="3" t="s">
        <v>20</v>
      </c>
      <c r="E112" s="3" t="s">
        <v>21</v>
      </c>
      <c r="F112" s="4" t="s">
        <v>22</v>
      </c>
      <c r="G112" s="4" t="s">
        <v>23</v>
      </c>
      <c r="H112" s="4" t="s">
        <v>24</v>
      </c>
      <c r="I112" s="4" t="s">
        <v>25</v>
      </c>
      <c r="J112" s="5" t="s">
        <v>25</v>
      </c>
      <c r="K112" s="5" t="s">
        <v>641</v>
      </c>
      <c r="L112" s="5" t="s">
        <v>580</v>
      </c>
      <c r="M112" s="5"/>
      <c r="N112" s="5" t="s">
        <v>642</v>
      </c>
      <c r="O112" s="5"/>
      <c r="P112" s="4" t="str">
        <f t="shared" si="0"/>
        <v>Outstanding</v>
      </c>
      <c r="Q112" s="13" t="s">
        <v>25</v>
      </c>
    </row>
    <row r="113" spans="1:17" ht="60" customHeight="1" x14ac:dyDescent="0.35">
      <c r="A113" s="11" t="s">
        <v>643</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c r="P113" s="4" t="str">
        <f t="shared" si="0"/>
        <v>Outstanding</v>
      </c>
      <c r="Q113" s="13" t="s">
        <v>25</v>
      </c>
    </row>
    <row r="114" spans="1:17" ht="60" customHeight="1" x14ac:dyDescent="0.35">
      <c r="A114" s="11" t="s">
        <v>643</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c r="P114" s="4" t="str">
        <f t="shared" si="0"/>
        <v>Outstanding</v>
      </c>
      <c r="Q114" s="13" t="s">
        <v>25</v>
      </c>
    </row>
    <row r="115" spans="1:17" ht="60" customHeight="1" x14ac:dyDescent="0.35">
      <c r="A115" s="11" t="s">
        <v>654</v>
      </c>
      <c r="B115" s="2" t="s">
        <v>655</v>
      </c>
      <c r="C115" s="1" t="s">
        <v>656</v>
      </c>
      <c r="D115" s="3" t="s">
        <v>20</v>
      </c>
      <c r="E115" s="3" t="s">
        <v>21</v>
      </c>
      <c r="F115" s="4" t="s">
        <v>22</v>
      </c>
      <c r="G115" s="4" t="s">
        <v>23</v>
      </c>
      <c r="H115" s="4" t="s">
        <v>24</v>
      </c>
      <c r="I115" s="4" t="s">
        <v>25</v>
      </c>
      <c r="J115" s="5" t="s">
        <v>25</v>
      </c>
      <c r="K115" s="5" t="s">
        <v>657</v>
      </c>
      <c r="L115" s="5" t="s">
        <v>658</v>
      </c>
      <c r="M115" s="5"/>
      <c r="N115" s="5" t="s">
        <v>659</v>
      </c>
      <c r="O115" s="5"/>
      <c r="P115" s="4" t="str">
        <f t="shared" si="0"/>
        <v>Outstanding</v>
      </c>
      <c r="Q115" s="13" t="s">
        <v>25</v>
      </c>
    </row>
    <row r="116" spans="1:17" ht="60" customHeight="1" x14ac:dyDescent="0.35">
      <c r="A116" s="11" t="s">
        <v>654</v>
      </c>
      <c r="B116" s="2" t="s">
        <v>660</v>
      </c>
      <c r="C116" s="1" t="s">
        <v>661</v>
      </c>
      <c r="D116" s="3" t="s">
        <v>20</v>
      </c>
      <c r="E116" s="3" t="s">
        <v>21</v>
      </c>
      <c r="F116" s="4" t="s">
        <v>22</v>
      </c>
      <c r="G116" s="4" t="s">
        <v>23</v>
      </c>
      <c r="H116" s="4" t="s">
        <v>24</v>
      </c>
      <c r="I116" s="4" t="s">
        <v>25</v>
      </c>
      <c r="J116" s="5" t="s">
        <v>25</v>
      </c>
      <c r="K116" s="5" t="s">
        <v>662</v>
      </c>
      <c r="L116" s="5" t="s">
        <v>663</v>
      </c>
      <c r="M116" s="5"/>
      <c r="N116" s="5" t="s">
        <v>664</v>
      </c>
      <c r="O116" s="5" t="s">
        <v>665</v>
      </c>
      <c r="P116" s="4" t="str">
        <f t="shared" si="0"/>
        <v>Outstanding</v>
      </c>
      <c r="Q116" s="13" t="s">
        <v>25</v>
      </c>
    </row>
    <row r="117" spans="1:17" ht="60" customHeight="1" x14ac:dyDescent="0.35">
      <c r="A117" s="11" t="s">
        <v>654</v>
      </c>
      <c r="B117" s="2" t="s">
        <v>666</v>
      </c>
      <c r="C117" s="1" t="s">
        <v>667</v>
      </c>
      <c r="D117" s="3" t="s">
        <v>20</v>
      </c>
      <c r="E117" s="3" t="s">
        <v>21</v>
      </c>
      <c r="F117" s="4" t="s">
        <v>22</v>
      </c>
      <c r="G117" s="4" t="s">
        <v>23</v>
      </c>
      <c r="H117" s="4" t="s">
        <v>24</v>
      </c>
      <c r="I117" s="4" t="s">
        <v>25</v>
      </c>
      <c r="J117" s="5" t="s">
        <v>25</v>
      </c>
      <c r="K117" s="5" t="s">
        <v>668</v>
      </c>
      <c r="L117" s="5" t="s">
        <v>669</v>
      </c>
      <c r="M117" s="5"/>
      <c r="N117" s="5" t="s">
        <v>670</v>
      </c>
      <c r="O117" s="5" t="s">
        <v>671</v>
      </c>
      <c r="P117" s="4" t="str">
        <f t="shared" si="0"/>
        <v>Outstanding</v>
      </c>
      <c r="Q117" s="13" t="s">
        <v>25</v>
      </c>
    </row>
    <row r="118" spans="1:17" ht="60" customHeight="1" x14ac:dyDescent="0.35">
      <c r="A118" s="11" t="s">
        <v>654</v>
      </c>
      <c r="B118" s="2" t="s">
        <v>672</v>
      </c>
      <c r="C118" s="1" t="s">
        <v>673</v>
      </c>
      <c r="D118" s="3" t="s">
        <v>20</v>
      </c>
      <c r="E118" s="3" t="s">
        <v>21</v>
      </c>
      <c r="F118" s="4" t="s">
        <v>22</v>
      </c>
      <c r="G118" s="4" t="s">
        <v>23</v>
      </c>
      <c r="H118" s="4" t="s">
        <v>24</v>
      </c>
      <c r="I118" s="4" t="s">
        <v>25</v>
      </c>
      <c r="J118" s="5" t="s">
        <v>25</v>
      </c>
      <c r="K118" s="5" t="s">
        <v>674</v>
      </c>
      <c r="L118" s="5" t="s">
        <v>675</v>
      </c>
      <c r="M118" s="5"/>
      <c r="N118" s="5" t="s">
        <v>676</v>
      </c>
      <c r="O118" s="5" t="s">
        <v>671</v>
      </c>
      <c r="P118" s="4" t="str">
        <f t="shared" si="0"/>
        <v>Outstanding</v>
      </c>
      <c r="Q118" s="13" t="s">
        <v>25</v>
      </c>
    </row>
    <row r="119" spans="1:17" ht="60" customHeight="1" x14ac:dyDescent="0.35">
      <c r="A119" s="11" t="s">
        <v>654</v>
      </c>
      <c r="B119" s="2" t="s">
        <v>677</v>
      </c>
      <c r="C119" s="1" t="s">
        <v>678</v>
      </c>
      <c r="D119" s="3" t="s">
        <v>20</v>
      </c>
      <c r="E119" s="3" t="s">
        <v>21</v>
      </c>
      <c r="F119" s="4" t="s">
        <v>22</v>
      </c>
      <c r="G119" s="4" t="s">
        <v>23</v>
      </c>
      <c r="H119" s="4" t="s">
        <v>24</v>
      </c>
      <c r="I119" s="4" t="s">
        <v>25</v>
      </c>
      <c r="J119" s="5" t="s">
        <v>25</v>
      </c>
      <c r="K119" s="5" t="s">
        <v>679</v>
      </c>
      <c r="L119" s="5" t="s">
        <v>680</v>
      </c>
      <c r="M119" s="5"/>
      <c r="N119" s="5" t="s">
        <v>681</v>
      </c>
      <c r="O119" s="5" t="s">
        <v>671</v>
      </c>
      <c r="P119" s="4" t="str">
        <f t="shared" si="0"/>
        <v>Outstanding</v>
      </c>
      <c r="Q119" s="13" t="s">
        <v>25</v>
      </c>
    </row>
    <row r="120" spans="1:17" ht="60" customHeight="1" x14ac:dyDescent="0.35">
      <c r="A120" s="11" t="s">
        <v>654</v>
      </c>
      <c r="B120" s="2" t="s">
        <v>682</v>
      </c>
      <c r="C120" s="1" t="s">
        <v>683</v>
      </c>
      <c r="D120" s="3" t="s">
        <v>20</v>
      </c>
      <c r="E120" s="3" t="s">
        <v>21</v>
      </c>
      <c r="F120" s="4" t="s">
        <v>22</v>
      </c>
      <c r="G120" s="4" t="s">
        <v>23</v>
      </c>
      <c r="H120" s="4" t="s">
        <v>24</v>
      </c>
      <c r="I120" s="4" t="s">
        <v>25</v>
      </c>
      <c r="J120" s="5" t="s">
        <v>25</v>
      </c>
      <c r="K120" s="5" t="s">
        <v>684</v>
      </c>
      <c r="L120" s="5" t="s">
        <v>685</v>
      </c>
      <c r="M120" s="5"/>
      <c r="N120" s="5" t="s">
        <v>686</v>
      </c>
      <c r="O120" s="5" t="s">
        <v>671</v>
      </c>
      <c r="P120" s="4" t="str">
        <f t="shared" si="0"/>
        <v>Outstanding</v>
      </c>
      <c r="Q120" s="13" t="s">
        <v>25</v>
      </c>
    </row>
    <row r="121" spans="1:17" ht="60" customHeight="1" x14ac:dyDescent="0.35">
      <c r="A121" s="11" t="s">
        <v>654</v>
      </c>
      <c r="B121" s="2" t="s">
        <v>687</v>
      </c>
      <c r="C121" s="1" t="s">
        <v>688</v>
      </c>
      <c r="D121" s="3" t="s">
        <v>20</v>
      </c>
      <c r="E121" s="3" t="s">
        <v>21</v>
      </c>
      <c r="F121" s="4" t="s">
        <v>22</v>
      </c>
      <c r="G121" s="4" t="s">
        <v>23</v>
      </c>
      <c r="H121" s="4" t="s">
        <v>24</v>
      </c>
      <c r="I121" s="4" t="s">
        <v>25</v>
      </c>
      <c r="J121" s="5" t="s">
        <v>25</v>
      </c>
      <c r="K121" s="5" t="s">
        <v>689</v>
      </c>
      <c r="L121" s="5" t="s">
        <v>690</v>
      </c>
      <c r="M121" s="5"/>
      <c r="N121" s="5" t="s">
        <v>691</v>
      </c>
      <c r="O121" s="5" t="s">
        <v>671</v>
      </c>
      <c r="P121" s="4" t="str">
        <f t="shared" si="0"/>
        <v>Outstanding</v>
      </c>
      <c r="Q121" s="13" t="s">
        <v>25</v>
      </c>
    </row>
    <row r="122" spans="1:17" ht="60" customHeight="1" x14ac:dyDescent="0.35">
      <c r="A122" s="11" t="s">
        <v>654</v>
      </c>
      <c r="B122" s="2" t="s">
        <v>692</v>
      </c>
      <c r="C122" s="1" t="s">
        <v>693</v>
      </c>
      <c r="D122" s="3" t="s">
        <v>20</v>
      </c>
      <c r="E122" s="3" t="s">
        <v>21</v>
      </c>
      <c r="F122" s="4" t="s">
        <v>22</v>
      </c>
      <c r="G122" s="4" t="s">
        <v>23</v>
      </c>
      <c r="H122" s="4" t="s">
        <v>24</v>
      </c>
      <c r="I122" s="4" t="s">
        <v>25</v>
      </c>
      <c r="J122" s="5" t="s">
        <v>25</v>
      </c>
      <c r="K122" s="5" t="s">
        <v>694</v>
      </c>
      <c r="L122" s="5" t="s">
        <v>695</v>
      </c>
      <c r="M122" s="5"/>
      <c r="N122" s="5" t="s">
        <v>696</v>
      </c>
      <c r="O122" s="5" t="s">
        <v>671</v>
      </c>
      <c r="P122" s="4" t="str">
        <f t="shared" si="0"/>
        <v>Outstanding</v>
      </c>
      <c r="Q122" s="13" t="s">
        <v>25</v>
      </c>
    </row>
    <row r="123" spans="1:17" ht="60" customHeight="1" x14ac:dyDescent="0.35">
      <c r="A123" s="11" t="s">
        <v>654</v>
      </c>
      <c r="B123" s="2" t="s">
        <v>697</v>
      </c>
      <c r="C123" s="1" t="s">
        <v>698</v>
      </c>
      <c r="D123" s="3" t="s">
        <v>20</v>
      </c>
      <c r="E123" s="3" t="s">
        <v>21</v>
      </c>
      <c r="F123" s="4" t="s">
        <v>22</v>
      </c>
      <c r="G123" s="4" t="s">
        <v>23</v>
      </c>
      <c r="H123" s="4" t="s">
        <v>24</v>
      </c>
      <c r="I123" s="4" t="s">
        <v>25</v>
      </c>
      <c r="J123" s="5" t="s">
        <v>25</v>
      </c>
      <c r="K123" s="5" t="s">
        <v>699</v>
      </c>
      <c r="L123" s="5" t="s">
        <v>700</v>
      </c>
      <c r="M123" s="5" t="s">
        <v>701</v>
      </c>
      <c r="N123" s="5" t="s">
        <v>702</v>
      </c>
      <c r="O123" s="5"/>
      <c r="P123" s="4" t="str">
        <f t="shared" si="0"/>
        <v>Outstanding</v>
      </c>
      <c r="Q123" s="13" t="s">
        <v>25</v>
      </c>
    </row>
    <row r="124" spans="1:17" ht="60" customHeight="1" x14ac:dyDescent="0.35">
      <c r="A124" s="11" t="s">
        <v>703</v>
      </c>
      <c r="B124" s="2" t="s">
        <v>704</v>
      </c>
      <c r="C124" s="1" t="s">
        <v>705</v>
      </c>
      <c r="D124" s="3" t="s">
        <v>20</v>
      </c>
      <c r="E124" s="3" t="s">
        <v>21</v>
      </c>
      <c r="F124" s="4" t="s">
        <v>22</v>
      </c>
      <c r="G124" s="4" t="s">
        <v>23</v>
      </c>
      <c r="H124" s="4" t="s">
        <v>24</v>
      </c>
      <c r="I124" s="4" t="s">
        <v>25</v>
      </c>
      <c r="J124" s="5" t="s">
        <v>25</v>
      </c>
      <c r="K124" s="5" t="s">
        <v>706</v>
      </c>
      <c r="L124" s="5" t="s">
        <v>707</v>
      </c>
      <c r="M124" s="5"/>
      <c r="N124" s="5" t="s">
        <v>708</v>
      </c>
      <c r="O124" s="5"/>
      <c r="P124" s="4" t="str">
        <f t="shared" si="0"/>
        <v>Outstanding</v>
      </c>
      <c r="Q124" s="13" t="s">
        <v>25</v>
      </c>
    </row>
    <row r="125" spans="1:17" ht="60" customHeight="1" x14ac:dyDescent="0.35">
      <c r="A125" s="11" t="s">
        <v>709</v>
      </c>
      <c r="B125" s="2" t="s">
        <v>710</v>
      </c>
      <c r="C125" s="1" t="s">
        <v>711</v>
      </c>
      <c r="D125" s="3" t="s">
        <v>20</v>
      </c>
      <c r="E125" s="3" t="s">
        <v>21</v>
      </c>
      <c r="F125" s="4" t="s">
        <v>22</v>
      </c>
      <c r="G125" s="4" t="s">
        <v>23</v>
      </c>
      <c r="H125" s="4" t="s">
        <v>24</v>
      </c>
      <c r="I125" s="4" t="s">
        <v>25</v>
      </c>
      <c r="J125" s="5" t="s">
        <v>25</v>
      </c>
      <c r="K125" s="5" t="s">
        <v>712</v>
      </c>
      <c r="L125" s="5" t="s">
        <v>713</v>
      </c>
      <c r="M125" s="5" t="s">
        <v>714</v>
      </c>
      <c r="N125" s="5" t="s">
        <v>715</v>
      </c>
      <c r="O125" s="5"/>
      <c r="P125" s="4" t="str">
        <f t="shared" si="0"/>
        <v>Outstanding</v>
      </c>
      <c r="Q125" s="13" t="s">
        <v>25</v>
      </c>
    </row>
    <row r="126" spans="1:17" ht="60" customHeight="1" x14ac:dyDescent="0.35">
      <c r="A126" s="11" t="s">
        <v>709</v>
      </c>
      <c r="B126" s="2" t="s">
        <v>716</v>
      </c>
      <c r="C126" s="1" t="s">
        <v>717</v>
      </c>
      <c r="D126" s="3" t="s">
        <v>20</v>
      </c>
      <c r="E126" s="3" t="s">
        <v>21</v>
      </c>
      <c r="F126" s="4" t="s">
        <v>22</v>
      </c>
      <c r="G126" s="4" t="s">
        <v>23</v>
      </c>
      <c r="H126" s="4" t="s">
        <v>24</v>
      </c>
      <c r="I126" s="4" t="s">
        <v>25</v>
      </c>
      <c r="J126" s="5" t="s">
        <v>25</v>
      </c>
      <c r="K126" s="5" t="s">
        <v>718</v>
      </c>
      <c r="L126" s="5" t="s">
        <v>719</v>
      </c>
      <c r="M126" s="5" t="s">
        <v>720</v>
      </c>
      <c r="N126" s="5" t="s">
        <v>721</v>
      </c>
      <c r="O126" s="5"/>
      <c r="P126" s="4" t="str">
        <f t="shared" si="0"/>
        <v>Outstanding</v>
      </c>
      <c r="Q126" s="13" t="s">
        <v>25</v>
      </c>
    </row>
    <row r="127" spans="1:17" ht="60" customHeight="1" x14ac:dyDescent="0.35">
      <c r="A127" s="11" t="s">
        <v>709</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c r="P127" s="4" t="str">
        <f t="shared" si="0"/>
        <v>Outstanding</v>
      </c>
      <c r="Q127" s="13" t="s">
        <v>25</v>
      </c>
    </row>
    <row r="128" spans="1:17" ht="60" customHeight="1" x14ac:dyDescent="0.35">
      <c r="A128" s="11" t="s">
        <v>709</v>
      </c>
      <c r="B128" s="2" t="s">
        <v>727</v>
      </c>
      <c r="C128" s="1" t="s">
        <v>728</v>
      </c>
      <c r="D128" s="3" t="s">
        <v>20</v>
      </c>
      <c r="E128" s="3" t="s">
        <v>21</v>
      </c>
      <c r="F128" s="4" t="s">
        <v>22</v>
      </c>
      <c r="G128" s="4" t="s">
        <v>23</v>
      </c>
      <c r="H128" s="4" t="s">
        <v>24</v>
      </c>
      <c r="I128" s="4" t="s">
        <v>25</v>
      </c>
      <c r="J128" s="5" t="s">
        <v>25</v>
      </c>
      <c r="K128" s="5" t="s">
        <v>729</v>
      </c>
      <c r="L128" s="5" t="s">
        <v>730</v>
      </c>
      <c r="M128" s="5"/>
      <c r="N128" s="5" t="s">
        <v>731</v>
      </c>
      <c r="O128" s="5"/>
      <c r="P128" s="4" t="str">
        <f t="shared" si="0"/>
        <v>Outstanding</v>
      </c>
      <c r="Q128" s="13" t="s">
        <v>25</v>
      </c>
    </row>
    <row r="129" spans="1:17" ht="60" customHeight="1" x14ac:dyDescent="0.35">
      <c r="A129" s="11" t="s">
        <v>732</v>
      </c>
      <c r="B129" s="2" t="s">
        <v>733</v>
      </c>
      <c r="C129" s="1" t="s">
        <v>734</v>
      </c>
      <c r="D129" s="3" t="s">
        <v>75</v>
      </c>
      <c r="E129" s="3" t="s">
        <v>21</v>
      </c>
      <c r="F129" s="4" t="s">
        <v>22</v>
      </c>
      <c r="G129" s="4" t="s">
        <v>23</v>
      </c>
      <c r="H129" s="4" t="s">
        <v>24</v>
      </c>
      <c r="I129" s="4" t="s">
        <v>25</v>
      </c>
      <c r="J129" s="5" t="s">
        <v>25</v>
      </c>
      <c r="K129" s="5" t="s">
        <v>735</v>
      </c>
      <c r="L129" s="5" t="s">
        <v>736</v>
      </c>
      <c r="M129" s="5" t="s">
        <v>737</v>
      </c>
      <c r="N129" s="5" t="s">
        <v>738</v>
      </c>
      <c r="O129" s="5" t="s">
        <v>739</v>
      </c>
      <c r="P129" s="4" t="str">
        <f t="shared" si="0"/>
        <v>Outstanding</v>
      </c>
      <c r="Q129" s="13" t="s">
        <v>25</v>
      </c>
    </row>
    <row r="130" spans="1:17" ht="60" customHeight="1" x14ac:dyDescent="0.35">
      <c r="A130" s="11" t="s">
        <v>732</v>
      </c>
      <c r="B130" s="2" t="s">
        <v>740</v>
      </c>
      <c r="C130" s="1" t="s">
        <v>741</v>
      </c>
      <c r="D130" s="3" t="s">
        <v>20</v>
      </c>
      <c r="E130" s="3" t="s">
        <v>21</v>
      </c>
      <c r="F130" s="4" t="s">
        <v>22</v>
      </c>
      <c r="G130" s="4" t="s">
        <v>23</v>
      </c>
      <c r="H130" s="4" t="s">
        <v>24</v>
      </c>
      <c r="I130" s="4" t="s">
        <v>25</v>
      </c>
      <c r="J130" s="5" t="s">
        <v>25</v>
      </c>
      <c r="K130" s="5" t="s">
        <v>742</v>
      </c>
      <c r="L130" s="5" t="s">
        <v>743</v>
      </c>
      <c r="M130" s="5" t="s">
        <v>744</v>
      </c>
      <c r="N130" s="5" t="s">
        <v>745</v>
      </c>
      <c r="O130" s="5"/>
      <c r="P130" s="4" t="str">
        <f t="shared" si="0"/>
        <v>Outstanding</v>
      </c>
      <c r="Q130" s="13" t="s">
        <v>25</v>
      </c>
    </row>
    <row r="131" spans="1:17" ht="60" customHeight="1" x14ac:dyDescent="0.35">
      <c r="A131" s="11" t="s">
        <v>732</v>
      </c>
      <c r="B131" s="2" t="s">
        <v>746</v>
      </c>
      <c r="C131" s="1" t="s">
        <v>747</v>
      </c>
      <c r="D131" s="3" t="s">
        <v>20</v>
      </c>
      <c r="E131" s="3" t="s">
        <v>21</v>
      </c>
      <c r="F131" s="4" t="s">
        <v>22</v>
      </c>
      <c r="G131" s="4" t="s">
        <v>23</v>
      </c>
      <c r="H131" s="4" t="s">
        <v>24</v>
      </c>
      <c r="I131" s="4" t="s">
        <v>25</v>
      </c>
      <c r="J131" s="5" t="s">
        <v>25</v>
      </c>
      <c r="K131" s="5" t="s">
        <v>748</v>
      </c>
      <c r="L131" s="5" t="s">
        <v>749</v>
      </c>
      <c r="M131" s="5" t="s">
        <v>750</v>
      </c>
      <c r="N131" s="5" t="s">
        <v>751</v>
      </c>
      <c r="O131" s="5"/>
      <c r="P131" s="4" t="str">
        <f t="shared" si="0"/>
        <v>Outstanding</v>
      </c>
      <c r="Q131" s="13" t="s">
        <v>25</v>
      </c>
    </row>
    <row r="132" spans="1:17" ht="60" customHeight="1" x14ac:dyDescent="0.35">
      <c r="A132" s="11" t="s">
        <v>752</v>
      </c>
      <c r="B132" s="2" t="s">
        <v>753</v>
      </c>
      <c r="C132" s="1" t="s">
        <v>754</v>
      </c>
      <c r="D132" s="3" t="s">
        <v>20</v>
      </c>
      <c r="E132" s="3" t="s">
        <v>21</v>
      </c>
      <c r="F132" s="4" t="s">
        <v>22</v>
      </c>
      <c r="G132" s="4" t="s">
        <v>23</v>
      </c>
      <c r="H132" s="4" t="s">
        <v>24</v>
      </c>
      <c r="I132" s="4" t="s">
        <v>25</v>
      </c>
      <c r="J132" s="5" t="s">
        <v>25</v>
      </c>
      <c r="K132" s="5" t="s">
        <v>755</v>
      </c>
      <c r="L132" s="5" t="s">
        <v>756</v>
      </c>
      <c r="M132" s="5"/>
      <c r="N132" s="5" t="s">
        <v>757</v>
      </c>
      <c r="O132" s="5"/>
      <c r="P132" s="4" t="str">
        <f t="shared" si="0"/>
        <v>Outstanding</v>
      </c>
      <c r="Q132" s="13" t="s">
        <v>25</v>
      </c>
    </row>
    <row r="133" spans="1:17" ht="60" customHeight="1" x14ac:dyDescent="0.35">
      <c r="A133" s="11" t="s">
        <v>752</v>
      </c>
      <c r="B133" s="2" t="s">
        <v>758</v>
      </c>
      <c r="C133" s="1" t="s">
        <v>759</v>
      </c>
      <c r="D133" s="3" t="s">
        <v>20</v>
      </c>
      <c r="E133" s="3" t="s">
        <v>21</v>
      </c>
      <c r="F133" s="4" t="s">
        <v>22</v>
      </c>
      <c r="G133" s="4" t="s">
        <v>23</v>
      </c>
      <c r="H133" s="4" t="s">
        <v>24</v>
      </c>
      <c r="I133" s="4" t="s">
        <v>25</v>
      </c>
      <c r="J133" s="5" t="s">
        <v>25</v>
      </c>
      <c r="K133" s="5" t="s">
        <v>760</v>
      </c>
      <c r="L133" s="5" t="s">
        <v>761</v>
      </c>
      <c r="M133" s="5"/>
      <c r="N133" s="5" t="s">
        <v>762</v>
      </c>
      <c r="O133" s="5"/>
      <c r="P133" s="4" t="str">
        <f t="shared" si="0"/>
        <v>Outstanding</v>
      </c>
      <c r="Q133" s="13" t="s">
        <v>25</v>
      </c>
    </row>
    <row r="134" spans="1:17" ht="60" customHeight="1" x14ac:dyDescent="0.35">
      <c r="A134" s="11" t="s">
        <v>752</v>
      </c>
      <c r="B134" s="2" t="s">
        <v>763</v>
      </c>
      <c r="C134" s="1" t="s">
        <v>764</v>
      </c>
      <c r="D134" s="3" t="s">
        <v>20</v>
      </c>
      <c r="E134" s="3" t="s">
        <v>21</v>
      </c>
      <c r="F134" s="4" t="s">
        <v>22</v>
      </c>
      <c r="G134" s="4" t="s">
        <v>23</v>
      </c>
      <c r="H134" s="4" t="s">
        <v>24</v>
      </c>
      <c r="I134" s="4" t="s">
        <v>25</v>
      </c>
      <c r="J134" s="5" t="s">
        <v>25</v>
      </c>
      <c r="K134" s="5" t="s">
        <v>765</v>
      </c>
      <c r="L134" s="5" t="s">
        <v>766</v>
      </c>
      <c r="M134" s="5"/>
      <c r="N134" s="5" t="s">
        <v>767</v>
      </c>
      <c r="O134" s="5"/>
      <c r="P134" s="4" t="str">
        <f t="shared" si="0"/>
        <v>Outstanding</v>
      </c>
      <c r="Q134" s="13" t="s">
        <v>25</v>
      </c>
    </row>
    <row r="135" spans="1:17" ht="60" customHeight="1" x14ac:dyDescent="0.35">
      <c r="A135" s="11" t="s">
        <v>752</v>
      </c>
      <c r="B135" s="2" t="s">
        <v>768</v>
      </c>
      <c r="C135" s="1" t="s">
        <v>769</v>
      </c>
      <c r="D135" s="3" t="s">
        <v>20</v>
      </c>
      <c r="E135" s="3" t="s">
        <v>21</v>
      </c>
      <c r="F135" s="4" t="s">
        <v>22</v>
      </c>
      <c r="G135" s="4" t="s">
        <v>23</v>
      </c>
      <c r="H135" s="4" t="s">
        <v>24</v>
      </c>
      <c r="I135" s="4" t="s">
        <v>25</v>
      </c>
      <c r="J135" s="5" t="s">
        <v>25</v>
      </c>
      <c r="K135" s="5" t="s">
        <v>770</v>
      </c>
      <c r="L135" s="5" t="s">
        <v>771</v>
      </c>
      <c r="M135" s="5"/>
      <c r="N135" s="5" t="s">
        <v>772</v>
      </c>
      <c r="O135" s="5"/>
      <c r="P135" s="4" t="str">
        <f t="shared" si="0"/>
        <v>Outstanding</v>
      </c>
      <c r="Q135" s="13" t="s">
        <v>25</v>
      </c>
    </row>
    <row r="136" spans="1:17" ht="60" customHeight="1" x14ac:dyDescent="0.35">
      <c r="A136" s="11" t="s">
        <v>752</v>
      </c>
      <c r="B136" s="2" t="s">
        <v>773</v>
      </c>
      <c r="C136" s="1" t="s">
        <v>774</v>
      </c>
      <c r="D136" s="3" t="s">
        <v>20</v>
      </c>
      <c r="E136" s="3" t="s">
        <v>21</v>
      </c>
      <c r="F136" s="4" t="s">
        <v>22</v>
      </c>
      <c r="G136" s="4" t="s">
        <v>23</v>
      </c>
      <c r="H136" s="4" t="s">
        <v>24</v>
      </c>
      <c r="I136" s="4" t="s">
        <v>25</v>
      </c>
      <c r="J136" s="5" t="s">
        <v>25</v>
      </c>
      <c r="K136" s="5" t="s">
        <v>775</v>
      </c>
      <c r="L136" s="5" t="s">
        <v>776</v>
      </c>
      <c r="M136" s="5"/>
      <c r="N136" s="5" t="s">
        <v>777</v>
      </c>
      <c r="O136" s="5"/>
      <c r="P136" s="4" t="str">
        <f t="shared" si="0"/>
        <v>Outstanding</v>
      </c>
      <c r="Q136" s="13" t="s">
        <v>25</v>
      </c>
    </row>
    <row r="137" spans="1:17" ht="60" customHeight="1" x14ac:dyDescent="0.35">
      <c r="A137" s="11" t="s">
        <v>752</v>
      </c>
      <c r="B137" s="2" t="s">
        <v>778</v>
      </c>
      <c r="C137" s="1" t="s">
        <v>779</v>
      </c>
      <c r="D137" s="3" t="s">
        <v>20</v>
      </c>
      <c r="E137" s="3" t="s">
        <v>21</v>
      </c>
      <c r="F137" s="4" t="s">
        <v>22</v>
      </c>
      <c r="G137" s="4" t="s">
        <v>23</v>
      </c>
      <c r="H137" s="4" t="s">
        <v>24</v>
      </c>
      <c r="I137" s="4" t="s">
        <v>25</v>
      </c>
      <c r="J137" s="5" t="s">
        <v>25</v>
      </c>
      <c r="K137" s="5" t="s">
        <v>780</v>
      </c>
      <c r="L137" s="5" t="s">
        <v>781</v>
      </c>
      <c r="M137" s="5"/>
      <c r="N137" s="5" t="s">
        <v>782</v>
      </c>
      <c r="O137" s="5"/>
      <c r="P137" s="4" t="str">
        <f t="shared" si="0"/>
        <v>Outstanding</v>
      </c>
      <c r="Q137" s="13" t="s">
        <v>25</v>
      </c>
    </row>
    <row r="138" spans="1:17" ht="60" customHeight="1" x14ac:dyDescent="0.35">
      <c r="A138" s="11" t="s">
        <v>783</v>
      </c>
      <c r="B138" s="2" t="s">
        <v>784</v>
      </c>
      <c r="C138" s="1" t="s">
        <v>785</v>
      </c>
      <c r="D138" s="3" t="s">
        <v>20</v>
      </c>
      <c r="E138" s="3" t="s">
        <v>21</v>
      </c>
      <c r="F138" s="4" t="s">
        <v>22</v>
      </c>
      <c r="G138" s="4" t="s">
        <v>23</v>
      </c>
      <c r="H138" s="4" t="s">
        <v>24</v>
      </c>
      <c r="I138" s="4" t="s">
        <v>25</v>
      </c>
      <c r="J138" s="5" t="s">
        <v>25</v>
      </c>
      <c r="K138" s="5" t="s">
        <v>786</v>
      </c>
      <c r="L138" s="5" t="s">
        <v>787</v>
      </c>
      <c r="M138" s="5" t="s">
        <v>788</v>
      </c>
      <c r="N138" s="5" t="s">
        <v>789</v>
      </c>
      <c r="O138" s="5" t="s">
        <v>790</v>
      </c>
      <c r="P138" s="4" t="str">
        <f t="shared" si="0"/>
        <v>Outstanding</v>
      </c>
      <c r="Q138" s="13" t="s">
        <v>25</v>
      </c>
    </row>
    <row r="139" spans="1:17" ht="60" customHeight="1" x14ac:dyDescent="0.35">
      <c r="A139" s="11" t="s">
        <v>783</v>
      </c>
      <c r="B139" s="2" t="s">
        <v>791</v>
      </c>
      <c r="C139" s="1" t="s">
        <v>792</v>
      </c>
      <c r="D139" s="3" t="s">
        <v>20</v>
      </c>
      <c r="E139" s="3" t="s">
        <v>21</v>
      </c>
      <c r="F139" s="4" t="s">
        <v>22</v>
      </c>
      <c r="G139" s="4" t="s">
        <v>23</v>
      </c>
      <c r="H139" s="4" t="s">
        <v>24</v>
      </c>
      <c r="I139" s="4" t="s">
        <v>25</v>
      </c>
      <c r="J139" s="5" t="s">
        <v>25</v>
      </c>
      <c r="K139" s="5" t="s">
        <v>793</v>
      </c>
      <c r="L139" s="5" t="s">
        <v>794</v>
      </c>
      <c r="M139" s="5" t="s">
        <v>795</v>
      </c>
      <c r="N139" s="5" t="s">
        <v>796</v>
      </c>
      <c r="O139" s="5" t="s">
        <v>797</v>
      </c>
      <c r="P139" s="4" t="str">
        <f t="shared" si="0"/>
        <v>Outstanding</v>
      </c>
      <c r="Q139" s="13" t="s">
        <v>25</v>
      </c>
    </row>
    <row r="140" spans="1:17" ht="60" customHeight="1" x14ac:dyDescent="0.35">
      <c r="A140" s="11" t="s">
        <v>783</v>
      </c>
      <c r="B140" s="2" t="s">
        <v>798</v>
      </c>
      <c r="C140" s="1" t="s">
        <v>799</v>
      </c>
      <c r="D140" s="3" t="s">
        <v>20</v>
      </c>
      <c r="E140" s="3" t="s">
        <v>21</v>
      </c>
      <c r="F140" s="4" t="s">
        <v>22</v>
      </c>
      <c r="G140" s="4" t="s">
        <v>23</v>
      </c>
      <c r="H140" s="4" t="s">
        <v>24</v>
      </c>
      <c r="I140" s="4" t="s">
        <v>25</v>
      </c>
      <c r="J140" s="5" t="s">
        <v>25</v>
      </c>
      <c r="K140" s="5" t="s">
        <v>800</v>
      </c>
      <c r="L140" s="5" t="s">
        <v>801</v>
      </c>
      <c r="M140" s="5" t="s">
        <v>795</v>
      </c>
      <c r="N140" s="5" t="s">
        <v>802</v>
      </c>
      <c r="O140" s="5" t="s">
        <v>803</v>
      </c>
      <c r="P140" s="4" t="str">
        <f t="shared" si="0"/>
        <v>Outstanding</v>
      </c>
      <c r="Q140" s="13" t="s">
        <v>25</v>
      </c>
    </row>
    <row r="141" spans="1:17" ht="60" customHeight="1" x14ac:dyDescent="0.35">
      <c r="A141" s="11" t="s">
        <v>783</v>
      </c>
      <c r="B141" s="2" t="s">
        <v>804</v>
      </c>
      <c r="C141" s="1" t="s">
        <v>805</v>
      </c>
      <c r="D141" s="3" t="s">
        <v>20</v>
      </c>
      <c r="E141" s="3" t="s">
        <v>21</v>
      </c>
      <c r="F141" s="4" t="s">
        <v>22</v>
      </c>
      <c r="G141" s="4" t="s">
        <v>23</v>
      </c>
      <c r="H141" s="4" t="s">
        <v>24</v>
      </c>
      <c r="I141" s="4" t="s">
        <v>25</v>
      </c>
      <c r="J141" s="5" t="s">
        <v>25</v>
      </c>
      <c r="K141" s="5" t="s">
        <v>806</v>
      </c>
      <c r="L141" s="5" t="s">
        <v>807</v>
      </c>
      <c r="M141" s="5" t="s">
        <v>808</v>
      </c>
      <c r="N141" s="5" t="s">
        <v>809</v>
      </c>
      <c r="O141" s="5" t="s">
        <v>810</v>
      </c>
      <c r="P141" s="4" t="str">
        <f t="shared" si="0"/>
        <v>Outstanding</v>
      </c>
      <c r="Q141" s="13" t="s">
        <v>25</v>
      </c>
    </row>
    <row r="142" spans="1:17" ht="60" customHeight="1" x14ac:dyDescent="0.35">
      <c r="A142" s="11" t="s">
        <v>783</v>
      </c>
      <c r="B142" s="2" t="s">
        <v>811</v>
      </c>
      <c r="C142" s="1" t="s">
        <v>812</v>
      </c>
      <c r="D142" s="3" t="s">
        <v>20</v>
      </c>
      <c r="E142" s="3" t="s">
        <v>21</v>
      </c>
      <c r="F142" s="4" t="s">
        <v>22</v>
      </c>
      <c r="G142" s="4" t="s">
        <v>23</v>
      </c>
      <c r="H142" s="4" t="s">
        <v>24</v>
      </c>
      <c r="I142" s="4" t="s">
        <v>25</v>
      </c>
      <c r="J142" s="5" t="s">
        <v>25</v>
      </c>
      <c r="K142" s="5" t="s">
        <v>813</v>
      </c>
      <c r="L142" s="5" t="s">
        <v>814</v>
      </c>
      <c r="M142" s="5" t="s">
        <v>808</v>
      </c>
      <c r="N142" s="5" t="s">
        <v>815</v>
      </c>
      <c r="O142" s="5" t="s">
        <v>816</v>
      </c>
      <c r="P142" s="4" t="str">
        <f t="shared" si="0"/>
        <v>Outstanding</v>
      </c>
      <c r="Q142" s="13" t="s">
        <v>25</v>
      </c>
    </row>
    <row r="143" spans="1:17" ht="60" customHeight="1" x14ac:dyDescent="0.35">
      <c r="A143" s="11" t="s">
        <v>783</v>
      </c>
      <c r="B143" s="2" t="s">
        <v>817</v>
      </c>
      <c r="C143" s="1" t="s">
        <v>818</v>
      </c>
      <c r="D143" s="3" t="s">
        <v>20</v>
      </c>
      <c r="E143" s="3" t="s">
        <v>21</v>
      </c>
      <c r="F143" s="4" t="s">
        <v>22</v>
      </c>
      <c r="G143" s="4" t="s">
        <v>23</v>
      </c>
      <c r="H143" s="4" t="s">
        <v>24</v>
      </c>
      <c r="I143" s="4" t="s">
        <v>25</v>
      </c>
      <c r="J143" s="5" t="s">
        <v>25</v>
      </c>
      <c r="K143" s="5" t="s">
        <v>819</v>
      </c>
      <c r="L143" s="5" t="s">
        <v>820</v>
      </c>
      <c r="M143" s="5"/>
      <c r="N143" s="5" t="s">
        <v>821</v>
      </c>
      <c r="O143" s="5" t="s">
        <v>822</v>
      </c>
      <c r="P143" s="4" t="str">
        <f t="shared" si="0"/>
        <v>Outstanding</v>
      </c>
      <c r="Q143" s="13" t="s">
        <v>25</v>
      </c>
    </row>
    <row r="144" spans="1:17" ht="60" customHeight="1" x14ac:dyDescent="0.35">
      <c r="A144" s="11" t="s">
        <v>783</v>
      </c>
      <c r="B144" s="2" t="s">
        <v>823</v>
      </c>
      <c r="C144" s="1" t="s">
        <v>824</v>
      </c>
      <c r="D144" s="3" t="s">
        <v>20</v>
      </c>
      <c r="E144" s="3" t="s">
        <v>21</v>
      </c>
      <c r="F144" s="4" t="s">
        <v>22</v>
      </c>
      <c r="G144" s="4" t="s">
        <v>23</v>
      </c>
      <c r="H144" s="4" t="s">
        <v>24</v>
      </c>
      <c r="I144" s="4" t="s">
        <v>25</v>
      </c>
      <c r="J144" s="5" t="s">
        <v>25</v>
      </c>
      <c r="K144" s="5" t="s">
        <v>825</v>
      </c>
      <c r="L144" s="5" t="s">
        <v>826</v>
      </c>
      <c r="M144" s="5"/>
      <c r="N144" s="5" t="s">
        <v>827</v>
      </c>
      <c r="O144" s="5" t="s">
        <v>828</v>
      </c>
      <c r="P144" s="4" t="str">
        <f t="shared" si="0"/>
        <v>Outstanding</v>
      </c>
      <c r="Q144" s="13" t="s">
        <v>25</v>
      </c>
    </row>
    <row r="145" spans="1:17" ht="60" customHeight="1" x14ac:dyDescent="0.35">
      <c r="A145" s="11" t="s">
        <v>783</v>
      </c>
      <c r="B145" s="2" t="s">
        <v>829</v>
      </c>
      <c r="C145" s="1" t="s">
        <v>830</v>
      </c>
      <c r="D145" s="3" t="s">
        <v>20</v>
      </c>
      <c r="E145" s="3" t="s">
        <v>21</v>
      </c>
      <c r="F145" s="4" t="s">
        <v>22</v>
      </c>
      <c r="G145" s="4" t="s">
        <v>23</v>
      </c>
      <c r="H145" s="4" t="s">
        <v>24</v>
      </c>
      <c r="I145" s="4" t="s">
        <v>25</v>
      </c>
      <c r="J145" s="5" t="s">
        <v>25</v>
      </c>
      <c r="K145" s="5" t="s">
        <v>831</v>
      </c>
      <c r="L145" s="5" t="s">
        <v>832</v>
      </c>
      <c r="M145" s="5"/>
      <c r="N145" s="5" t="s">
        <v>833</v>
      </c>
      <c r="O145" s="5" t="s">
        <v>834</v>
      </c>
      <c r="P145" s="4" t="str">
        <f t="shared" si="0"/>
        <v>Outstanding</v>
      </c>
      <c r="Q145" s="13" t="s">
        <v>25</v>
      </c>
    </row>
    <row r="146" spans="1:17" ht="60" customHeight="1" x14ac:dyDescent="0.35">
      <c r="A146" s="11" t="s">
        <v>783</v>
      </c>
      <c r="B146" s="2" t="s">
        <v>835</v>
      </c>
      <c r="C146" s="1" t="s">
        <v>836</v>
      </c>
      <c r="D146" s="3" t="s">
        <v>20</v>
      </c>
      <c r="E146" s="3" t="s">
        <v>21</v>
      </c>
      <c r="F146" s="4" t="s">
        <v>22</v>
      </c>
      <c r="G146" s="4" t="s">
        <v>23</v>
      </c>
      <c r="H146" s="4" t="s">
        <v>24</v>
      </c>
      <c r="I146" s="4" t="s">
        <v>25</v>
      </c>
      <c r="J146" s="5" t="s">
        <v>25</v>
      </c>
      <c r="K146" s="5" t="s">
        <v>837</v>
      </c>
      <c r="L146" s="5" t="s">
        <v>838</v>
      </c>
      <c r="M146" s="5"/>
      <c r="N146" s="5" t="s">
        <v>839</v>
      </c>
      <c r="O146" s="5" t="s">
        <v>840</v>
      </c>
      <c r="P146" s="4" t="str">
        <f t="shared" si="0"/>
        <v>Outstanding</v>
      </c>
      <c r="Q146" s="13" t="s">
        <v>25</v>
      </c>
    </row>
    <row r="147" spans="1:17" ht="60" customHeight="1" x14ac:dyDescent="0.35">
      <c r="A147" s="11" t="s">
        <v>783</v>
      </c>
      <c r="B147" s="2" t="s">
        <v>841</v>
      </c>
      <c r="C147" s="1" t="s">
        <v>842</v>
      </c>
      <c r="D147" s="3" t="s">
        <v>20</v>
      </c>
      <c r="E147" s="3" t="s">
        <v>21</v>
      </c>
      <c r="F147" s="4" t="s">
        <v>22</v>
      </c>
      <c r="G147" s="4" t="s">
        <v>23</v>
      </c>
      <c r="H147" s="4" t="s">
        <v>24</v>
      </c>
      <c r="I147" s="4" t="s">
        <v>25</v>
      </c>
      <c r="J147" s="5" t="s">
        <v>25</v>
      </c>
      <c r="K147" s="5" t="s">
        <v>843</v>
      </c>
      <c r="L147" s="5" t="s">
        <v>844</v>
      </c>
      <c r="M147" s="5"/>
      <c r="N147" s="5" t="s">
        <v>845</v>
      </c>
      <c r="O147" s="5" t="s">
        <v>846</v>
      </c>
      <c r="P147" s="4" t="str">
        <f t="shared" si="0"/>
        <v>Outstanding</v>
      </c>
      <c r="Q147" s="13" t="s">
        <v>25</v>
      </c>
    </row>
    <row r="148" spans="1:17" ht="60" customHeight="1" x14ac:dyDescent="0.35">
      <c r="A148" s="11" t="s">
        <v>783</v>
      </c>
      <c r="B148" s="2" t="s">
        <v>847</v>
      </c>
      <c r="C148" s="1" t="s">
        <v>848</v>
      </c>
      <c r="D148" s="3" t="s">
        <v>20</v>
      </c>
      <c r="E148" s="3" t="s">
        <v>21</v>
      </c>
      <c r="F148" s="4" t="s">
        <v>22</v>
      </c>
      <c r="G148" s="4" t="s">
        <v>23</v>
      </c>
      <c r="H148" s="4" t="s">
        <v>24</v>
      </c>
      <c r="I148" s="4" t="s">
        <v>25</v>
      </c>
      <c r="J148" s="5" t="s">
        <v>25</v>
      </c>
      <c r="K148" s="5" t="s">
        <v>849</v>
      </c>
      <c r="L148" s="5" t="s">
        <v>844</v>
      </c>
      <c r="M148" s="5"/>
      <c r="N148" s="5" t="s">
        <v>850</v>
      </c>
      <c r="O148" s="5" t="s">
        <v>851</v>
      </c>
      <c r="P148" s="4" t="str">
        <f t="shared" si="0"/>
        <v>Outstanding</v>
      </c>
      <c r="Q148" s="13" t="s">
        <v>25</v>
      </c>
    </row>
    <row r="149" spans="1:17" ht="60" customHeight="1" x14ac:dyDescent="0.35">
      <c r="A149" s="11" t="s">
        <v>783</v>
      </c>
      <c r="B149" s="2" t="s">
        <v>852</v>
      </c>
      <c r="C149" s="1" t="s">
        <v>853</v>
      </c>
      <c r="D149" s="3" t="s">
        <v>20</v>
      </c>
      <c r="E149" s="3" t="s">
        <v>21</v>
      </c>
      <c r="F149" s="4" t="s">
        <v>22</v>
      </c>
      <c r="G149" s="4" t="s">
        <v>23</v>
      </c>
      <c r="H149" s="4" t="s">
        <v>24</v>
      </c>
      <c r="I149" s="4" t="s">
        <v>25</v>
      </c>
      <c r="J149" s="5" t="s">
        <v>25</v>
      </c>
      <c r="K149" s="5" t="s">
        <v>854</v>
      </c>
      <c r="L149" s="5" t="s">
        <v>855</v>
      </c>
      <c r="M149" s="5" t="s">
        <v>856</v>
      </c>
      <c r="N149" s="5" t="s">
        <v>857</v>
      </c>
      <c r="O149" s="5" t="s">
        <v>858</v>
      </c>
      <c r="P149" s="4" t="str">
        <f t="shared" si="0"/>
        <v>Outstanding</v>
      </c>
      <c r="Q149" s="13" t="s">
        <v>25</v>
      </c>
    </row>
    <row r="150" spans="1:17" ht="60" customHeight="1" x14ac:dyDescent="0.35">
      <c r="A150" s="11" t="s">
        <v>783</v>
      </c>
      <c r="B150" s="2" t="s">
        <v>859</v>
      </c>
      <c r="C150" s="1" t="s">
        <v>860</v>
      </c>
      <c r="D150" s="3" t="s">
        <v>20</v>
      </c>
      <c r="E150" s="3" t="s">
        <v>21</v>
      </c>
      <c r="F150" s="4" t="s">
        <v>22</v>
      </c>
      <c r="G150" s="4" t="s">
        <v>23</v>
      </c>
      <c r="H150" s="4" t="s">
        <v>24</v>
      </c>
      <c r="I150" s="4" t="s">
        <v>25</v>
      </c>
      <c r="J150" s="5" t="s">
        <v>25</v>
      </c>
      <c r="K150" s="5" t="s">
        <v>861</v>
      </c>
      <c r="L150" s="5" t="s">
        <v>862</v>
      </c>
      <c r="M150" s="5" t="s">
        <v>856</v>
      </c>
      <c r="N150" s="5" t="s">
        <v>863</v>
      </c>
      <c r="O150" s="5" t="s">
        <v>864</v>
      </c>
      <c r="P150" s="4" t="str">
        <f t="shared" si="0"/>
        <v>Outstanding</v>
      </c>
      <c r="Q150" s="13" t="s">
        <v>25</v>
      </c>
    </row>
    <row r="151" spans="1:17" ht="60" customHeight="1" x14ac:dyDescent="0.35">
      <c r="A151" s="11" t="s">
        <v>783</v>
      </c>
      <c r="B151" s="2" t="s">
        <v>865</v>
      </c>
      <c r="C151" s="1" t="s">
        <v>866</v>
      </c>
      <c r="D151" s="3" t="s">
        <v>20</v>
      </c>
      <c r="E151" s="3" t="s">
        <v>21</v>
      </c>
      <c r="F151" s="4" t="s">
        <v>22</v>
      </c>
      <c r="G151" s="4" t="s">
        <v>23</v>
      </c>
      <c r="H151" s="4" t="s">
        <v>24</v>
      </c>
      <c r="I151" s="4" t="s">
        <v>25</v>
      </c>
      <c r="J151" s="5" t="s">
        <v>25</v>
      </c>
      <c r="K151" s="5" t="s">
        <v>867</v>
      </c>
      <c r="L151" s="5" t="s">
        <v>868</v>
      </c>
      <c r="M151" s="5"/>
      <c r="N151" s="5" t="s">
        <v>869</v>
      </c>
      <c r="O151" s="5" t="s">
        <v>870</v>
      </c>
      <c r="P151" s="4" t="str">
        <f t="shared" si="0"/>
        <v>Outstanding</v>
      </c>
      <c r="Q151" s="13" t="s">
        <v>25</v>
      </c>
    </row>
    <row r="152" spans="1:17" ht="60" customHeight="1" x14ac:dyDescent="0.35">
      <c r="A152" s="11" t="s">
        <v>783</v>
      </c>
      <c r="B152" s="2" t="s">
        <v>871</v>
      </c>
      <c r="C152" s="1" t="s">
        <v>872</v>
      </c>
      <c r="D152" s="3" t="s">
        <v>20</v>
      </c>
      <c r="E152" s="3" t="s">
        <v>21</v>
      </c>
      <c r="F152" s="4" t="s">
        <v>22</v>
      </c>
      <c r="G152" s="4" t="s">
        <v>23</v>
      </c>
      <c r="H152" s="4" t="s">
        <v>24</v>
      </c>
      <c r="I152" s="4" t="s">
        <v>25</v>
      </c>
      <c r="J152" s="5" t="s">
        <v>25</v>
      </c>
      <c r="K152" s="5" t="s">
        <v>873</v>
      </c>
      <c r="L152" s="5" t="s">
        <v>874</v>
      </c>
      <c r="M152" s="5"/>
      <c r="N152" s="5" t="s">
        <v>875</v>
      </c>
      <c r="O152" s="5" t="s">
        <v>876</v>
      </c>
      <c r="P152" s="4" t="str">
        <f t="shared" si="0"/>
        <v>Outstanding</v>
      </c>
      <c r="Q152" s="13" t="s">
        <v>25</v>
      </c>
    </row>
    <row r="153" spans="1:17" ht="60" customHeight="1" x14ac:dyDescent="0.35">
      <c r="A153" s="11" t="s">
        <v>783</v>
      </c>
      <c r="B153" s="2" t="s">
        <v>877</v>
      </c>
      <c r="C153" s="1" t="s">
        <v>878</v>
      </c>
      <c r="D153" s="3" t="s">
        <v>20</v>
      </c>
      <c r="E153" s="3" t="s">
        <v>21</v>
      </c>
      <c r="F153" s="4" t="s">
        <v>22</v>
      </c>
      <c r="G153" s="4" t="s">
        <v>23</v>
      </c>
      <c r="H153" s="4" t="s">
        <v>24</v>
      </c>
      <c r="I153" s="4" t="s">
        <v>25</v>
      </c>
      <c r="J153" s="5" t="s">
        <v>25</v>
      </c>
      <c r="K153" s="5" t="s">
        <v>879</v>
      </c>
      <c r="L153" s="5" t="s">
        <v>880</v>
      </c>
      <c r="M153" s="5"/>
      <c r="N153" s="5" t="s">
        <v>881</v>
      </c>
      <c r="O153" s="5" t="s">
        <v>882</v>
      </c>
      <c r="P153" s="4" t="str">
        <f t="shared" si="0"/>
        <v>Outstanding</v>
      </c>
      <c r="Q153" s="13" t="s">
        <v>25</v>
      </c>
    </row>
    <row r="154" spans="1:17" ht="60" customHeight="1" x14ac:dyDescent="0.35">
      <c r="A154" s="11" t="s">
        <v>783</v>
      </c>
      <c r="B154" s="2" t="s">
        <v>883</v>
      </c>
      <c r="C154" s="1" t="s">
        <v>884</v>
      </c>
      <c r="D154" s="3" t="s">
        <v>20</v>
      </c>
      <c r="E154" s="3" t="s">
        <v>21</v>
      </c>
      <c r="F154" s="4" t="s">
        <v>22</v>
      </c>
      <c r="G154" s="4" t="s">
        <v>23</v>
      </c>
      <c r="H154" s="4" t="s">
        <v>24</v>
      </c>
      <c r="I154" s="4" t="s">
        <v>25</v>
      </c>
      <c r="J154" s="5" t="s">
        <v>25</v>
      </c>
      <c r="K154" s="5" t="s">
        <v>885</v>
      </c>
      <c r="L154" s="5" t="s">
        <v>886</v>
      </c>
      <c r="M154" s="5"/>
      <c r="N154" s="5" t="s">
        <v>887</v>
      </c>
      <c r="O154" s="5" t="s">
        <v>888</v>
      </c>
      <c r="P154" s="4" t="str">
        <f t="shared" si="0"/>
        <v>Outstanding</v>
      </c>
      <c r="Q154" s="13" t="s">
        <v>25</v>
      </c>
    </row>
    <row r="155" spans="1:17" ht="60" customHeight="1" x14ac:dyDescent="0.35">
      <c r="A155" s="11" t="s">
        <v>783</v>
      </c>
      <c r="B155" s="2" t="s">
        <v>889</v>
      </c>
      <c r="C155" s="1" t="s">
        <v>890</v>
      </c>
      <c r="D155" s="3" t="s">
        <v>20</v>
      </c>
      <c r="E155" s="3" t="s">
        <v>21</v>
      </c>
      <c r="F155" s="4" t="s">
        <v>22</v>
      </c>
      <c r="G155" s="4" t="s">
        <v>23</v>
      </c>
      <c r="H155" s="4" t="s">
        <v>24</v>
      </c>
      <c r="I155" s="4" t="s">
        <v>25</v>
      </c>
      <c r="J155" s="5" t="s">
        <v>25</v>
      </c>
      <c r="K155" s="5" t="s">
        <v>891</v>
      </c>
      <c r="L155" s="5" t="s">
        <v>892</v>
      </c>
      <c r="M155" s="5"/>
      <c r="N155" s="5" t="s">
        <v>893</v>
      </c>
      <c r="O155" s="5" t="s">
        <v>894</v>
      </c>
      <c r="P155" s="4" t="str">
        <f t="shared" si="0"/>
        <v>Outstanding</v>
      </c>
      <c r="Q155" s="13" t="s">
        <v>25</v>
      </c>
    </row>
    <row r="156" spans="1:17" ht="60" customHeight="1" x14ac:dyDescent="0.35">
      <c r="A156" s="11" t="s">
        <v>783</v>
      </c>
      <c r="B156" s="2" t="s">
        <v>895</v>
      </c>
      <c r="C156" s="1" t="s">
        <v>896</v>
      </c>
      <c r="D156" s="3" t="s">
        <v>20</v>
      </c>
      <c r="E156" s="3" t="s">
        <v>21</v>
      </c>
      <c r="F156" s="4" t="s">
        <v>22</v>
      </c>
      <c r="G156" s="4" t="s">
        <v>23</v>
      </c>
      <c r="H156" s="4" t="s">
        <v>24</v>
      </c>
      <c r="I156" s="4" t="s">
        <v>25</v>
      </c>
      <c r="J156" s="5" t="s">
        <v>25</v>
      </c>
      <c r="K156" s="5" t="s">
        <v>897</v>
      </c>
      <c r="L156" s="5" t="s">
        <v>898</v>
      </c>
      <c r="M156" s="5"/>
      <c r="N156" s="5" t="s">
        <v>899</v>
      </c>
      <c r="O156" s="5"/>
      <c r="P156" s="4" t="str">
        <f t="shared" si="0"/>
        <v>Outstanding</v>
      </c>
      <c r="Q156" s="13" t="s">
        <v>25</v>
      </c>
    </row>
    <row r="157" spans="1:17" ht="60" customHeight="1" x14ac:dyDescent="0.35">
      <c r="A157" s="11" t="s">
        <v>900</v>
      </c>
      <c r="B157" s="2" t="s">
        <v>901</v>
      </c>
      <c r="C157" s="1" t="s">
        <v>902</v>
      </c>
      <c r="D157" s="3" t="s">
        <v>20</v>
      </c>
      <c r="E157" s="3" t="s">
        <v>21</v>
      </c>
      <c r="F157" s="4" t="s">
        <v>22</v>
      </c>
      <c r="G157" s="4" t="s">
        <v>23</v>
      </c>
      <c r="H157" s="4" t="s">
        <v>24</v>
      </c>
      <c r="I157" s="4" t="s">
        <v>25</v>
      </c>
      <c r="J157" s="5" t="s">
        <v>25</v>
      </c>
      <c r="K157" s="5" t="s">
        <v>903</v>
      </c>
      <c r="L157" s="5" t="s">
        <v>904</v>
      </c>
      <c r="M157" s="5" t="s">
        <v>788</v>
      </c>
      <c r="N157" s="5" t="s">
        <v>905</v>
      </c>
      <c r="O157" s="5" t="s">
        <v>906</v>
      </c>
      <c r="P157" s="4" t="str">
        <f t="shared" si="0"/>
        <v>Outstanding</v>
      </c>
      <c r="Q157" s="13" t="s">
        <v>25</v>
      </c>
    </row>
    <row r="158" spans="1:17" ht="60" customHeight="1" x14ac:dyDescent="0.35">
      <c r="A158" s="11" t="s">
        <v>900</v>
      </c>
      <c r="B158" s="2" t="s">
        <v>907</v>
      </c>
      <c r="C158" s="1" t="s">
        <v>908</v>
      </c>
      <c r="D158" s="3" t="s">
        <v>20</v>
      </c>
      <c r="E158" s="3" t="s">
        <v>21</v>
      </c>
      <c r="F158" s="4" t="s">
        <v>22</v>
      </c>
      <c r="G158" s="4" t="s">
        <v>23</v>
      </c>
      <c r="H158" s="4" t="s">
        <v>24</v>
      </c>
      <c r="I158" s="4" t="s">
        <v>25</v>
      </c>
      <c r="J158" s="5" t="s">
        <v>25</v>
      </c>
      <c r="K158" s="5" t="s">
        <v>909</v>
      </c>
      <c r="L158" s="5" t="s">
        <v>910</v>
      </c>
      <c r="M158" s="5" t="s">
        <v>788</v>
      </c>
      <c r="N158" s="5" t="s">
        <v>911</v>
      </c>
      <c r="O158" s="5" t="s">
        <v>912</v>
      </c>
      <c r="P158" s="4" t="str">
        <f t="shared" si="0"/>
        <v>Outstanding</v>
      </c>
      <c r="Q158" s="13" t="s">
        <v>25</v>
      </c>
    </row>
    <row r="159" spans="1:17" ht="60" customHeight="1" x14ac:dyDescent="0.35">
      <c r="A159" s="11" t="s">
        <v>900</v>
      </c>
      <c r="B159" s="2" t="s">
        <v>913</v>
      </c>
      <c r="C159" s="1" t="s">
        <v>914</v>
      </c>
      <c r="D159" s="3" t="s">
        <v>20</v>
      </c>
      <c r="E159" s="3" t="s">
        <v>21</v>
      </c>
      <c r="F159" s="4" t="s">
        <v>22</v>
      </c>
      <c r="G159" s="4" t="s">
        <v>23</v>
      </c>
      <c r="H159" s="4" t="s">
        <v>24</v>
      </c>
      <c r="I159" s="4" t="s">
        <v>25</v>
      </c>
      <c r="J159" s="5" t="s">
        <v>25</v>
      </c>
      <c r="K159" s="5" t="s">
        <v>915</v>
      </c>
      <c r="L159" s="5" t="s">
        <v>916</v>
      </c>
      <c r="M159" s="5"/>
      <c r="N159" s="5" t="s">
        <v>917</v>
      </c>
      <c r="O159" s="5" t="s">
        <v>918</v>
      </c>
      <c r="P159" s="4" t="str">
        <f t="shared" si="0"/>
        <v>Outstanding</v>
      </c>
      <c r="Q159" s="13" t="s">
        <v>25</v>
      </c>
    </row>
    <row r="160" spans="1:17" ht="60" customHeight="1" x14ac:dyDescent="0.35">
      <c r="A160" s="11" t="s">
        <v>900</v>
      </c>
      <c r="B160" s="2" t="s">
        <v>919</v>
      </c>
      <c r="C160" s="1" t="s">
        <v>920</v>
      </c>
      <c r="D160" s="3" t="s">
        <v>20</v>
      </c>
      <c r="E160" s="3" t="s">
        <v>21</v>
      </c>
      <c r="F160" s="4" t="s">
        <v>22</v>
      </c>
      <c r="G160" s="4" t="s">
        <v>23</v>
      </c>
      <c r="H160" s="4" t="s">
        <v>24</v>
      </c>
      <c r="I160" s="4" t="s">
        <v>25</v>
      </c>
      <c r="J160" s="5" t="s">
        <v>25</v>
      </c>
      <c r="K160" s="5" t="s">
        <v>921</v>
      </c>
      <c r="L160" s="5" t="s">
        <v>922</v>
      </c>
      <c r="M160" s="5"/>
      <c r="N160" s="5" t="s">
        <v>923</v>
      </c>
      <c r="O160" s="5" t="s">
        <v>924</v>
      </c>
      <c r="P160" s="4" t="str">
        <f t="shared" si="0"/>
        <v>Outstanding</v>
      </c>
      <c r="Q160" s="13" t="s">
        <v>25</v>
      </c>
    </row>
    <row r="161" spans="1:17" ht="60" customHeight="1" x14ac:dyDescent="0.35">
      <c r="A161" s="11" t="s">
        <v>900</v>
      </c>
      <c r="B161" s="2" t="s">
        <v>925</v>
      </c>
      <c r="C161" s="1" t="s">
        <v>926</v>
      </c>
      <c r="D161" s="3" t="s">
        <v>20</v>
      </c>
      <c r="E161" s="3" t="s">
        <v>21</v>
      </c>
      <c r="F161" s="4" t="s">
        <v>22</v>
      </c>
      <c r="G161" s="4" t="s">
        <v>23</v>
      </c>
      <c r="H161" s="4" t="s">
        <v>24</v>
      </c>
      <c r="I161" s="4" t="s">
        <v>25</v>
      </c>
      <c r="J161" s="5" t="s">
        <v>25</v>
      </c>
      <c r="K161" s="5" t="s">
        <v>927</v>
      </c>
      <c r="L161" s="5" t="s">
        <v>928</v>
      </c>
      <c r="M161" s="5"/>
      <c r="N161" s="5" t="s">
        <v>929</v>
      </c>
      <c r="O161" s="5" t="s">
        <v>930</v>
      </c>
      <c r="P161" s="4" t="str">
        <f t="shared" si="0"/>
        <v>Outstanding</v>
      </c>
      <c r="Q161" s="13" t="s">
        <v>25</v>
      </c>
    </row>
    <row r="162" spans="1:17" ht="60" customHeight="1" x14ac:dyDescent="0.35">
      <c r="A162" s="11" t="s">
        <v>900</v>
      </c>
      <c r="B162" s="2" t="s">
        <v>931</v>
      </c>
      <c r="C162" s="1" t="s">
        <v>932</v>
      </c>
      <c r="D162" s="3" t="s">
        <v>20</v>
      </c>
      <c r="E162" s="3" t="s">
        <v>21</v>
      </c>
      <c r="F162" s="4" t="s">
        <v>22</v>
      </c>
      <c r="G162" s="4" t="s">
        <v>23</v>
      </c>
      <c r="H162" s="4" t="s">
        <v>24</v>
      </c>
      <c r="I162" s="4" t="s">
        <v>25</v>
      </c>
      <c r="J162" s="5" t="s">
        <v>25</v>
      </c>
      <c r="K162" s="5" t="s">
        <v>933</v>
      </c>
      <c r="L162" s="5" t="s">
        <v>934</v>
      </c>
      <c r="M162" s="5"/>
      <c r="N162" s="5" t="s">
        <v>935</v>
      </c>
      <c r="O162" s="5" t="s">
        <v>936</v>
      </c>
      <c r="P162" s="4" t="str">
        <f t="shared" si="0"/>
        <v>Outstanding</v>
      </c>
      <c r="Q162" s="13" t="s">
        <v>25</v>
      </c>
    </row>
    <row r="163" spans="1:17" ht="60" customHeight="1" x14ac:dyDescent="0.35">
      <c r="A163" s="11" t="s">
        <v>900</v>
      </c>
      <c r="B163" s="2" t="s">
        <v>937</v>
      </c>
      <c r="C163" s="1" t="s">
        <v>938</v>
      </c>
      <c r="D163" s="3" t="s">
        <v>20</v>
      </c>
      <c r="E163" s="3" t="s">
        <v>21</v>
      </c>
      <c r="F163" s="4" t="s">
        <v>22</v>
      </c>
      <c r="G163" s="4" t="s">
        <v>23</v>
      </c>
      <c r="H163" s="4" t="s">
        <v>24</v>
      </c>
      <c r="I163" s="4" t="s">
        <v>25</v>
      </c>
      <c r="J163" s="5" t="s">
        <v>25</v>
      </c>
      <c r="K163" s="5" t="s">
        <v>939</v>
      </c>
      <c r="L163" s="5" t="s">
        <v>940</v>
      </c>
      <c r="M163" s="5"/>
      <c r="N163" s="5" t="s">
        <v>941</v>
      </c>
      <c r="O163" s="5" t="s">
        <v>942</v>
      </c>
      <c r="P163" s="4" t="str">
        <f t="shared" si="0"/>
        <v>Outstanding</v>
      </c>
      <c r="Q163" s="13" t="s">
        <v>25</v>
      </c>
    </row>
    <row r="164" spans="1:17" ht="60" customHeight="1" x14ac:dyDescent="0.35">
      <c r="A164" s="11" t="s">
        <v>900</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949</v>
      </c>
      <c r="B165" s="2" t="s">
        <v>950</v>
      </c>
      <c r="C165" s="1" t="s">
        <v>951</v>
      </c>
      <c r="D165" s="3" t="s">
        <v>20</v>
      </c>
      <c r="E165" s="3" t="s">
        <v>21</v>
      </c>
      <c r="F165" s="4" t="s">
        <v>22</v>
      </c>
      <c r="G165" s="4" t="s">
        <v>23</v>
      </c>
      <c r="H165" s="4" t="s">
        <v>24</v>
      </c>
      <c r="I165" s="4" t="s">
        <v>25</v>
      </c>
      <c r="J165" s="5" t="s">
        <v>25</v>
      </c>
      <c r="K165" s="5" t="s">
        <v>952</v>
      </c>
      <c r="L165" s="5" t="s">
        <v>953</v>
      </c>
      <c r="M165" s="5" t="s">
        <v>954</v>
      </c>
      <c r="N165" s="5" t="s">
        <v>955</v>
      </c>
      <c r="O165" s="5"/>
      <c r="P165" s="4" t="str">
        <f t="shared" si="0"/>
        <v>Outstanding</v>
      </c>
      <c r="Q165" s="13" t="s">
        <v>25</v>
      </c>
    </row>
    <row r="166" spans="1:17" ht="60" customHeight="1" x14ac:dyDescent="0.35">
      <c r="A166" s="11" t="s">
        <v>949</v>
      </c>
      <c r="B166" s="2" t="s">
        <v>956</v>
      </c>
      <c r="C166" s="1" t="s">
        <v>957</v>
      </c>
      <c r="D166" s="3" t="s">
        <v>20</v>
      </c>
      <c r="E166" s="3" t="s">
        <v>21</v>
      </c>
      <c r="F166" s="4" t="s">
        <v>22</v>
      </c>
      <c r="G166" s="4" t="s">
        <v>23</v>
      </c>
      <c r="H166" s="4" t="s">
        <v>24</v>
      </c>
      <c r="I166" s="4" t="s">
        <v>25</v>
      </c>
      <c r="J166" s="5" t="s">
        <v>25</v>
      </c>
      <c r="K166" s="5" t="s">
        <v>958</v>
      </c>
      <c r="L166" s="5" t="s">
        <v>959</v>
      </c>
      <c r="M166" s="5" t="s">
        <v>960</v>
      </c>
      <c r="N166" s="5" t="s">
        <v>961</v>
      </c>
      <c r="O166" s="5" t="s">
        <v>962</v>
      </c>
      <c r="P166" s="4" t="str">
        <f t="shared" si="0"/>
        <v>Outstanding</v>
      </c>
      <c r="Q166" s="13" t="s">
        <v>25</v>
      </c>
    </row>
    <row r="167" spans="1:17" ht="60" customHeight="1" x14ac:dyDescent="0.35">
      <c r="A167" s="11" t="s">
        <v>949</v>
      </c>
      <c r="B167" s="2" t="s">
        <v>963</v>
      </c>
      <c r="C167" s="1" t="s">
        <v>964</v>
      </c>
      <c r="D167" s="3" t="s">
        <v>20</v>
      </c>
      <c r="E167" s="3" t="s">
        <v>21</v>
      </c>
      <c r="F167" s="4" t="s">
        <v>22</v>
      </c>
      <c r="G167" s="4" t="s">
        <v>23</v>
      </c>
      <c r="H167" s="4" t="s">
        <v>24</v>
      </c>
      <c r="I167" s="4" t="s">
        <v>25</v>
      </c>
      <c r="J167" s="5" t="s">
        <v>25</v>
      </c>
      <c r="K167" s="5" t="s">
        <v>965</v>
      </c>
      <c r="L167" s="5" t="s">
        <v>966</v>
      </c>
      <c r="M167" s="5"/>
      <c r="N167" s="5" t="s">
        <v>967</v>
      </c>
      <c r="O167" s="5"/>
      <c r="P167" s="4" t="str">
        <f t="shared" si="0"/>
        <v>Outstanding</v>
      </c>
      <c r="Q167" s="13" t="s">
        <v>25</v>
      </c>
    </row>
    <row r="168" spans="1:17" ht="60" customHeight="1" x14ac:dyDescent="0.35">
      <c r="A168" s="11" t="s">
        <v>949</v>
      </c>
      <c r="B168" s="2" t="s">
        <v>968</v>
      </c>
      <c r="C168" s="1" t="s">
        <v>969</v>
      </c>
      <c r="D168" s="3" t="s">
        <v>20</v>
      </c>
      <c r="E168" s="3" t="s">
        <v>56</v>
      </c>
      <c r="F168" s="4" t="s">
        <v>22</v>
      </c>
      <c r="G168" s="4" t="s">
        <v>23</v>
      </c>
      <c r="H168" s="4" t="s">
        <v>24</v>
      </c>
      <c r="I168" s="4" t="s">
        <v>25</v>
      </c>
      <c r="J168" s="5" t="s">
        <v>25</v>
      </c>
      <c r="K168" s="5" t="s">
        <v>970</v>
      </c>
      <c r="L168" s="5" t="s">
        <v>971</v>
      </c>
      <c r="M168" s="5" t="s">
        <v>972</v>
      </c>
      <c r="N168" s="5" t="s">
        <v>973</v>
      </c>
      <c r="O168" s="5"/>
      <c r="P168" s="4" t="str">
        <f t="shared" si="0"/>
        <v>Outstanding</v>
      </c>
      <c r="Q168" s="13" t="s">
        <v>25</v>
      </c>
    </row>
    <row r="169" spans="1:17" ht="60" customHeight="1" x14ac:dyDescent="0.35">
      <c r="A169" s="11" t="s">
        <v>949</v>
      </c>
      <c r="B169" s="2" t="s">
        <v>974</v>
      </c>
      <c r="C169" s="1" t="s">
        <v>975</v>
      </c>
      <c r="D169" s="3" t="s">
        <v>75</v>
      </c>
      <c r="E169" s="3" t="s">
        <v>21</v>
      </c>
      <c r="F169" s="4" t="s">
        <v>22</v>
      </c>
      <c r="G169" s="4" t="s">
        <v>23</v>
      </c>
      <c r="H169" s="4" t="s">
        <v>24</v>
      </c>
      <c r="I169" s="4" t="s">
        <v>25</v>
      </c>
      <c r="J169" s="5" t="s">
        <v>25</v>
      </c>
      <c r="K169" s="5" t="s">
        <v>976</v>
      </c>
      <c r="L169" s="5" t="s">
        <v>977</v>
      </c>
      <c r="M169" s="5"/>
      <c r="N169" s="5" t="s">
        <v>978</v>
      </c>
      <c r="O169" s="5"/>
      <c r="P169" s="4" t="str">
        <f t="shared" si="0"/>
        <v>Outstanding</v>
      </c>
      <c r="Q169" s="13" t="s">
        <v>25</v>
      </c>
    </row>
    <row r="170" spans="1:17" ht="60" customHeight="1" x14ac:dyDescent="0.35">
      <c r="A170" s="11" t="s">
        <v>949</v>
      </c>
      <c r="B170" s="2" t="s">
        <v>979</v>
      </c>
      <c r="C170" s="1" t="s">
        <v>980</v>
      </c>
      <c r="D170" s="3" t="s">
        <v>75</v>
      </c>
      <c r="E170" s="3" t="s">
        <v>21</v>
      </c>
      <c r="F170" s="4" t="s">
        <v>22</v>
      </c>
      <c r="G170" s="4" t="s">
        <v>23</v>
      </c>
      <c r="H170" s="4" t="s">
        <v>24</v>
      </c>
      <c r="I170" s="4" t="s">
        <v>25</v>
      </c>
      <c r="J170" s="5" t="s">
        <v>25</v>
      </c>
      <c r="K170" s="5" t="s">
        <v>981</v>
      </c>
      <c r="L170" s="5" t="s">
        <v>982</v>
      </c>
      <c r="M170" s="5"/>
      <c r="N170" s="5" t="s">
        <v>983</v>
      </c>
      <c r="O170" s="5"/>
      <c r="P170" s="4" t="str">
        <f t="shared" si="0"/>
        <v>Outstanding</v>
      </c>
      <c r="Q170" s="13" t="s">
        <v>25</v>
      </c>
    </row>
    <row r="171" spans="1:17" ht="60" customHeight="1" x14ac:dyDescent="0.35">
      <c r="A171" s="11" t="s">
        <v>949</v>
      </c>
      <c r="B171" s="2" t="s">
        <v>984</v>
      </c>
      <c r="C171" s="1" t="s">
        <v>985</v>
      </c>
      <c r="D171" s="3" t="s">
        <v>75</v>
      </c>
      <c r="E171" s="3" t="s">
        <v>21</v>
      </c>
      <c r="F171" s="4" t="s">
        <v>22</v>
      </c>
      <c r="G171" s="4" t="s">
        <v>23</v>
      </c>
      <c r="H171" s="4" t="s">
        <v>24</v>
      </c>
      <c r="I171" s="4" t="s">
        <v>25</v>
      </c>
      <c r="J171" s="5" t="s">
        <v>25</v>
      </c>
      <c r="K171" s="5" t="s">
        <v>986</v>
      </c>
      <c r="L171" s="5" t="s">
        <v>987</v>
      </c>
      <c r="M171" s="5"/>
      <c r="N171" s="5" t="s">
        <v>988</v>
      </c>
      <c r="O171" s="5"/>
      <c r="P171" s="4" t="str">
        <f t="shared" si="0"/>
        <v>Outstanding</v>
      </c>
      <c r="Q171" s="13" t="s">
        <v>25</v>
      </c>
    </row>
    <row r="172" spans="1:17" ht="60" customHeight="1" x14ac:dyDescent="0.35">
      <c r="A172" s="11" t="s">
        <v>949</v>
      </c>
      <c r="B172" s="2" t="s">
        <v>989</v>
      </c>
      <c r="C172" s="1" t="s">
        <v>990</v>
      </c>
      <c r="D172" s="3" t="s">
        <v>75</v>
      </c>
      <c r="E172" s="3" t="s">
        <v>21</v>
      </c>
      <c r="F172" s="4" t="s">
        <v>22</v>
      </c>
      <c r="G172" s="4" t="s">
        <v>23</v>
      </c>
      <c r="H172" s="4" t="s">
        <v>24</v>
      </c>
      <c r="I172" s="4" t="s">
        <v>25</v>
      </c>
      <c r="J172" s="5" t="s">
        <v>25</v>
      </c>
      <c r="K172" s="5" t="s">
        <v>991</v>
      </c>
      <c r="L172" s="5" t="s">
        <v>992</v>
      </c>
      <c r="M172" s="5" t="s">
        <v>993</v>
      </c>
      <c r="N172" s="5" t="s">
        <v>994</v>
      </c>
      <c r="O172" s="5"/>
      <c r="P172" s="4" t="str">
        <f t="shared" si="0"/>
        <v>Outstanding</v>
      </c>
      <c r="Q172" s="13" t="s">
        <v>25</v>
      </c>
    </row>
    <row r="173" spans="1:17" ht="60" customHeight="1" x14ac:dyDescent="0.35">
      <c r="A173" s="11" t="s">
        <v>995</v>
      </c>
      <c r="B173" s="2" t="s">
        <v>996</v>
      </c>
      <c r="C173" s="1" t="s">
        <v>997</v>
      </c>
      <c r="D173" s="3" t="s">
        <v>20</v>
      </c>
      <c r="E173" s="3" t="s">
        <v>21</v>
      </c>
      <c r="F173" s="4" t="s">
        <v>22</v>
      </c>
      <c r="G173" s="4" t="s">
        <v>23</v>
      </c>
      <c r="H173" s="4" t="s">
        <v>24</v>
      </c>
      <c r="I173" s="4" t="s">
        <v>25</v>
      </c>
      <c r="J173" s="5" t="s">
        <v>25</v>
      </c>
      <c r="K173" s="5" t="s">
        <v>998</v>
      </c>
      <c r="L173" s="5" t="s">
        <v>999</v>
      </c>
      <c r="M173" s="5"/>
      <c r="N173" s="5" t="s">
        <v>1000</v>
      </c>
      <c r="O173" s="5" t="s">
        <v>1001</v>
      </c>
      <c r="P173" s="4" t="str">
        <f t="shared" si="0"/>
        <v>Outstanding</v>
      </c>
      <c r="Q173" s="13" t="s">
        <v>25</v>
      </c>
    </row>
    <row r="174" spans="1:17" ht="60" customHeight="1" x14ac:dyDescent="0.35">
      <c r="A174" s="11" t="s">
        <v>995</v>
      </c>
      <c r="B174" s="2" t="s">
        <v>1002</v>
      </c>
      <c r="C174" s="1" t="s">
        <v>1003</v>
      </c>
      <c r="D174" s="3" t="s">
        <v>20</v>
      </c>
      <c r="E174" s="3" t="s">
        <v>21</v>
      </c>
      <c r="F174" s="4" t="s">
        <v>22</v>
      </c>
      <c r="G174" s="4" t="s">
        <v>23</v>
      </c>
      <c r="H174" s="4" t="s">
        <v>24</v>
      </c>
      <c r="I174" s="4" t="s">
        <v>25</v>
      </c>
      <c r="J174" s="5" t="s">
        <v>25</v>
      </c>
      <c r="K174" s="5" t="s">
        <v>1004</v>
      </c>
      <c r="L174" s="5" t="s">
        <v>1005</v>
      </c>
      <c r="M174" s="5" t="s">
        <v>1006</v>
      </c>
      <c r="N174" s="5" t="s">
        <v>1007</v>
      </c>
      <c r="O174" s="5" t="s">
        <v>1008</v>
      </c>
      <c r="P174" s="4" t="str">
        <f t="shared" si="0"/>
        <v>Outstanding</v>
      </c>
      <c r="Q174" s="13" t="s">
        <v>25</v>
      </c>
    </row>
    <row r="175" spans="1:17" ht="60" customHeight="1" x14ac:dyDescent="0.35">
      <c r="A175" s="11" t="s">
        <v>995</v>
      </c>
      <c r="B175" s="2" t="s">
        <v>1009</v>
      </c>
      <c r="C175" s="1" t="s">
        <v>1010</v>
      </c>
      <c r="D175" s="3" t="s">
        <v>20</v>
      </c>
      <c r="E175" s="3" t="s">
        <v>21</v>
      </c>
      <c r="F175" s="4" t="s">
        <v>22</v>
      </c>
      <c r="G175" s="4" t="s">
        <v>23</v>
      </c>
      <c r="H175" s="4" t="s">
        <v>24</v>
      </c>
      <c r="I175" s="4" t="s">
        <v>25</v>
      </c>
      <c r="J175" s="5" t="s">
        <v>25</v>
      </c>
      <c r="K175" s="5" t="s">
        <v>1011</v>
      </c>
      <c r="L175" s="5" t="s">
        <v>1012</v>
      </c>
      <c r="M175" s="5"/>
      <c r="N175" s="5" t="s">
        <v>1013</v>
      </c>
      <c r="O175" s="5" t="s">
        <v>1014</v>
      </c>
      <c r="P175" s="4" t="str">
        <f t="shared" si="0"/>
        <v>Outstanding</v>
      </c>
      <c r="Q175" s="13" t="s">
        <v>25</v>
      </c>
    </row>
    <row r="176" spans="1:17" ht="60" customHeight="1" x14ac:dyDescent="0.35">
      <c r="A176" s="11" t="s">
        <v>995</v>
      </c>
      <c r="B176" s="2" t="s">
        <v>1015</v>
      </c>
      <c r="C176" s="1" t="s">
        <v>1016</v>
      </c>
      <c r="D176" s="3" t="s">
        <v>20</v>
      </c>
      <c r="E176" s="3" t="s">
        <v>21</v>
      </c>
      <c r="F176" s="4" t="s">
        <v>22</v>
      </c>
      <c r="G176" s="4" t="s">
        <v>23</v>
      </c>
      <c r="H176" s="4" t="s">
        <v>24</v>
      </c>
      <c r="I176" s="4" t="s">
        <v>25</v>
      </c>
      <c r="J176" s="5" t="s">
        <v>25</v>
      </c>
      <c r="K176" s="5" t="s">
        <v>1017</v>
      </c>
      <c r="L176" s="5" t="s">
        <v>1018</v>
      </c>
      <c r="M176" s="5" t="s">
        <v>1019</v>
      </c>
      <c r="N176" s="5" t="s">
        <v>1020</v>
      </c>
      <c r="O176" s="5" t="s">
        <v>1021</v>
      </c>
      <c r="P176" s="4" t="str">
        <f t="shared" si="0"/>
        <v>Outstanding</v>
      </c>
      <c r="Q176" s="13" t="s">
        <v>25</v>
      </c>
    </row>
    <row r="177" spans="1:17" ht="60" customHeight="1" x14ac:dyDescent="0.35">
      <c r="A177" s="11" t="s">
        <v>995</v>
      </c>
      <c r="B177" s="2" t="s">
        <v>1022</v>
      </c>
      <c r="C177" s="1" t="s">
        <v>1023</v>
      </c>
      <c r="D177" s="3" t="s">
        <v>20</v>
      </c>
      <c r="E177" s="3" t="s">
        <v>21</v>
      </c>
      <c r="F177" s="4" t="s">
        <v>22</v>
      </c>
      <c r="G177" s="4" t="s">
        <v>23</v>
      </c>
      <c r="H177" s="4" t="s">
        <v>24</v>
      </c>
      <c r="I177" s="4" t="s">
        <v>25</v>
      </c>
      <c r="J177" s="5" t="s">
        <v>25</v>
      </c>
      <c r="K177" s="5" t="s">
        <v>1024</v>
      </c>
      <c r="L177" s="5" t="s">
        <v>1025</v>
      </c>
      <c r="M177" s="5"/>
      <c r="N177" s="5" t="s">
        <v>1026</v>
      </c>
      <c r="O177" s="5"/>
      <c r="P177" s="4" t="str">
        <f t="shared" si="0"/>
        <v>Outstanding</v>
      </c>
      <c r="Q177" s="13" t="s">
        <v>25</v>
      </c>
    </row>
    <row r="178" spans="1:17" ht="60" customHeight="1" x14ac:dyDescent="0.35">
      <c r="A178" s="11" t="s">
        <v>995</v>
      </c>
      <c r="B178" s="2" t="s">
        <v>1027</v>
      </c>
      <c r="C178" s="1" t="s">
        <v>1028</v>
      </c>
      <c r="D178" s="3" t="s">
        <v>20</v>
      </c>
      <c r="E178" s="3" t="s">
        <v>21</v>
      </c>
      <c r="F178" s="4" t="s">
        <v>22</v>
      </c>
      <c r="G178" s="4" t="s">
        <v>23</v>
      </c>
      <c r="H178" s="4" t="s">
        <v>24</v>
      </c>
      <c r="I178" s="4" t="s">
        <v>25</v>
      </c>
      <c r="J178" s="5" t="s">
        <v>25</v>
      </c>
      <c r="K178" s="5" t="s">
        <v>1029</v>
      </c>
      <c r="L178" s="5" t="s">
        <v>1030</v>
      </c>
      <c r="M178" s="5" t="s">
        <v>1031</v>
      </c>
      <c r="N178" s="5" t="s">
        <v>1032</v>
      </c>
      <c r="O178" s="5" t="s">
        <v>1033</v>
      </c>
      <c r="P178" s="4" t="str">
        <f t="shared" si="0"/>
        <v>Outstanding</v>
      </c>
      <c r="Q178" s="13" t="s">
        <v>25</v>
      </c>
    </row>
    <row r="179" spans="1:17" ht="60" customHeight="1" x14ac:dyDescent="0.35">
      <c r="A179" s="11" t="s">
        <v>995</v>
      </c>
      <c r="B179" s="2" t="s">
        <v>1034</v>
      </c>
      <c r="C179" s="1" t="s">
        <v>1035</v>
      </c>
      <c r="D179" s="3" t="s">
        <v>20</v>
      </c>
      <c r="E179" s="3" t="s">
        <v>21</v>
      </c>
      <c r="F179" s="4" t="s">
        <v>22</v>
      </c>
      <c r="G179" s="4" t="s">
        <v>23</v>
      </c>
      <c r="H179" s="4" t="s">
        <v>24</v>
      </c>
      <c r="I179" s="4" t="s">
        <v>25</v>
      </c>
      <c r="J179" s="5" t="s">
        <v>25</v>
      </c>
      <c r="K179" s="5" t="s">
        <v>1036</v>
      </c>
      <c r="L179" s="5" t="s">
        <v>1037</v>
      </c>
      <c r="M179" s="5"/>
      <c r="N179" s="5" t="s">
        <v>1038</v>
      </c>
      <c r="O179" s="5" t="s">
        <v>1039</v>
      </c>
      <c r="P179" s="4" t="str">
        <f t="shared" si="0"/>
        <v>Outstanding</v>
      </c>
      <c r="Q179" s="13" t="s">
        <v>25</v>
      </c>
    </row>
    <row r="180" spans="1:17" ht="60" customHeight="1" x14ac:dyDescent="0.35">
      <c r="A180" s="11" t="s">
        <v>995</v>
      </c>
      <c r="B180" s="2" t="s">
        <v>1040</v>
      </c>
      <c r="C180" s="1" t="s">
        <v>1041</v>
      </c>
      <c r="D180" s="3" t="s">
        <v>20</v>
      </c>
      <c r="E180" s="3" t="s">
        <v>21</v>
      </c>
      <c r="F180" s="4" t="s">
        <v>22</v>
      </c>
      <c r="G180" s="4" t="s">
        <v>23</v>
      </c>
      <c r="H180" s="4" t="s">
        <v>24</v>
      </c>
      <c r="I180" s="4" t="s">
        <v>25</v>
      </c>
      <c r="J180" s="5" t="s">
        <v>25</v>
      </c>
      <c r="K180" s="5" t="s">
        <v>1042</v>
      </c>
      <c r="L180" s="5" t="s">
        <v>1043</v>
      </c>
      <c r="M180" s="5" t="s">
        <v>1044</v>
      </c>
      <c r="N180" s="5" t="s">
        <v>1045</v>
      </c>
      <c r="O180" s="5"/>
      <c r="P180" s="4" t="str">
        <f t="shared" si="0"/>
        <v>Outstanding</v>
      </c>
      <c r="Q180" s="13" t="s">
        <v>25</v>
      </c>
    </row>
    <row r="181" spans="1:17" ht="60" customHeight="1" x14ac:dyDescent="0.35">
      <c r="A181" s="11" t="s">
        <v>995</v>
      </c>
      <c r="B181" s="2" t="s">
        <v>1046</v>
      </c>
      <c r="C181" s="1" t="s">
        <v>1047</v>
      </c>
      <c r="D181" s="3" t="s">
        <v>20</v>
      </c>
      <c r="E181" s="3" t="s">
        <v>21</v>
      </c>
      <c r="F181" s="4" t="s">
        <v>22</v>
      </c>
      <c r="G181" s="4" t="s">
        <v>23</v>
      </c>
      <c r="H181" s="4" t="s">
        <v>24</v>
      </c>
      <c r="I181" s="4" t="s">
        <v>25</v>
      </c>
      <c r="J181" s="5" t="s">
        <v>25</v>
      </c>
      <c r="K181" s="5" t="s">
        <v>1048</v>
      </c>
      <c r="L181" s="5" t="s">
        <v>1049</v>
      </c>
      <c r="M181" s="5" t="s">
        <v>1050</v>
      </c>
      <c r="N181" s="5" t="s">
        <v>1051</v>
      </c>
      <c r="O181" s="5" t="s">
        <v>1052</v>
      </c>
      <c r="P181" s="4" t="str">
        <f t="shared" si="0"/>
        <v>Outstanding</v>
      </c>
      <c r="Q181" s="13" t="s">
        <v>25</v>
      </c>
    </row>
    <row r="182" spans="1:17" ht="60" customHeight="1" x14ac:dyDescent="0.35">
      <c r="A182" s="11" t="s">
        <v>995</v>
      </c>
      <c r="B182" s="2" t="s">
        <v>1053</v>
      </c>
      <c r="C182" s="1" t="s">
        <v>1054</v>
      </c>
      <c r="D182" s="3" t="s">
        <v>20</v>
      </c>
      <c r="E182" s="3" t="s">
        <v>21</v>
      </c>
      <c r="F182" s="4" t="s">
        <v>22</v>
      </c>
      <c r="G182" s="4" t="s">
        <v>23</v>
      </c>
      <c r="H182" s="4" t="s">
        <v>24</v>
      </c>
      <c r="I182" s="4" t="s">
        <v>25</v>
      </c>
      <c r="J182" s="5" t="s">
        <v>25</v>
      </c>
      <c r="K182" s="5" t="s">
        <v>1055</v>
      </c>
      <c r="L182" s="5" t="s">
        <v>1056</v>
      </c>
      <c r="M182" s="5"/>
      <c r="N182" s="5" t="s">
        <v>1057</v>
      </c>
      <c r="O182" s="5" t="s">
        <v>1058</v>
      </c>
      <c r="P182" s="4" t="str">
        <f t="shared" si="0"/>
        <v>Outstanding</v>
      </c>
      <c r="Q182" s="13" t="s">
        <v>25</v>
      </c>
    </row>
    <row r="183" spans="1:17" ht="60" customHeight="1" x14ac:dyDescent="0.35">
      <c r="A183" s="11" t="s">
        <v>995</v>
      </c>
      <c r="B183" s="2" t="s">
        <v>1059</v>
      </c>
      <c r="C183" s="1" t="s">
        <v>1060</v>
      </c>
      <c r="D183" s="3" t="s">
        <v>20</v>
      </c>
      <c r="E183" s="3" t="s">
        <v>21</v>
      </c>
      <c r="F183" s="4" t="s">
        <v>22</v>
      </c>
      <c r="G183" s="4" t="s">
        <v>23</v>
      </c>
      <c r="H183" s="4" t="s">
        <v>24</v>
      </c>
      <c r="I183" s="4" t="s">
        <v>25</v>
      </c>
      <c r="J183" s="5" t="s">
        <v>25</v>
      </c>
      <c r="K183" s="5" t="s">
        <v>1061</v>
      </c>
      <c r="L183" s="5" t="s">
        <v>1062</v>
      </c>
      <c r="M183" s="5"/>
      <c r="N183" s="5" t="s">
        <v>1063</v>
      </c>
      <c r="O183" s="5" t="s">
        <v>1064</v>
      </c>
      <c r="P183" s="4" t="str">
        <f t="shared" si="0"/>
        <v>Outstanding</v>
      </c>
      <c r="Q183" s="13" t="s">
        <v>25</v>
      </c>
    </row>
    <row r="184" spans="1:17" ht="60" customHeight="1" x14ac:dyDescent="0.35">
      <c r="A184" s="11" t="s">
        <v>995</v>
      </c>
      <c r="B184" s="2" t="s">
        <v>1065</v>
      </c>
      <c r="C184" s="1" t="s">
        <v>1066</v>
      </c>
      <c r="D184" s="3" t="s">
        <v>20</v>
      </c>
      <c r="E184" s="3" t="s">
        <v>21</v>
      </c>
      <c r="F184" s="4" t="s">
        <v>22</v>
      </c>
      <c r="G184" s="4" t="s">
        <v>23</v>
      </c>
      <c r="H184" s="4" t="s">
        <v>24</v>
      </c>
      <c r="I184" s="4" t="s">
        <v>25</v>
      </c>
      <c r="J184" s="5" t="s">
        <v>25</v>
      </c>
      <c r="K184" s="5" t="s">
        <v>1067</v>
      </c>
      <c r="L184" s="5" t="s">
        <v>1068</v>
      </c>
      <c r="M184" s="5"/>
      <c r="N184" s="5" t="s">
        <v>1069</v>
      </c>
      <c r="O184" s="5" t="s">
        <v>1070</v>
      </c>
      <c r="P184" s="4" t="str">
        <f t="shared" si="0"/>
        <v>Outstanding</v>
      </c>
      <c r="Q184" s="13" t="s">
        <v>25</v>
      </c>
    </row>
    <row r="185" spans="1:17" ht="60" customHeight="1" x14ac:dyDescent="0.35">
      <c r="A185" s="11" t="s">
        <v>995</v>
      </c>
      <c r="B185" s="2" t="s">
        <v>1071</v>
      </c>
      <c r="C185" s="1" t="s">
        <v>1072</v>
      </c>
      <c r="D185" s="3" t="s">
        <v>20</v>
      </c>
      <c r="E185" s="3" t="s">
        <v>21</v>
      </c>
      <c r="F185" s="4" t="s">
        <v>22</v>
      </c>
      <c r="G185" s="4" t="s">
        <v>23</v>
      </c>
      <c r="H185" s="4" t="s">
        <v>24</v>
      </c>
      <c r="I185" s="4" t="s">
        <v>25</v>
      </c>
      <c r="J185" s="5" t="s">
        <v>25</v>
      </c>
      <c r="K185" s="5" t="s">
        <v>1073</v>
      </c>
      <c r="L185" s="5" t="s">
        <v>1074</v>
      </c>
      <c r="M185" s="5"/>
      <c r="N185" s="5" t="s">
        <v>1075</v>
      </c>
      <c r="O185" s="5" t="s">
        <v>1076</v>
      </c>
      <c r="P185" s="4" t="str">
        <f t="shared" si="0"/>
        <v>Outstanding</v>
      </c>
      <c r="Q185" s="13" t="s">
        <v>25</v>
      </c>
    </row>
    <row r="186" spans="1:17" ht="60" customHeight="1" x14ac:dyDescent="0.35">
      <c r="A186" s="11" t="s">
        <v>995</v>
      </c>
      <c r="B186" s="2" t="s">
        <v>1077</v>
      </c>
      <c r="C186" s="1" t="s">
        <v>1078</v>
      </c>
      <c r="D186" s="3" t="s">
        <v>20</v>
      </c>
      <c r="E186" s="3" t="s">
        <v>21</v>
      </c>
      <c r="F186" s="4" t="s">
        <v>22</v>
      </c>
      <c r="G186" s="4" t="s">
        <v>23</v>
      </c>
      <c r="H186" s="4" t="s">
        <v>24</v>
      </c>
      <c r="I186" s="4" t="s">
        <v>25</v>
      </c>
      <c r="J186" s="5" t="s">
        <v>25</v>
      </c>
      <c r="K186" s="5" t="s">
        <v>1079</v>
      </c>
      <c r="L186" s="5" t="s">
        <v>1080</v>
      </c>
      <c r="M186" s="5"/>
      <c r="N186" s="5" t="s">
        <v>1081</v>
      </c>
      <c r="O186" s="5" t="s">
        <v>1082</v>
      </c>
      <c r="P186" s="4" t="str">
        <f t="shared" si="0"/>
        <v>Outstanding</v>
      </c>
      <c r="Q186" s="13" t="s">
        <v>25</v>
      </c>
    </row>
    <row r="187" spans="1:17" ht="60" customHeight="1" x14ac:dyDescent="0.35">
      <c r="A187" s="11" t="s">
        <v>995</v>
      </c>
      <c r="B187" s="2" t="s">
        <v>1083</v>
      </c>
      <c r="C187" s="1" t="s">
        <v>1084</v>
      </c>
      <c r="D187" s="3" t="s">
        <v>20</v>
      </c>
      <c r="E187" s="3" t="s">
        <v>21</v>
      </c>
      <c r="F187" s="4" t="s">
        <v>22</v>
      </c>
      <c r="G187" s="4" t="s">
        <v>23</v>
      </c>
      <c r="H187" s="4" t="s">
        <v>24</v>
      </c>
      <c r="I187" s="4" t="s">
        <v>25</v>
      </c>
      <c r="J187" s="5" t="s">
        <v>25</v>
      </c>
      <c r="K187" s="5" t="s">
        <v>1085</v>
      </c>
      <c r="L187" s="5" t="s">
        <v>1086</v>
      </c>
      <c r="M187" s="5" t="s">
        <v>1087</v>
      </c>
      <c r="N187" s="5" t="s">
        <v>1088</v>
      </c>
      <c r="O187" s="5" t="s">
        <v>1089</v>
      </c>
      <c r="P187" s="4" t="str">
        <f t="shared" si="0"/>
        <v>Outstanding</v>
      </c>
      <c r="Q187" s="13" t="s">
        <v>25</v>
      </c>
    </row>
    <row r="188" spans="1:17" ht="60" customHeight="1" x14ac:dyDescent="0.35">
      <c r="A188" s="11" t="s">
        <v>995</v>
      </c>
      <c r="B188" s="2" t="s">
        <v>1090</v>
      </c>
      <c r="C188" s="1" t="s">
        <v>1091</v>
      </c>
      <c r="D188" s="3" t="s">
        <v>20</v>
      </c>
      <c r="E188" s="3" t="s">
        <v>21</v>
      </c>
      <c r="F188" s="4" t="s">
        <v>22</v>
      </c>
      <c r="G188" s="4" t="s">
        <v>23</v>
      </c>
      <c r="H188" s="4" t="s">
        <v>24</v>
      </c>
      <c r="I188" s="4" t="s">
        <v>25</v>
      </c>
      <c r="J188" s="5" t="s">
        <v>25</v>
      </c>
      <c r="K188" s="5" t="s">
        <v>1092</v>
      </c>
      <c r="L188" s="5" t="s">
        <v>1093</v>
      </c>
      <c r="M188" s="5"/>
      <c r="N188" s="5" t="s">
        <v>1094</v>
      </c>
      <c r="O188" s="5" t="s">
        <v>1095</v>
      </c>
      <c r="P188" s="4" t="str">
        <f t="shared" si="0"/>
        <v>Outstanding</v>
      </c>
      <c r="Q188" s="13" t="s">
        <v>25</v>
      </c>
    </row>
    <row r="189" spans="1:17" ht="60" customHeight="1" x14ac:dyDescent="0.35">
      <c r="A189" s="11" t="s">
        <v>995</v>
      </c>
      <c r="B189" s="2" t="s">
        <v>1096</v>
      </c>
      <c r="C189" s="1" t="s">
        <v>1097</v>
      </c>
      <c r="D189" s="3" t="s">
        <v>20</v>
      </c>
      <c r="E189" s="3" t="s">
        <v>21</v>
      </c>
      <c r="F189" s="4" t="s">
        <v>22</v>
      </c>
      <c r="G189" s="4" t="s">
        <v>23</v>
      </c>
      <c r="H189" s="4" t="s">
        <v>24</v>
      </c>
      <c r="I189" s="4" t="s">
        <v>25</v>
      </c>
      <c r="J189" s="5" t="s">
        <v>25</v>
      </c>
      <c r="K189" s="5" t="s">
        <v>1098</v>
      </c>
      <c r="L189" s="5" t="s">
        <v>1099</v>
      </c>
      <c r="M189" s="5"/>
      <c r="N189" s="5" t="s">
        <v>1100</v>
      </c>
      <c r="O189" s="5" t="s">
        <v>1101</v>
      </c>
      <c r="P189" s="4" t="str">
        <f t="shared" si="0"/>
        <v>Outstanding</v>
      </c>
      <c r="Q189" s="13" t="s">
        <v>25</v>
      </c>
    </row>
    <row r="190" spans="1:17" ht="60" customHeight="1" x14ac:dyDescent="0.35">
      <c r="A190" s="11" t="s">
        <v>995</v>
      </c>
      <c r="B190" s="2" t="s">
        <v>1102</v>
      </c>
      <c r="C190" s="1" t="s">
        <v>1103</v>
      </c>
      <c r="D190" s="3" t="s">
        <v>20</v>
      </c>
      <c r="E190" s="3" t="s">
        <v>21</v>
      </c>
      <c r="F190" s="4" t="s">
        <v>22</v>
      </c>
      <c r="G190" s="4" t="s">
        <v>23</v>
      </c>
      <c r="H190" s="4" t="s">
        <v>24</v>
      </c>
      <c r="I190" s="4" t="s">
        <v>25</v>
      </c>
      <c r="J190" s="5" t="s">
        <v>25</v>
      </c>
      <c r="K190" s="5" t="s">
        <v>1104</v>
      </c>
      <c r="L190" s="5" t="s">
        <v>1105</v>
      </c>
      <c r="M190" s="5"/>
      <c r="N190" s="5" t="s">
        <v>1106</v>
      </c>
      <c r="O190" s="5" t="s">
        <v>1107</v>
      </c>
      <c r="P190" s="4" t="str">
        <f t="shared" si="0"/>
        <v>Outstanding</v>
      </c>
      <c r="Q190" s="13" t="s">
        <v>25</v>
      </c>
    </row>
    <row r="191" spans="1:17" ht="60" customHeight="1" x14ac:dyDescent="0.35">
      <c r="A191" s="11" t="s">
        <v>995</v>
      </c>
      <c r="B191" s="2" t="s">
        <v>1108</v>
      </c>
      <c r="C191" s="1" t="s">
        <v>1109</v>
      </c>
      <c r="D191" s="3" t="s">
        <v>20</v>
      </c>
      <c r="E191" s="3" t="s">
        <v>21</v>
      </c>
      <c r="F191" s="4" t="s">
        <v>22</v>
      </c>
      <c r="G191" s="4" t="s">
        <v>23</v>
      </c>
      <c r="H191" s="4" t="s">
        <v>24</v>
      </c>
      <c r="I191" s="4" t="s">
        <v>25</v>
      </c>
      <c r="J191" s="5" t="s">
        <v>25</v>
      </c>
      <c r="K191" s="5" t="s">
        <v>1110</v>
      </c>
      <c r="L191" s="5" t="s">
        <v>1111</v>
      </c>
      <c r="M191" s="5"/>
      <c r="N191" s="5" t="s">
        <v>1112</v>
      </c>
      <c r="O191" s="5" t="s">
        <v>1113</v>
      </c>
      <c r="P191" s="4" t="str">
        <f t="shared" si="0"/>
        <v>Outstanding</v>
      </c>
      <c r="Q191" s="13" t="s">
        <v>25</v>
      </c>
    </row>
    <row r="192" spans="1:17" ht="60" customHeight="1" x14ac:dyDescent="0.35">
      <c r="A192" s="11" t="s">
        <v>995</v>
      </c>
      <c r="B192" s="2" t="s">
        <v>1114</v>
      </c>
      <c r="C192" s="1" t="s">
        <v>1115</v>
      </c>
      <c r="D192" s="3" t="s">
        <v>20</v>
      </c>
      <c r="E192" s="3" t="s">
        <v>21</v>
      </c>
      <c r="F192" s="4" t="s">
        <v>22</v>
      </c>
      <c r="G192" s="4" t="s">
        <v>23</v>
      </c>
      <c r="H192" s="4" t="s">
        <v>24</v>
      </c>
      <c r="I192" s="4" t="s">
        <v>25</v>
      </c>
      <c r="J192" s="5" t="s">
        <v>25</v>
      </c>
      <c r="K192" s="5" t="s">
        <v>1116</v>
      </c>
      <c r="L192" s="5" t="s">
        <v>1117</v>
      </c>
      <c r="M192" s="5"/>
      <c r="N192" s="5" t="s">
        <v>1118</v>
      </c>
      <c r="O192" s="5" t="s">
        <v>1119</v>
      </c>
      <c r="P192" s="4" t="str">
        <f t="shared" si="0"/>
        <v>Outstanding</v>
      </c>
      <c r="Q192" s="13" t="s">
        <v>25</v>
      </c>
    </row>
    <row r="193" spans="1:17" ht="60" customHeight="1" x14ac:dyDescent="0.35">
      <c r="A193" s="11" t="s">
        <v>995</v>
      </c>
      <c r="B193" s="2" t="s">
        <v>1120</v>
      </c>
      <c r="C193" s="1" t="s">
        <v>1121</v>
      </c>
      <c r="D193" s="3" t="s">
        <v>20</v>
      </c>
      <c r="E193" s="3" t="s">
        <v>21</v>
      </c>
      <c r="F193" s="4" t="s">
        <v>22</v>
      </c>
      <c r="G193" s="4" t="s">
        <v>23</v>
      </c>
      <c r="H193" s="4" t="s">
        <v>24</v>
      </c>
      <c r="I193" s="4" t="s">
        <v>25</v>
      </c>
      <c r="J193" s="5" t="s">
        <v>25</v>
      </c>
      <c r="K193" s="5" t="s">
        <v>1122</v>
      </c>
      <c r="L193" s="5" t="s">
        <v>1123</v>
      </c>
      <c r="M193" s="5"/>
      <c r="N193" s="5" t="s">
        <v>1124</v>
      </c>
      <c r="O193" s="5" t="s">
        <v>1125</v>
      </c>
      <c r="P193" s="4" t="str">
        <f t="shared" si="0"/>
        <v>Outstanding</v>
      </c>
      <c r="Q193" s="13" t="s">
        <v>25</v>
      </c>
    </row>
    <row r="194" spans="1:17" ht="60" customHeight="1" x14ac:dyDescent="0.35">
      <c r="A194" s="11" t="s">
        <v>995</v>
      </c>
      <c r="B194" s="2" t="s">
        <v>1126</v>
      </c>
      <c r="C194" s="1" t="s">
        <v>1127</v>
      </c>
      <c r="D194" s="3" t="s">
        <v>20</v>
      </c>
      <c r="E194" s="3" t="s">
        <v>21</v>
      </c>
      <c r="F194" s="4" t="s">
        <v>22</v>
      </c>
      <c r="G194" s="4" t="s">
        <v>23</v>
      </c>
      <c r="H194" s="4" t="s">
        <v>24</v>
      </c>
      <c r="I194" s="4" t="s">
        <v>25</v>
      </c>
      <c r="J194" s="5" t="s">
        <v>25</v>
      </c>
      <c r="K194" s="5" t="s">
        <v>1128</v>
      </c>
      <c r="L194" s="5" t="s">
        <v>1129</v>
      </c>
      <c r="M194" s="5"/>
      <c r="N194" s="5" t="s">
        <v>1130</v>
      </c>
      <c r="O194" s="5" t="s">
        <v>1131</v>
      </c>
      <c r="P194" s="4" t="str">
        <f t="shared" si="0"/>
        <v>Outstanding</v>
      </c>
      <c r="Q194" s="13" t="s">
        <v>25</v>
      </c>
    </row>
    <row r="195" spans="1:17" ht="60" customHeight="1" x14ac:dyDescent="0.35">
      <c r="A195" s="11" t="s">
        <v>995</v>
      </c>
      <c r="B195" s="2" t="s">
        <v>1132</v>
      </c>
      <c r="C195" s="1" t="s">
        <v>1133</v>
      </c>
      <c r="D195" s="3" t="s">
        <v>20</v>
      </c>
      <c r="E195" s="3" t="s">
        <v>21</v>
      </c>
      <c r="F195" s="4" t="s">
        <v>22</v>
      </c>
      <c r="G195" s="4" t="s">
        <v>23</v>
      </c>
      <c r="H195" s="4" t="s">
        <v>24</v>
      </c>
      <c r="I195" s="4" t="s">
        <v>25</v>
      </c>
      <c r="J195" s="5" t="s">
        <v>25</v>
      </c>
      <c r="K195" s="5" t="s">
        <v>1134</v>
      </c>
      <c r="L195" s="5" t="s">
        <v>1135</v>
      </c>
      <c r="M195" s="5" t="s">
        <v>1136</v>
      </c>
      <c r="N195" s="5" t="s">
        <v>1137</v>
      </c>
      <c r="O195" s="5" t="s">
        <v>1138</v>
      </c>
      <c r="P195" s="4" t="str">
        <f t="shared" si="0"/>
        <v>Outstanding</v>
      </c>
      <c r="Q195" s="13" t="s">
        <v>25</v>
      </c>
    </row>
    <row r="196" spans="1:17" ht="60" customHeight="1" x14ac:dyDescent="0.35">
      <c r="A196" s="11" t="s">
        <v>995</v>
      </c>
      <c r="B196" s="2" t="s">
        <v>1139</v>
      </c>
      <c r="C196" s="1" t="s">
        <v>1140</v>
      </c>
      <c r="D196" s="3" t="s">
        <v>20</v>
      </c>
      <c r="E196" s="3" t="s">
        <v>56</v>
      </c>
      <c r="F196" s="4" t="s">
        <v>22</v>
      </c>
      <c r="G196" s="4" t="s">
        <v>23</v>
      </c>
      <c r="H196" s="4" t="s">
        <v>24</v>
      </c>
      <c r="I196" s="4" t="s">
        <v>25</v>
      </c>
      <c r="J196" s="5" t="s">
        <v>25</v>
      </c>
      <c r="K196" s="5" t="s">
        <v>1141</v>
      </c>
      <c r="L196" s="5" t="s">
        <v>1142</v>
      </c>
      <c r="M196" s="5" t="s">
        <v>1143</v>
      </c>
      <c r="N196" s="5" t="s">
        <v>1144</v>
      </c>
      <c r="O196" s="5"/>
      <c r="P196" s="4" t="str">
        <f t="shared" si="0"/>
        <v>Outstanding</v>
      </c>
      <c r="Q196" s="13" t="s">
        <v>25</v>
      </c>
    </row>
    <row r="197" spans="1:17" ht="60" customHeight="1" x14ac:dyDescent="0.35">
      <c r="A197" s="11" t="s">
        <v>1145</v>
      </c>
      <c r="B197" s="2" t="s">
        <v>1146</v>
      </c>
      <c r="C197" s="1" t="s">
        <v>1147</v>
      </c>
      <c r="D197" s="3" t="s">
        <v>20</v>
      </c>
      <c r="E197" s="3" t="s">
        <v>21</v>
      </c>
      <c r="F197" s="4" t="s">
        <v>22</v>
      </c>
      <c r="G197" s="4" t="s">
        <v>23</v>
      </c>
      <c r="H197" s="4" t="s">
        <v>24</v>
      </c>
      <c r="I197" s="4" t="s">
        <v>25</v>
      </c>
      <c r="J197" s="5" t="s">
        <v>25</v>
      </c>
      <c r="K197" s="5" t="s">
        <v>1148</v>
      </c>
      <c r="L197" s="5" t="s">
        <v>1149</v>
      </c>
      <c r="M197" s="5"/>
      <c r="N197" s="5" t="s">
        <v>1150</v>
      </c>
      <c r="O197" s="5"/>
      <c r="P197" s="4" t="str">
        <f t="shared" si="0"/>
        <v>Outstanding</v>
      </c>
      <c r="Q197" s="13" t="s">
        <v>25</v>
      </c>
    </row>
    <row r="198" spans="1:17" ht="60" customHeight="1" x14ac:dyDescent="0.35">
      <c r="A198" s="11" t="s">
        <v>1145</v>
      </c>
      <c r="B198" s="2" t="s">
        <v>1151</v>
      </c>
      <c r="C198" s="1" t="s">
        <v>1152</v>
      </c>
      <c r="D198" s="3" t="s">
        <v>20</v>
      </c>
      <c r="E198" s="3" t="s">
        <v>21</v>
      </c>
      <c r="F198" s="4" t="s">
        <v>22</v>
      </c>
      <c r="G198" s="4" t="s">
        <v>23</v>
      </c>
      <c r="H198" s="4" t="s">
        <v>24</v>
      </c>
      <c r="I198" s="4" t="s">
        <v>25</v>
      </c>
      <c r="J198" s="5" t="s">
        <v>25</v>
      </c>
      <c r="K198" s="5" t="s">
        <v>1153</v>
      </c>
      <c r="L198" s="5" t="s">
        <v>1154</v>
      </c>
      <c r="M198" s="5" t="s">
        <v>1155</v>
      </c>
      <c r="N198" s="5" t="s">
        <v>1156</v>
      </c>
      <c r="O198" s="5"/>
      <c r="P198" s="4" t="str">
        <f t="shared" si="0"/>
        <v>Outstanding</v>
      </c>
      <c r="Q198" s="13" t="s">
        <v>25</v>
      </c>
    </row>
    <row r="199" spans="1:17" ht="60" customHeight="1" x14ac:dyDescent="0.35">
      <c r="A199" s="11" t="s">
        <v>1145</v>
      </c>
      <c r="B199" s="2" t="s">
        <v>1157</v>
      </c>
      <c r="C199" s="1" t="s">
        <v>1158</v>
      </c>
      <c r="D199" s="3" t="s">
        <v>20</v>
      </c>
      <c r="E199" s="3" t="s">
        <v>21</v>
      </c>
      <c r="F199" s="4" t="s">
        <v>22</v>
      </c>
      <c r="G199" s="4" t="s">
        <v>23</v>
      </c>
      <c r="H199" s="4" t="s">
        <v>24</v>
      </c>
      <c r="I199" s="4" t="s">
        <v>25</v>
      </c>
      <c r="J199" s="5" t="s">
        <v>25</v>
      </c>
      <c r="K199" s="5" t="s">
        <v>1159</v>
      </c>
      <c r="L199" s="5" t="s">
        <v>1160</v>
      </c>
      <c r="M199" s="5" t="s">
        <v>1161</v>
      </c>
      <c r="N199" s="5" t="s">
        <v>1162</v>
      </c>
      <c r="O199" s="5"/>
      <c r="P199" s="4" t="str">
        <f t="shared" si="0"/>
        <v>Outstanding</v>
      </c>
      <c r="Q199" s="13" t="s">
        <v>25</v>
      </c>
    </row>
    <row r="200" spans="1:17" ht="60" customHeight="1" x14ac:dyDescent="0.35">
      <c r="A200" s="11" t="s">
        <v>1145</v>
      </c>
      <c r="B200" s="2" t="s">
        <v>1163</v>
      </c>
      <c r="C200" s="1" t="s">
        <v>1164</v>
      </c>
      <c r="D200" s="3" t="s">
        <v>20</v>
      </c>
      <c r="E200" s="3" t="s">
        <v>56</v>
      </c>
      <c r="F200" s="4" t="s">
        <v>22</v>
      </c>
      <c r="G200" s="4" t="s">
        <v>23</v>
      </c>
      <c r="H200" s="4" t="s">
        <v>24</v>
      </c>
      <c r="I200" s="4" t="s">
        <v>25</v>
      </c>
      <c r="J200" s="5" t="s">
        <v>25</v>
      </c>
      <c r="K200" s="5" t="s">
        <v>1165</v>
      </c>
      <c r="L200" s="5" t="s">
        <v>1166</v>
      </c>
      <c r="M200" s="5" t="s">
        <v>1167</v>
      </c>
      <c r="N200" s="5" t="s">
        <v>1168</v>
      </c>
      <c r="O200" s="5"/>
      <c r="P200" s="4" t="str">
        <f t="shared" si="0"/>
        <v>Outstanding</v>
      </c>
      <c r="Q200" s="13" t="s">
        <v>25</v>
      </c>
    </row>
    <row r="201" spans="1:17" ht="60" customHeight="1" x14ac:dyDescent="0.35">
      <c r="A201" s="11" t="s">
        <v>1145</v>
      </c>
      <c r="B201" s="2" t="s">
        <v>1169</v>
      </c>
      <c r="C201" s="1" t="s">
        <v>1170</v>
      </c>
      <c r="D201" s="3" t="s">
        <v>20</v>
      </c>
      <c r="E201" s="3" t="s">
        <v>21</v>
      </c>
      <c r="F201" s="4" t="s">
        <v>22</v>
      </c>
      <c r="G201" s="4" t="s">
        <v>23</v>
      </c>
      <c r="H201" s="4" t="s">
        <v>24</v>
      </c>
      <c r="I201" s="4" t="s">
        <v>25</v>
      </c>
      <c r="J201" s="5" t="s">
        <v>25</v>
      </c>
      <c r="K201" s="5" t="s">
        <v>1171</v>
      </c>
      <c r="L201" s="5" t="s">
        <v>1172</v>
      </c>
      <c r="M201" s="5"/>
      <c r="N201" s="5" t="s">
        <v>1173</v>
      </c>
      <c r="O201" s="5"/>
      <c r="P201" s="4" t="str">
        <f t="shared" si="0"/>
        <v>Outstanding</v>
      </c>
      <c r="Q201" s="13" t="s">
        <v>25</v>
      </c>
    </row>
    <row r="202" spans="1:17" ht="60" customHeight="1" x14ac:dyDescent="0.35">
      <c r="A202" s="11" t="s">
        <v>1145</v>
      </c>
      <c r="B202" s="2" t="s">
        <v>1174</v>
      </c>
      <c r="C202" s="1" t="s">
        <v>1175</v>
      </c>
      <c r="D202" s="3" t="s">
        <v>20</v>
      </c>
      <c r="E202" s="3" t="s">
        <v>21</v>
      </c>
      <c r="F202" s="4" t="s">
        <v>22</v>
      </c>
      <c r="G202" s="4" t="s">
        <v>23</v>
      </c>
      <c r="H202" s="4" t="s">
        <v>24</v>
      </c>
      <c r="I202" s="4" t="s">
        <v>25</v>
      </c>
      <c r="J202" s="5" t="s">
        <v>25</v>
      </c>
      <c r="K202" s="5" t="s">
        <v>1176</v>
      </c>
      <c r="L202" s="5" t="s">
        <v>1177</v>
      </c>
      <c r="M202" s="5"/>
      <c r="N202" s="5" t="s">
        <v>1178</v>
      </c>
      <c r="O202" s="5" t="s">
        <v>1179</v>
      </c>
      <c r="P202" s="4" t="str">
        <f t="shared" si="0"/>
        <v>Outstanding</v>
      </c>
      <c r="Q202" s="13" t="s">
        <v>25</v>
      </c>
    </row>
    <row r="203" spans="1:17" ht="60" customHeight="1" x14ac:dyDescent="0.35">
      <c r="A203" s="11" t="s">
        <v>1145</v>
      </c>
      <c r="B203" s="2" t="s">
        <v>1180</v>
      </c>
      <c r="C203" s="1" t="s">
        <v>1181</v>
      </c>
      <c r="D203" s="3" t="s">
        <v>20</v>
      </c>
      <c r="E203" s="3" t="s">
        <v>21</v>
      </c>
      <c r="F203" s="4" t="s">
        <v>22</v>
      </c>
      <c r="G203" s="4" t="s">
        <v>23</v>
      </c>
      <c r="H203" s="4" t="s">
        <v>24</v>
      </c>
      <c r="I203" s="4" t="s">
        <v>25</v>
      </c>
      <c r="J203" s="5" t="s">
        <v>25</v>
      </c>
      <c r="K203" s="5" t="s">
        <v>1182</v>
      </c>
      <c r="L203" s="5" t="s">
        <v>1183</v>
      </c>
      <c r="M203" s="5" t="s">
        <v>1184</v>
      </c>
      <c r="N203" s="5" t="s">
        <v>1185</v>
      </c>
      <c r="O203" s="5"/>
      <c r="P203" s="4" t="str">
        <f t="shared" si="0"/>
        <v>Outstanding</v>
      </c>
      <c r="Q203" s="13" t="s">
        <v>25</v>
      </c>
    </row>
    <row r="204" spans="1:17" ht="60" customHeight="1" x14ac:dyDescent="0.35">
      <c r="A204" s="11" t="s">
        <v>1186</v>
      </c>
      <c r="B204" s="2" t="s">
        <v>1187</v>
      </c>
      <c r="C204" s="1" t="s">
        <v>1188</v>
      </c>
      <c r="D204" s="3" t="s">
        <v>20</v>
      </c>
      <c r="E204" s="3" t="s">
        <v>21</v>
      </c>
      <c r="F204" s="4" t="s">
        <v>22</v>
      </c>
      <c r="G204" s="4" t="s">
        <v>23</v>
      </c>
      <c r="H204" s="4" t="s">
        <v>24</v>
      </c>
      <c r="I204" s="4" t="s">
        <v>25</v>
      </c>
      <c r="J204" s="5" t="s">
        <v>25</v>
      </c>
      <c r="K204" s="5" t="s">
        <v>1189</v>
      </c>
      <c r="L204" s="5" t="s">
        <v>1190</v>
      </c>
      <c r="M204" s="5"/>
      <c r="N204" s="5" t="s">
        <v>1191</v>
      </c>
      <c r="O204" s="5"/>
      <c r="P204" s="4" t="str">
        <f t="shared" si="0"/>
        <v>Outstanding</v>
      </c>
      <c r="Q204" s="13" t="s">
        <v>25</v>
      </c>
    </row>
    <row r="205" spans="1:17" ht="60" customHeight="1" x14ac:dyDescent="0.35">
      <c r="A205" s="11" t="s">
        <v>1192</v>
      </c>
      <c r="B205" s="2" t="s">
        <v>1193</v>
      </c>
      <c r="C205" s="1" t="s">
        <v>1194</v>
      </c>
      <c r="D205" s="3" t="s">
        <v>20</v>
      </c>
      <c r="E205" s="3" t="s">
        <v>21</v>
      </c>
      <c r="F205" s="4" t="s">
        <v>22</v>
      </c>
      <c r="G205" s="4" t="s">
        <v>23</v>
      </c>
      <c r="H205" s="4" t="s">
        <v>24</v>
      </c>
      <c r="I205" s="4" t="s">
        <v>25</v>
      </c>
      <c r="J205" s="5" t="s">
        <v>25</v>
      </c>
      <c r="K205" s="5" t="s">
        <v>1195</v>
      </c>
      <c r="L205" s="5" t="s">
        <v>1196</v>
      </c>
      <c r="M205" s="5"/>
      <c r="N205" s="5" t="s">
        <v>1197</v>
      </c>
      <c r="O205" s="5" t="s">
        <v>1198</v>
      </c>
      <c r="P205" s="4" t="str">
        <f t="shared" si="0"/>
        <v>Outstanding</v>
      </c>
      <c r="Q205" s="13" t="s">
        <v>25</v>
      </c>
    </row>
    <row r="206" spans="1:17" ht="60" customHeight="1" x14ac:dyDescent="0.35">
      <c r="A206" s="11" t="s">
        <v>1192</v>
      </c>
      <c r="B206" s="2" t="s">
        <v>1199</v>
      </c>
      <c r="C206" s="1" t="s">
        <v>1200</v>
      </c>
      <c r="D206" s="3" t="s">
        <v>20</v>
      </c>
      <c r="E206" s="3" t="s">
        <v>21</v>
      </c>
      <c r="F206" s="4" t="s">
        <v>22</v>
      </c>
      <c r="G206" s="4" t="s">
        <v>23</v>
      </c>
      <c r="H206" s="4" t="s">
        <v>24</v>
      </c>
      <c r="I206" s="4" t="s">
        <v>25</v>
      </c>
      <c r="J206" s="5" t="s">
        <v>25</v>
      </c>
      <c r="K206" s="5" t="s">
        <v>1201</v>
      </c>
      <c r="L206" s="5" t="s">
        <v>1202</v>
      </c>
      <c r="M206" s="5" t="s">
        <v>1203</v>
      </c>
      <c r="N206" s="5" t="s">
        <v>1204</v>
      </c>
      <c r="O206" s="5" t="s">
        <v>1205</v>
      </c>
      <c r="P206" s="4" t="str">
        <f t="shared" si="0"/>
        <v>Outstanding</v>
      </c>
      <c r="Q206" s="13" t="s">
        <v>25</v>
      </c>
    </row>
    <row r="207" spans="1:17" ht="60" customHeight="1" x14ac:dyDescent="0.35">
      <c r="A207" s="11" t="s">
        <v>1192</v>
      </c>
      <c r="B207" s="2" t="s">
        <v>1206</v>
      </c>
      <c r="C207" s="1" t="s">
        <v>1207</v>
      </c>
      <c r="D207" s="3" t="s">
        <v>20</v>
      </c>
      <c r="E207" s="3" t="s">
        <v>56</v>
      </c>
      <c r="F207" s="4" t="s">
        <v>22</v>
      </c>
      <c r="G207" s="4" t="s">
        <v>23</v>
      </c>
      <c r="H207" s="4" t="s">
        <v>24</v>
      </c>
      <c r="I207" s="4" t="s">
        <v>25</v>
      </c>
      <c r="J207" s="5" t="s">
        <v>25</v>
      </c>
      <c r="K207" s="5" t="s">
        <v>1208</v>
      </c>
      <c r="L207" s="5" t="s">
        <v>1209</v>
      </c>
      <c r="M207" s="5" t="s">
        <v>1210</v>
      </c>
      <c r="N207" s="5" t="s">
        <v>1211</v>
      </c>
      <c r="O207" s="5" t="s">
        <v>451</v>
      </c>
      <c r="P207" s="4" t="str">
        <f t="shared" si="0"/>
        <v>Outstanding</v>
      </c>
      <c r="Q207" s="13" t="s">
        <v>25</v>
      </c>
    </row>
    <row r="208" spans="1:17" ht="60" customHeight="1" x14ac:dyDescent="0.35">
      <c r="A208" s="11" t="s">
        <v>1212</v>
      </c>
      <c r="B208" s="2" t="s">
        <v>1213</v>
      </c>
      <c r="C208" s="1" t="s">
        <v>1214</v>
      </c>
      <c r="D208" s="3" t="s">
        <v>20</v>
      </c>
      <c r="E208" s="3" t="s">
        <v>21</v>
      </c>
      <c r="F208" s="4" t="s">
        <v>22</v>
      </c>
      <c r="G208" s="4" t="s">
        <v>23</v>
      </c>
      <c r="H208" s="4" t="s">
        <v>24</v>
      </c>
      <c r="I208" s="4" t="s">
        <v>25</v>
      </c>
      <c r="J208" s="5" t="s">
        <v>25</v>
      </c>
      <c r="K208" s="5" t="s">
        <v>1215</v>
      </c>
      <c r="L208" s="5" t="s">
        <v>1216</v>
      </c>
      <c r="M208" s="5"/>
      <c r="N208" s="5" t="s">
        <v>1217</v>
      </c>
      <c r="O208" s="5" t="s">
        <v>1218</v>
      </c>
      <c r="P208" s="4" t="str">
        <f t="shared" si="0"/>
        <v>Outstanding</v>
      </c>
      <c r="Q208" s="13" t="s">
        <v>25</v>
      </c>
    </row>
    <row r="209" spans="1:17" ht="60" customHeight="1" x14ac:dyDescent="0.35">
      <c r="A209" s="11" t="s">
        <v>1212</v>
      </c>
      <c r="B209" s="2" t="s">
        <v>1219</v>
      </c>
      <c r="C209" s="1" t="s">
        <v>1220</v>
      </c>
      <c r="D209" s="3" t="s">
        <v>20</v>
      </c>
      <c r="E209" s="3" t="s">
        <v>21</v>
      </c>
      <c r="F209" s="4" t="s">
        <v>22</v>
      </c>
      <c r="G209" s="4" t="s">
        <v>23</v>
      </c>
      <c r="H209" s="4" t="s">
        <v>24</v>
      </c>
      <c r="I209" s="4" t="s">
        <v>25</v>
      </c>
      <c r="J209" s="5" t="s">
        <v>25</v>
      </c>
      <c r="K209" s="5" t="s">
        <v>1221</v>
      </c>
      <c r="L209" s="5" t="s">
        <v>1222</v>
      </c>
      <c r="M209" s="5"/>
      <c r="N209" s="5" t="s">
        <v>1223</v>
      </c>
      <c r="O209" s="5" t="s">
        <v>1224</v>
      </c>
      <c r="P209" s="4" t="str">
        <f t="shared" si="0"/>
        <v>Outstanding</v>
      </c>
      <c r="Q209" s="13" t="s">
        <v>25</v>
      </c>
    </row>
    <row r="210" spans="1:17" ht="60" customHeight="1" x14ac:dyDescent="0.35">
      <c r="A210" s="11" t="s">
        <v>1212</v>
      </c>
      <c r="B210" s="2" t="s">
        <v>1225</v>
      </c>
      <c r="C210" s="1" t="s">
        <v>1226</v>
      </c>
      <c r="D210" s="3" t="s">
        <v>20</v>
      </c>
      <c r="E210" s="3" t="s">
        <v>21</v>
      </c>
      <c r="F210" s="4" t="s">
        <v>22</v>
      </c>
      <c r="G210" s="4" t="s">
        <v>23</v>
      </c>
      <c r="H210" s="4" t="s">
        <v>24</v>
      </c>
      <c r="I210" s="4" t="s">
        <v>25</v>
      </c>
      <c r="J210" s="5" t="s">
        <v>25</v>
      </c>
      <c r="K210" s="5" t="s">
        <v>1227</v>
      </c>
      <c r="L210" s="5" t="s">
        <v>1228</v>
      </c>
      <c r="M210" s="5"/>
      <c r="N210" s="5" t="s">
        <v>1229</v>
      </c>
      <c r="O210" s="5" t="s">
        <v>1230</v>
      </c>
      <c r="P210" s="4" t="str">
        <f t="shared" si="0"/>
        <v>Outstanding</v>
      </c>
      <c r="Q210" s="13" t="s">
        <v>25</v>
      </c>
    </row>
    <row r="211" spans="1:17" ht="60" customHeight="1" x14ac:dyDescent="0.35">
      <c r="A211" s="11" t="s">
        <v>1212</v>
      </c>
      <c r="B211" s="2" t="s">
        <v>1231</v>
      </c>
      <c r="C211" s="1" t="s">
        <v>1232</v>
      </c>
      <c r="D211" s="3" t="s">
        <v>20</v>
      </c>
      <c r="E211" s="3" t="s">
        <v>21</v>
      </c>
      <c r="F211" s="4" t="s">
        <v>22</v>
      </c>
      <c r="G211" s="4" t="s">
        <v>23</v>
      </c>
      <c r="H211" s="4" t="s">
        <v>24</v>
      </c>
      <c r="I211" s="4" t="s">
        <v>25</v>
      </c>
      <c r="J211" s="5" t="s">
        <v>25</v>
      </c>
      <c r="K211" s="5" t="s">
        <v>1233</v>
      </c>
      <c r="L211" s="5" t="s">
        <v>1234</v>
      </c>
      <c r="M211" s="5"/>
      <c r="N211" s="5" t="s">
        <v>1235</v>
      </c>
      <c r="O211" s="5" t="s">
        <v>1236</v>
      </c>
      <c r="P211" s="4" t="str">
        <f t="shared" si="0"/>
        <v>Outstanding</v>
      </c>
      <c r="Q211" s="13" t="s">
        <v>25</v>
      </c>
    </row>
    <row r="212" spans="1:17" ht="60" customHeight="1" x14ac:dyDescent="0.35">
      <c r="A212" s="11" t="s">
        <v>1212</v>
      </c>
      <c r="B212" s="2" t="s">
        <v>1237</v>
      </c>
      <c r="C212" s="1" t="s">
        <v>1238</v>
      </c>
      <c r="D212" s="3" t="s">
        <v>20</v>
      </c>
      <c r="E212" s="3" t="s">
        <v>21</v>
      </c>
      <c r="F212" s="4" t="s">
        <v>22</v>
      </c>
      <c r="G212" s="4" t="s">
        <v>23</v>
      </c>
      <c r="H212" s="4" t="s">
        <v>24</v>
      </c>
      <c r="I212" s="4" t="s">
        <v>25</v>
      </c>
      <c r="J212" s="5" t="s">
        <v>25</v>
      </c>
      <c r="K212" s="5" t="s">
        <v>1239</v>
      </c>
      <c r="L212" s="5" t="s">
        <v>1240</v>
      </c>
      <c r="M212" s="5"/>
      <c r="N212" s="5" t="s">
        <v>1241</v>
      </c>
      <c r="O212" s="5" t="s">
        <v>1242</v>
      </c>
      <c r="P212" s="4" t="str">
        <f t="shared" si="0"/>
        <v>Outstanding</v>
      </c>
      <c r="Q212" s="13" t="s">
        <v>25</v>
      </c>
    </row>
    <row r="213" spans="1:17" ht="60" customHeight="1" x14ac:dyDescent="0.35">
      <c r="A213" s="11" t="s">
        <v>1212</v>
      </c>
      <c r="B213" s="2" t="s">
        <v>1243</v>
      </c>
      <c r="C213" s="1" t="s">
        <v>1244</v>
      </c>
      <c r="D213" s="3" t="s">
        <v>20</v>
      </c>
      <c r="E213" s="3" t="s">
        <v>21</v>
      </c>
      <c r="F213" s="4" t="s">
        <v>22</v>
      </c>
      <c r="G213" s="4" t="s">
        <v>23</v>
      </c>
      <c r="H213" s="4" t="s">
        <v>24</v>
      </c>
      <c r="I213" s="4" t="s">
        <v>25</v>
      </c>
      <c r="J213" s="5" t="s">
        <v>25</v>
      </c>
      <c r="K213" s="5" t="s">
        <v>1245</v>
      </c>
      <c r="L213" s="5" t="s">
        <v>1246</v>
      </c>
      <c r="M213" s="5"/>
      <c r="N213" s="5" t="s">
        <v>1247</v>
      </c>
      <c r="O213" s="5" t="s">
        <v>1248</v>
      </c>
      <c r="P213" s="4" t="str">
        <f t="shared" si="0"/>
        <v>Outstanding</v>
      </c>
      <c r="Q213" s="13" t="s">
        <v>25</v>
      </c>
    </row>
    <row r="214" spans="1:17" ht="60" customHeight="1" x14ac:dyDescent="0.35">
      <c r="A214" s="11" t="s">
        <v>1212</v>
      </c>
      <c r="B214" s="2" t="s">
        <v>1249</v>
      </c>
      <c r="C214" s="1" t="s">
        <v>1250</v>
      </c>
      <c r="D214" s="3" t="s">
        <v>20</v>
      </c>
      <c r="E214" s="3" t="s">
        <v>21</v>
      </c>
      <c r="F214" s="4" t="s">
        <v>22</v>
      </c>
      <c r="G214" s="4" t="s">
        <v>23</v>
      </c>
      <c r="H214" s="4" t="s">
        <v>24</v>
      </c>
      <c r="I214" s="4" t="s">
        <v>25</v>
      </c>
      <c r="J214" s="5" t="s">
        <v>25</v>
      </c>
      <c r="K214" s="5" t="s">
        <v>1251</v>
      </c>
      <c r="L214" s="5" t="s">
        <v>1252</v>
      </c>
      <c r="M214" s="5"/>
      <c r="N214" s="5" t="s">
        <v>1253</v>
      </c>
      <c r="O214" s="5" t="s">
        <v>451</v>
      </c>
      <c r="P214" s="4" t="str">
        <f t="shared" si="0"/>
        <v>Outstanding</v>
      </c>
      <c r="Q214" s="13" t="s">
        <v>25</v>
      </c>
    </row>
    <row r="215" spans="1:17" ht="60" customHeight="1" x14ac:dyDescent="0.35">
      <c r="A215" s="11" t="s">
        <v>1254</v>
      </c>
      <c r="B215" s="2" t="s">
        <v>1255</v>
      </c>
      <c r="C215" s="1" t="s">
        <v>1256</v>
      </c>
      <c r="D215" s="3" t="s">
        <v>20</v>
      </c>
      <c r="E215" s="3" t="s">
        <v>21</v>
      </c>
      <c r="F215" s="4" t="s">
        <v>22</v>
      </c>
      <c r="G215" s="4" t="s">
        <v>23</v>
      </c>
      <c r="H215" s="4" t="s">
        <v>24</v>
      </c>
      <c r="I215" s="4" t="s">
        <v>25</v>
      </c>
      <c r="J215" s="5" t="s">
        <v>25</v>
      </c>
      <c r="K215" s="5" t="s">
        <v>1257</v>
      </c>
      <c r="L215" s="5" t="s">
        <v>1258</v>
      </c>
      <c r="M215" s="5"/>
      <c r="N215" s="5" t="s">
        <v>1259</v>
      </c>
      <c r="O215" s="5"/>
      <c r="P215" s="4" t="str">
        <f t="shared" si="0"/>
        <v>Outstanding</v>
      </c>
      <c r="Q215" s="13" t="s">
        <v>25</v>
      </c>
    </row>
    <row r="216" spans="1:17" ht="60" customHeight="1" x14ac:dyDescent="0.35">
      <c r="A216" s="11" t="s">
        <v>1254</v>
      </c>
      <c r="B216" s="2" t="s">
        <v>1260</v>
      </c>
      <c r="C216" s="1" t="s">
        <v>1261</v>
      </c>
      <c r="D216" s="3" t="s">
        <v>20</v>
      </c>
      <c r="E216" s="3" t="s">
        <v>21</v>
      </c>
      <c r="F216" s="4" t="s">
        <v>22</v>
      </c>
      <c r="G216" s="4" t="s">
        <v>23</v>
      </c>
      <c r="H216" s="4" t="s">
        <v>24</v>
      </c>
      <c r="I216" s="4" t="s">
        <v>25</v>
      </c>
      <c r="J216" s="5" t="s">
        <v>25</v>
      </c>
      <c r="K216" s="5" t="s">
        <v>1262</v>
      </c>
      <c r="L216" s="5" t="s">
        <v>1263</v>
      </c>
      <c r="M216" s="5"/>
      <c r="N216" s="5" t="s">
        <v>1264</v>
      </c>
      <c r="O216" s="5" t="s">
        <v>451</v>
      </c>
      <c r="P216" s="4" t="str">
        <f t="shared" si="0"/>
        <v>Outstanding</v>
      </c>
      <c r="Q216" s="13" t="s">
        <v>25</v>
      </c>
    </row>
    <row r="217" spans="1:17" ht="60" customHeight="1" x14ac:dyDescent="0.35">
      <c r="A217" s="11" t="s">
        <v>1254</v>
      </c>
      <c r="B217" s="2" t="s">
        <v>1265</v>
      </c>
      <c r="C217" s="1" t="s">
        <v>1266</v>
      </c>
      <c r="D217" s="3" t="s">
        <v>20</v>
      </c>
      <c r="E217" s="3" t="s">
        <v>21</v>
      </c>
      <c r="F217" s="4" t="s">
        <v>22</v>
      </c>
      <c r="G217" s="4" t="s">
        <v>23</v>
      </c>
      <c r="H217" s="4" t="s">
        <v>24</v>
      </c>
      <c r="I217" s="4" t="s">
        <v>25</v>
      </c>
      <c r="J217" s="5" t="s">
        <v>25</v>
      </c>
      <c r="K217" s="5" t="s">
        <v>1267</v>
      </c>
      <c r="L217" s="5" t="s">
        <v>1268</v>
      </c>
      <c r="M217" s="5"/>
      <c r="N217" s="5" t="s">
        <v>1269</v>
      </c>
      <c r="O217" s="5"/>
      <c r="P217" s="4" t="str">
        <f t="shared" si="0"/>
        <v>Outstanding</v>
      </c>
      <c r="Q217" s="13" t="s">
        <v>25</v>
      </c>
    </row>
    <row r="218" spans="1:17" ht="60" customHeight="1" x14ac:dyDescent="0.35">
      <c r="A218" s="11" t="s">
        <v>1270</v>
      </c>
      <c r="B218" s="2" t="s">
        <v>1271</v>
      </c>
      <c r="C218" s="1" t="s">
        <v>1272</v>
      </c>
      <c r="D218" s="3" t="s">
        <v>20</v>
      </c>
      <c r="E218" s="3" t="s">
        <v>21</v>
      </c>
      <c r="F218" s="4" t="s">
        <v>22</v>
      </c>
      <c r="G218" s="4" t="s">
        <v>23</v>
      </c>
      <c r="H218" s="4" t="s">
        <v>24</v>
      </c>
      <c r="I218" s="4" t="s">
        <v>25</v>
      </c>
      <c r="J218" s="5" t="s">
        <v>25</v>
      </c>
      <c r="K218" s="5" t="s">
        <v>1273</v>
      </c>
      <c r="L218" s="5" t="s">
        <v>1274</v>
      </c>
      <c r="M218" s="5"/>
      <c r="N218" s="5" t="s">
        <v>1275</v>
      </c>
      <c r="O218" s="5"/>
      <c r="P218" s="4" t="str">
        <f t="shared" si="0"/>
        <v>Outstanding</v>
      </c>
      <c r="Q218" s="13" t="s">
        <v>25</v>
      </c>
    </row>
    <row r="219" spans="1:17" ht="60" customHeight="1" x14ac:dyDescent="0.35">
      <c r="A219" s="11" t="s">
        <v>1270</v>
      </c>
      <c r="B219" s="2" t="s">
        <v>1276</v>
      </c>
      <c r="C219" s="1" t="s">
        <v>1277</v>
      </c>
      <c r="D219" s="3" t="s">
        <v>20</v>
      </c>
      <c r="E219" s="3" t="s">
        <v>21</v>
      </c>
      <c r="F219" s="4" t="s">
        <v>22</v>
      </c>
      <c r="G219" s="4" t="s">
        <v>23</v>
      </c>
      <c r="H219" s="4" t="s">
        <v>24</v>
      </c>
      <c r="I219" s="4" t="s">
        <v>25</v>
      </c>
      <c r="J219" s="5" t="s">
        <v>25</v>
      </c>
      <c r="K219" s="5" t="s">
        <v>1278</v>
      </c>
      <c r="L219" s="5" t="s">
        <v>1279</v>
      </c>
      <c r="M219" s="5"/>
      <c r="N219" s="5" t="s">
        <v>1280</v>
      </c>
      <c r="O219" s="5"/>
      <c r="P219" s="4" t="str">
        <f t="shared" si="0"/>
        <v>Outstanding</v>
      </c>
      <c r="Q219" s="13" t="s">
        <v>25</v>
      </c>
    </row>
    <row r="220" spans="1:17" ht="60" customHeight="1" x14ac:dyDescent="0.35">
      <c r="A220" s="11" t="s">
        <v>1270</v>
      </c>
      <c r="B220" s="2" t="s">
        <v>1281</v>
      </c>
      <c r="C220" s="1" t="s">
        <v>1282</v>
      </c>
      <c r="D220" s="3" t="s">
        <v>20</v>
      </c>
      <c r="E220" s="3" t="s">
        <v>21</v>
      </c>
      <c r="F220" s="4" t="s">
        <v>22</v>
      </c>
      <c r="G220" s="4" t="s">
        <v>23</v>
      </c>
      <c r="H220" s="4" t="s">
        <v>24</v>
      </c>
      <c r="I220" s="4" t="s">
        <v>25</v>
      </c>
      <c r="J220" s="5" t="s">
        <v>25</v>
      </c>
      <c r="K220" s="5" t="s">
        <v>1283</v>
      </c>
      <c r="L220" s="5" t="s">
        <v>1284</v>
      </c>
      <c r="M220" s="5"/>
      <c r="N220" s="5" t="s">
        <v>1285</v>
      </c>
      <c r="O220" s="5"/>
      <c r="P220" s="4" t="str">
        <f t="shared" si="0"/>
        <v>Outstanding</v>
      </c>
      <c r="Q220" s="13" t="s">
        <v>25</v>
      </c>
    </row>
    <row r="221" spans="1:17" ht="60" customHeight="1" x14ac:dyDescent="0.35">
      <c r="A221" s="11" t="s">
        <v>1270</v>
      </c>
      <c r="B221" s="2" t="s">
        <v>1286</v>
      </c>
      <c r="C221" s="1" t="s">
        <v>1287</v>
      </c>
      <c r="D221" s="3" t="s">
        <v>20</v>
      </c>
      <c r="E221" s="3" t="s">
        <v>21</v>
      </c>
      <c r="F221" s="4" t="s">
        <v>22</v>
      </c>
      <c r="G221" s="4" t="s">
        <v>23</v>
      </c>
      <c r="H221" s="4" t="s">
        <v>24</v>
      </c>
      <c r="I221" s="4" t="s">
        <v>25</v>
      </c>
      <c r="J221" s="5" t="s">
        <v>25</v>
      </c>
      <c r="K221" s="5" t="s">
        <v>1288</v>
      </c>
      <c r="L221" s="5" t="s">
        <v>1268</v>
      </c>
      <c r="M221" s="5"/>
      <c r="N221" s="5" t="s">
        <v>1289</v>
      </c>
      <c r="O221" s="5"/>
      <c r="P221" s="4" t="str">
        <f t="shared" si="0"/>
        <v>Outstanding</v>
      </c>
      <c r="Q221" s="13" t="s">
        <v>25</v>
      </c>
    </row>
    <row r="222" spans="1:17" ht="60" customHeight="1" x14ac:dyDescent="0.35">
      <c r="A222" s="11" t="s">
        <v>1290</v>
      </c>
      <c r="B222" s="2" t="s">
        <v>1291</v>
      </c>
      <c r="C222" s="1" t="s">
        <v>1292</v>
      </c>
      <c r="D222" s="3" t="s">
        <v>20</v>
      </c>
      <c r="E222" s="3" t="s">
        <v>21</v>
      </c>
      <c r="F222" s="4" t="s">
        <v>22</v>
      </c>
      <c r="G222" s="4" t="s">
        <v>23</v>
      </c>
      <c r="H222" s="4" t="s">
        <v>24</v>
      </c>
      <c r="I222" s="4" t="s">
        <v>25</v>
      </c>
      <c r="J222" s="5" t="s">
        <v>25</v>
      </c>
      <c r="K222" s="5" t="s">
        <v>1293</v>
      </c>
      <c r="L222" s="5" t="s">
        <v>1294</v>
      </c>
      <c r="M222" s="5" t="s">
        <v>1295</v>
      </c>
      <c r="N222" s="5" t="s">
        <v>1296</v>
      </c>
      <c r="O222" s="5" t="s">
        <v>1297</v>
      </c>
      <c r="P222" s="4" t="str">
        <f t="shared" si="0"/>
        <v>Outstanding</v>
      </c>
      <c r="Q222" s="13" t="s">
        <v>25</v>
      </c>
    </row>
    <row r="223" spans="1:17" ht="60" customHeight="1" x14ac:dyDescent="0.35">
      <c r="A223" s="11" t="s">
        <v>1290</v>
      </c>
      <c r="B223" s="2" t="s">
        <v>1298</v>
      </c>
      <c r="C223" s="1" t="s">
        <v>1299</v>
      </c>
      <c r="D223" s="3" t="s">
        <v>75</v>
      </c>
      <c r="E223" s="3" t="s">
        <v>56</v>
      </c>
      <c r="F223" s="4" t="s">
        <v>22</v>
      </c>
      <c r="G223" s="4" t="s">
        <v>23</v>
      </c>
      <c r="H223" s="4" t="s">
        <v>24</v>
      </c>
      <c r="I223" s="4" t="s">
        <v>25</v>
      </c>
      <c r="J223" s="5" t="s">
        <v>25</v>
      </c>
      <c r="K223" s="5" t="s">
        <v>1300</v>
      </c>
      <c r="L223" s="5" t="s">
        <v>1301</v>
      </c>
      <c r="M223" s="5" t="s">
        <v>1302</v>
      </c>
      <c r="N223" s="5" t="s">
        <v>1303</v>
      </c>
      <c r="O223" s="5" t="s">
        <v>1304</v>
      </c>
      <c r="P223" s="4" t="str">
        <f t="shared" si="0"/>
        <v>Outstanding</v>
      </c>
      <c r="Q223" s="13" t="s">
        <v>25</v>
      </c>
    </row>
    <row r="224" spans="1:17" ht="60" customHeight="1" x14ac:dyDescent="0.35">
      <c r="A224" s="11" t="s">
        <v>1290</v>
      </c>
      <c r="B224" s="2" t="s">
        <v>1305</v>
      </c>
      <c r="C224" s="1" t="s">
        <v>1306</v>
      </c>
      <c r="D224" s="3" t="s">
        <v>20</v>
      </c>
      <c r="E224" s="3" t="s">
        <v>21</v>
      </c>
      <c r="F224" s="4" t="s">
        <v>22</v>
      </c>
      <c r="G224" s="4" t="s">
        <v>23</v>
      </c>
      <c r="H224" s="4" t="s">
        <v>24</v>
      </c>
      <c r="I224" s="4" t="s">
        <v>25</v>
      </c>
      <c r="J224" s="5" t="s">
        <v>25</v>
      </c>
      <c r="K224" s="5" t="s">
        <v>1307</v>
      </c>
      <c r="L224" s="5" t="s">
        <v>1308</v>
      </c>
      <c r="M224" s="5"/>
      <c r="N224" s="5" t="s">
        <v>1309</v>
      </c>
      <c r="O224" s="5" t="s">
        <v>1310</v>
      </c>
      <c r="P224" s="4" t="str">
        <f t="shared" si="0"/>
        <v>Outstanding</v>
      </c>
      <c r="Q224" s="13" t="s">
        <v>25</v>
      </c>
    </row>
    <row r="225" spans="1:17" ht="60" customHeight="1" x14ac:dyDescent="0.35">
      <c r="A225" s="11" t="s">
        <v>1290</v>
      </c>
      <c r="B225" s="2" t="s">
        <v>1311</v>
      </c>
      <c r="C225" s="1" t="s">
        <v>1312</v>
      </c>
      <c r="D225" s="3" t="s">
        <v>20</v>
      </c>
      <c r="E225" s="3" t="s">
        <v>21</v>
      </c>
      <c r="F225" s="4" t="s">
        <v>22</v>
      </c>
      <c r="G225" s="4" t="s">
        <v>23</v>
      </c>
      <c r="H225" s="4" t="s">
        <v>24</v>
      </c>
      <c r="I225" s="4" t="s">
        <v>25</v>
      </c>
      <c r="J225" s="5" t="s">
        <v>25</v>
      </c>
      <c r="K225" s="5" t="s">
        <v>1313</v>
      </c>
      <c r="L225" s="5" t="s">
        <v>1314</v>
      </c>
      <c r="M225" s="5"/>
      <c r="N225" s="5" t="s">
        <v>1315</v>
      </c>
      <c r="O225" s="5" t="s">
        <v>1316</v>
      </c>
      <c r="P225" s="4" t="str">
        <f t="shared" si="0"/>
        <v>Outstanding</v>
      </c>
      <c r="Q225" s="13" t="s">
        <v>25</v>
      </c>
    </row>
    <row r="226" spans="1:17" ht="60" customHeight="1" x14ac:dyDescent="0.35">
      <c r="A226" s="11" t="s">
        <v>1290</v>
      </c>
      <c r="B226" s="2" t="s">
        <v>1317</v>
      </c>
      <c r="C226" s="1" t="s">
        <v>1318</v>
      </c>
      <c r="D226" s="3" t="s">
        <v>20</v>
      </c>
      <c r="E226" s="3" t="s">
        <v>21</v>
      </c>
      <c r="F226" s="4" t="s">
        <v>22</v>
      </c>
      <c r="G226" s="4" t="s">
        <v>23</v>
      </c>
      <c r="H226" s="4" t="s">
        <v>24</v>
      </c>
      <c r="I226" s="4" t="s">
        <v>25</v>
      </c>
      <c r="J226" s="5" t="s">
        <v>25</v>
      </c>
      <c r="K226" s="5" t="s">
        <v>1319</v>
      </c>
      <c r="L226" s="5" t="s">
        <v>1320</v>
      </c>
      <c r="M226" s="5"/>
      <c r="N226" s="5" t="s">
        <v>1321</v>
      </c>
      <c r="O226" s="5" t="s">
        <v>1322</v>
      </c>
      <c r="P226" s="4" t="str">
        <f t="shared" si="0"/>
        <v>Outstanding</v>
      </c>
      <c r="Q226" s="13" t="s">
        <v>25</v>
      </c>
    </row>
    <row r="227" spans="1:17" ht="60" customHeight="1" x14ac:dyDescent="0.35">
      <c r="A227" s="11" t="s">
        <v>1290</v>
      </c>
      <c r="B227" s="2" t="s">
        <v>1323</v>
      </c>
      <c r="C227" s="1" t="s">
        <v>1324</v>
      </c>
      <c r="D227" s="3" t="s">
        <v>20</v>
      </c>
      <c r="E227" s="3" t="s">
        <v>21</v>
      </c>
      <c r="F227" s="4" t="s">
        <v>22</v>
      </c>
      <c r="G227" s="4" t="s">
        <v>23</v>
      </c>
      <c r="H227" s="4" t="s">
        <v>24</v>
      </c>
      <c r="I227" s="4" t="s">
        <v>25</v>
      </c>
      <c r="J227" s="5" t="s">
        <v>25</v>
      </c>
      <c r="K227" s="5" t="s">
        <v>1325</v>
      </c>
      <c r="L227" s="5" t="s">
        <v>1326</v>
      </c>
      <c r="M227" s="5"/>
      <c r="N227" s="5" t="s">
        <v>1327</v>
      </c>
      <c r="O227" s="5"/>
      <c r="P227" s="4" t="str">
        <f t="shared" si="0"/>
        <v>Outstanding</v>
      </c>
      <c r="Q227" s="13" t="s">
        <v>25</v>
      </c>
    </row>
    <row r="228" spans="1:17" ht="60" customHeight="1" x14ac:dyDescent="0.35">
      <c r="A228" s="11" t="s">
        <v>1328</v>
      </c>
      <c r="B228" s="2" t="s">
        <v>1329</v>
      </c>
      <c r="C228" s="1" t="s">
        <v>1330</v>
      </c>
      <c r="D228" s="3" t="s">
        <v>20</v>
      </c>
      <c r="E228" s="3" t="s">
        <v>21</v>
      </c>
      <c r="F228" s="4" t="s">
        <v>22</v>
      </c>
      <c r="G228" s="4" t="s">
        <v>23</v>
      </c>
      <c r="H228" s="4" t="s">
        <v>24</v>
      </c>
      <c r="I228" s="4" t="s">
        <v>25</v>
      </c>
      <c r="J228" s="5" t="s">
        <v>25</v>
      </c>
      <c r="K228" s="5" t="s">
        <v>1331</v>
      </c>
      <c r="L228" s="5" t="s">
        <v>1332</v>
      </c>
      <c r="M228" s="5"/>
      <c r="N228" s="5" t="s">
        <v>1333</v>
      </c>
      <c r="O228" s="5"/>
      <c r="P228" s="4" t="str">
        <f t="shared" si="0"/>
        <v>Outstanding</v>
      </c>
      <c r="Q228" s="13" t="s">
        <v>25</v>
      </c>
    </row>
    <row r="229" spans="1:17" ht="60" customHeight="1" x14ac:dyDescent="0.35">
      <c r="A229" s="11" t="s">
        <v>1328</v>
      </c>
      <c r="B229" s="2" t="s">
        <v>1334</v>
      </c>
      <c r="C229" s="1" t="s">
        <v>1335</v>
      </c>
      <c r="D229" s="3" t="s">
        <v>20</v>
      </c>
      <c r="E229" s="3" t="s">
        <v>21</v>
      </c>
      <c r="F229" s="4" t="s">
        <v>22</v>
      </c>
      <c r="G229" s="4" t="s">
        <v>23</v>
      </c>
      <c r="H229" s="4" t="s">
        <v>24</v>
      </c>
      <c r="I229" s="4" t="s">
        <v>25</v>
      </c>
      <c r="J229" s="5" t="s">
        <v>25</v>
      </c>
      <c r="K229" s="5" t="s">
        <v>1336</v>
      </c>
      <c r="L229" s="5" t="s">
        <v>1337</v>
      </c>
      <c r="M229" s="5"/>
      <c r="N229" s="5" t="s">
        <v>1338</v>
      </c>
      <c r="O229" s="5"/>
      <c r="P229" s="4" t="str">
        <f t="shared" si="0"/>
        <v>Outstanding</v>
      </c>
      <c r="Q229" s="13" t="s">
        <v>25</v>
      </c>
    </row>
    <row r="230" spans="1:17" ht="60" customHeight="1" x14ac:dyDescent="0.35">
      <c r="A230" s="11" t="s">
        <v>1328</v>
      </c>
      <c r="B230" s="2" t="s">
        <v>1339</v>
      </c>
      <c r="C230" s="1" t="s">
        <v>1340</v>
      </c>
      <c r="D230" s="3" t="s">
        <v>20</v>
      </c>
      <c r="E230" s="3" t="s">
        <v>21</v>
      </c>
      <c r="F230" s="4" t="s">
        <v>22</v>
      </c>
      <c r="G230" s="4" t="s">
        <v>23</v>
      </c>
      <c r="H230" s="4" t="s">
        <v>24</v>
      </c>
      <c r="I230" s="4" t="s">
        <v>25</v>
      </c>
      <c r="J230" s="5" t="s">
        <v>25</v>
      </c>
      <c r="K230" s="5" t="s">
        <v>1341</v>
      </c>
      <c r="L230" s="5" t="s">
        <v>1342</v>
      </c>
      <c r="M230" s="5"/>
      <c r="N230" s="5" t="s">
        <v>1343</v>
      </c>
      <c r="O230" s="5"/>
      <c r="P230" s="4" t="str">
        <f t="shared" si="0"/>
        <v>Outstanding</v>
      </c>
      <c r="Q230" s="13" t="s">
        <v>25</v>
      </c>
    </row>
    <row r="231" spans="1:17" ht="60" customHeight="1" x14ac:dyDescent="0.35">
      <c r="A231" s="11" t="s">
        <v>1328</v>
      </c>
      <c r="B231" s="2" t="s">
        <v>1344</v>
      </c>
      <c r="C231" s="1" t="s">
        <v>1345</v>
      </c>
      <c r="D231" s="3" t="s">
        <v>20</v>
      </c>
      <c r="E231" s="3" t="s">
        <v>21</v>
      </c>
      <c r="F231" s="4" t="s">
        <v>22</v>
      </c>
      <c r="G231" s="4" t="s">
        <v>23</v>
      </c>
      <c r="H231" s="4" t="s">
        <v>24</v>
      </c>
      <c r="I231" s="4" t="s">
        <v>25</v>
      </c>
      <c r="J231" s="5" t="s">
        <v>25</v>
      </c>
      <c r="K231" s="5" t="s">
        <v>1346</v>
      </c>
      <c r="L231" s="5" t="s">
        <v>1347</v>
      </c>
      <c r="M231" s="5" t="s">
        <v>1348</v>
      </c>
      <c r="N231" s="5" t="s">
        <v>1349</v>
      </c>
      <c r="O231" s="5"/>
      <c r="P231" s="4" t="str">
        <f t="shared" si="0"/>
        <v>Outstanding</v>
      </c>
      <c r="Q231" s="13" t="s">
        <v>25</v>
      </c>
    </row>
    <row r="232" spans="1:17" ht="60" customHeight="1" x14ac:dyDescent="0.35">
      <c r="A232" s="11" t="s">
        <v>1328</v>
      </c>
      <c r="B232" s="2" t="s">
        <v>1350</v>
      </c>
      <c r="C232" s="1" t="s">
        <v>1351</v>
      </c>
      <c r="D232" s="3" t="s">
        <v>20</v>
      </c>
      <c r="E232" s="3" t="s">
        <v>21</v>
      </c>
      <c r="F232" s="4" t="s">
        <v>22</v>
      </c>
      <c r="G232" s="4" t="s">
        <v>23</v>
      </c>
      <c r="H232" s="4" t="s">
        <v>24</v>
      </c>
      <c r="I232" s="4" t="s">
        <v>25</v>
      </c>
      <c r="J232" s="5" t="s">
        <v>25</v>
      </c>
      <c r="K232" s="5" t="s">
        <v>1352</v>
      </c>
      <c r="L232" s="5" t="s">
        <v>1353</v>
      </c>
      <c r="M232" s="5"/>
      <c r="N232" s="5" t="s">
        <v>1354</v>
      </c>
      <c r="O232" s="5"/>
      <c r="P232" s="4" t="str">
        <f t="shared" si="0"/>
        <v>Outstanding</v>
      </c>
      <c r="Q232" s="13" t="s">
        <v>25</v>
      </c>
    </row>
    <row r="233" spans="1:17" ht="60" customHeight="1" x14ac:dyDescent="0.35">
      <c r="A233" s="11" t="s">
        <v>1328</v>
      </c>
      <c r="B233" s="2" t="s">
        <v>1355</v>
      </c>
      <c r="C233" s="1" t="s">
        <v>1356</v>
      </c>
      <c r="D233" s="3" t="s">
        <v>20</v>
      </c>
      <c r="E233" s="3" t="s">
        <v>21</v>
      </c>
      <c r="F233" s="4" t="s">
        <v>22</v>
      </c>
      <c r="G233" s="4" t="s">
        <v>23</v>
      </c>
      <c r="H233" s="4" t="s">
        <v>24</v>
      </c>
      <c r="I233" s="4" t="s">
        <v>25</v>
      </c>
      <c r="J233" s="5" t="s">
        <v>25</v>
      </c>
      <c r="K233" s="5" t="s">
        <v>1357</v>
      </c>
      <c r="L233" s="5" t="s">
        <v>1358</v>
      </c>
      <c r="M233" s="5"/>
      <c r="N233" s="5" t="s">
        <v>1359</v>
      </c>
      <c r="O233" s="5" t="s">
        <v>1360</v>
      </c>
      <c r="P233" s="4" t="str">
        <f t="shared" si="0"/>
        <v>Outstanding</v>
      </c>
      <c r="Q233" s="13" t="s">
        <v>25</v>
      </c>
    </row>
    <row r="234" spans="1:17" ht="60" customHeight="1" x14ac:dyDescent="0.35">
      <c r="A234" s="11" t="s">
        <v>1328</v>
      </c>
      <c r="B234" s="2" t="s">
        <v>1361</v>
      </c>
      <c r="C234" s="1" t="s">
        <v>1362</v>
      </c>
      <c r="D234" s="3" t="s">
        <v>20</v>
      </c>
      <c r="E234" s="3" t="s">
        <v>21</v>
      </c>
      <c r="F234" s="4" t="s">
        <v>22</v>
      </c>
      <c r="G234" s="4" t="s">
        <v>23</v>
      </c>
      <c r="H234" s="4" t="s">
        <v>24</v>
      </c>
      <c r="I234" s="4" t="s">
        <v>25</v>
      </c>
      <c r="J234" s="5" t="s">
        <v>25</v>
      </c>
      <c r="K234" s="5" t="s">
        <v>1363</v>
      </c>
      <c r="L234" s="5" t="s">
        <v>1364</v>
      </c>
      <c r="M234" s="5"/>
      <c r="N234" s="5" t="s">
        <v>1365</v>
      </c>
      <c r="O234" s="5"/>
      <c r="P234" s="4" t="str">
        <f t="shared" si="0"/>
        <v>Outstanding</v>
      </c>
      <c r="Q234" s="13" t="s">
        <v>25</v>
      </c>
    </row>
    <row r="235" spans="1:17" ht="60" customHeight="1" x14ac:dyDescent="0.35">
      <c r="A235" s="11" t="s">
        <v>1328</v>
      </c>
      <c r="B235" s="2" t="s">
        <v>1366</v>
      </c>
      <c r="C235" s="1" t="s">
        <v>1367</v>
      </c>
      <c r="D235" s="3" t="s">
        <v>20</v>
      </c>
      <c r="E235" s="3" t="s">
        <v>21</v>
      </c>
      <c r="F235" s="4" t="s">
        <v>22</v>
      </c>
      <c r="G235" s="4" t="s">
        <v>23</v>
      </c>
      <c r="H235" s="4" t="s">
        <v>24</v>
      </c>
      <c r="I235" s="4" t="s">
        <v>25</v>
      </c>
      <c r="J235" s="5" t="s">
        <v>25</v>
      </c>
      <c r="K235" s="5" t="s">
        <v>1368</v>
      </c>
      <c r="L235" s="5" t="s">
        <v>1369</v>
      </c>
      <c r="M235" s="5"/>
      <c r="N235" s="5" t="s">
        <v>1370</v>
      </c>
      <c r="O235" s="5"/>
      <c r="P235" s="4" t="str">
        <f t="shared" si="0"/>
        <v>Outstanding</v>
      </c>
      <c r="Q235" s="13" t="s">
        <v>25</v>
      </c>
    </row>
    <row r="236" spans="1:17" ht="60" customHeight="1" x14ac:dyDescent="0.35">
      <c r="A236" s="11" t="s">
        <v>1371</v>
      </c>
      <c r="B236" s="2" t="s">
        <v>1372</v>
      </c>
      <c r="C236" s="1" t="s">
        <v>1373</v>
      </c>
      <c r="D236" s="3" t="s">
        <v>20</v>
      </c>
      <c r="E236" s="3" t="s">
        <v>56</v>
      </c>
      <c r="F236" s="4" t="s">
        <v>22</v>
      </c>
      <c r="G236" s="4" t="s">
        <v>23</v>
      </c>
      <c r="H236" s="4" t="s">
        <v>24</v>
      </c>
      <c r="I236" s="4" t="s">
        <v>25</v>
      </c>
      <c r="J236" s="5" t="s">
        <v>25</v>
      </c>
      <c r="K236" s="5" t="s">
        <v>1374</v>
      </c>
      <c r="L236" s="5" t="s">
        <v>1375</v>
      </c>
      <c r="M236" s="5"/>
      <c r="N236" s="5" t="s">
        <v>1376</v>
      </c>
      <c r="O236" s="5"/>
      <c r="P236" s="4" t="str">
        <f t="shared" si="0"/>
        <v>Outstanding</v>
      </c>
      <c r="Q236" s="13" t="s">
        <v>25</v>
      </c>
    </row>
    <row r="237" spans="1:17" ht="60" customHeight="1" x14ac:dyDescent="0.35">
      <c r="A237" s="11" t="s">
        <v>1371</v>
      </c>
      <c r="B237" s="2" t="s">
        <v>1377</v>
      </c>
      <c r="C237" s="1" t="s">
        <v>1378</v>
      </c>
      <c r="D237" s="3" t="s">
        <v>20</v>
      </c>
      <c r="E237" s="3" t="s">
        <v>21</v>
      </c>
      <c r="F237" s="4" t="s">
        <v>22</v>
      </c>
      <c r="G237" s="4" t="s">
        <v>23</v>
      </c>
      <c r="H237" s="4" t="s">
        <v>24</v>
      </c>
      <c r="I237" s="4" t="s">
        <v>25</v>
      </c>
      <c r="J237" s="5" t="s">
        <v>25</v>
      </c>
      <c r="K237" s="5" t="s">
        <v>1379</v>
      </c>
      <c r="L237" s="5" t="s">
        <v>1380</v>
      </c>
      <c r="M237" s="5"/>
      <c r="N237" s="5" t="s">
        <v>1381</v>
      </c>
      <c r="O237" s="5"/>
      <c r="P237" s="4" t="str">
        <f t="shared" si="0"/>
        <v>Outstanding</v>
      </c>
      <c r="Q237" s="13" t="s">
        <v>25</v>
      </c>
    </row>
    <row r="238" spans="1:17" ht="60" customHeight="1" x14ac:dyDescent="0.35">
      <c r="A238" s="11" t="s">
        <v>1371</v>
      </c>
      <c r="B238" s="2" t="s">
        <v>1382</v>
      </c>
      <c r="C238" s="1" t="s">
        <v>1383</v>
      </c>
      <c r="D238" s="3" t="s">
        <v>20</v>
      </c>
      <c r="E238" s="3" t="s">
        <v>21</v>
      </c>
      <c r="F238" s="4" t="s">
        <v>22</v>
      </c>
      <c r="G238" s="4" t="s">
        <v>23</v>
      </c>
      <c r="H238" s="4" t="s">
        <v>24</v>
      </c>
      <c r="I238" s="4" t="s">
        <v>25</v>
      </c>
      <c r="J238" s="5" t="s">
        <v>25</v>
      </c>
      <c r="K238" s="5" t="s">
        <v>1384</v>
      </c>
      <c r="L238" s="5" t="s">
        <v>1385</v>
      </c>
      <c r="M238" s="5"/>
      <c r="N238" s="5" t="s">
        <v>1386</v>
      </c>
      <c r="O238" s="5" t="s">
        <v>1387</v>
      </c>
      <c r="P238" s="4" t="str">
        <f t="shared" si="0"/>
        <v>Outstanding</v>
      </c>
      <c r="Q238" s="13" t="s">
        <v>25</v>
      </c>
    </row>
    <row r="239" spans="1:17" ht="60" customHeight="1" x14ac:dyDescent="0.35">
      <c r="A239" s="11" t="s">
        <v>1371</v>
      </c>
      <c r="B239" s="2" t="s">
        <v>1388</v>
      </c>
      <c r="C239" s="1" t="s">
        <v>1389</v>
      </c>
      <c r="D239" s="3" t="s">
        <v>20</v>
      </c>
      <c r="E239" s="3" t="s">
        <v>21</v>
      </c>
      <c r="F239" s="4" t="s">
        <v>22</v>
      </c>
      <c r="G239" s="4" t="s">
        <v>23</v>
      </c>
      <c r="H239" s="4" t="s">
        <v>24</v>
      </c>
      <c r="I239" s="4" t="s">
        <v>25</v>
      </c>
      <c r="J239" s="5" t="s">
        <v>25</v>
      </c>
      <c r="K239" s="5" t="s">
        <v>1390</v>
      </c>
      <c r="L239" s="5" t="s">
        <v>1391</v>
      </c>
      <c r="M239" s="5"/>
      <c r="N239" s="5" t="s">
        <v>1392</v>
      </c>
      <c r="O239" s="5" t="s">
        <v>1387</v>
      </c>
      <c r="P239" s="4" t="str">
        <f t="shared" si="0"/>
        <v>Outstanding</v>
      </c>
      <c r="Q239" s="13" t="s">
        <v>25</v>
      </c>
    </row>
    <row r="240" spans="1:17" ht="60" customHeight="1" x14ac:dyDescent="0.35">
      <c r="A240" s="11" t="s">
        <v>1393</v>
      </c>
      <c r="B240" s="2" t="s">
        <v>1394</v>
      </c>
      <c r="C240" s="1" t="s">
        <v>1395</v>
      </c>
      <c r="D240" s="3" t="s">
        <v>20</v>
      </c>
      <c r="E240" s="3" t="s">
        <v>21</v>
      </c>
      <c r="F240" s="4" t="s">
        <v>22</v>
      </c>
      <c r="G240" s="4" t="s">
        <v>23</v>
      </c>
      <c r="H240" s="4" t="s">
        <v>24</v>
      </c>
      <c r="I240" s="4" t="s">
        <v>25</v>
      </c>
      <c r="J240" s="5" t="s">
        <v>25</v>
      </c>
      <c r="K240" s="5" t="s">
        <v>1396</v>
      </c>
      <c r="L240" s="5" t="s">
        <v>1397</v>
      </c>
      <c r="M240" s="5"/>
      <c r="N240" s="5" t="s">
        <v>1398</v>
      </c>
      <c r="O240" s="5"/>
      <c r="P240" s="4" t="str">
        <f t="shared" si="0"/>
        <v>Outstanding</v>
      </c>
      <c r="Q240" s="13" t="s">
        <v>25</v>
      </c>
    </row>
    <row r="241" spans="1:17" ht="60" customHeight="1" x14ac:dyDescent="0.35">
      <c r="A241" s="11" t="s">
        <v>1393</v>
      </c>
      <c r="B241" s="2" t="s">
        <v>1399</v>
      </c>
      <c r="C241" s="1" t="s">
        <v>1400</v>
      </c>
      <c r="D241" s="3" t="s">
        <v>20</v>
      </c>
      <c r="E241" s="3" t="s">
        <v>21</v>
      </c>
      <c r="F241" s="4" t="s">
        <v>22</v>
      </c>
      <c r="G241" s="4" t="s">
        <v>23</v>
      </c>
      <c r="H241" s="4" t="s">
        <v>24</v>
      </c>
      <c r="I241" s="4" t="s">
        <v>25</v>
      </c>
      <c r="J241" s="5" t="s">
        <v>25</v>
      </c>
      <c r="K241" s="5" t="s">
        <v>1401</v>
      </c>
      <c r="L241" s="5" t="s">
        <v>1402</v>
      </c>
      <c r="M241" s="5"/>
      <c r="N241" s="5" t="s">
        <v>1403</v>
      </c>
      <c r="O241" s="5"/>
      <c r="P241" s="4" t="str">
        <f t="shared" si="0"/>
        <v>Outstanding</v>
      </c>
      <c r="Q241" s="13" t="s">
        <v>25</v>
      </c>
    </row>
    <row r="242" spans="1:17" ht="60" customHeight="1" x14ac:dyDescent="0.35">
      <c r="A242" s="11" t="s">
        <v>1393</v>
      </c>
      <c r="B242" s="2" t="s">
        <v>1404</v>
      </c>
      <c r="C242" s="1" t="s">
        <v>1405</v>
      </c>
      <c r="D242" s="3" t="s">
        <v>20</v>
      </c>
      <c r="E242" s="3" t="s">
        <v>21</v>
      </c>
      <c r="F242" s="4" t="s">
        <v>22</v>
      </c>
      <c r="G242" s="4" t="s">
        <v>23</v>
      </c>
      <c r="H242" s="4" t="s">
        <v>24</v>
      </c>
      <c r="I242" s="4" t="s">
        <v>25</v>
      </c>
      <c r="J242" s="5" t="s">
        <v>25</v>
      </c>
      <c r="K242" s="5" t="s">
        <v>1406</v>
      </c>
      <c r="L242" s="5" t="s">
        <v>1407</v>
      </c>
      <c r="M242" s="5"/>
      <c r="N242" s="5" t="s">
        <v>1408</v>
      </c>
      <c r="O242" s="5"/>
      <c r="P242" s="4" t="str">
        <f t="shared" si="0"/>
        <v>Outstanding</v>
      </c>
      <c r="Q242" s="13" t="s">
        <v>25</v>
      </c>
    </row>
    <row r="243" spans="1:17" ht="60" customHeight="1" x14ac:dyDescent="0.35">
      <c r="A243" s="11" t="s">
        <v>1393</v>
      </c>
      <c r="B243" s="2" t="s">
        <v>1409</v>
      </c>
      <c r="C243" s="1" t="s">
        <v>1410</v>
      </c>
      <c r="D243" s="3" t="s">
        <v>20</v>
      </c>
      <c r="E243" s="3" t="s">
        <v>21</v>
      </c>
      <c r="F243" s="4" t="s">
        <v>22</v>
      </c>
      <c r="G243" s="4" t="s">
        <v>23</v>
      </c>
      <c r="H243" s="4" t="s">
        <v>24</v>
      </c>
      <c r="I243" s="4" t="s">
        <v>25</v>
      </c>
      <c r="J243" s="5" t="s">
        <v>25</v>
      </c>
      <c r="K243" s="5" t="s">
        <v>1411</v>
      </c>
      <c r="L243" s="5" t="s">
        <v>1412</v>
      </c>
      <c r="M243" s="5"/>
      <c r="N243" s="5" t="s">
        <v>1413</v>
      </c>
      <c r="O243" s="5"/>
      <c r="P243" s="4" t="str">
        <f t="shared" si="0"/>
        <v>Outstanding</v>
      </c>
      <c r="Q243" s="13" t="s">
        <v>25</v>
      </c>
    </row>
    <row r="244" spans="1:17" ht="60" customHeight="1" x14ac:dyDescent="0.35">
      <c r="A244" s="11" t="s">
        <v>1393</v>
      </c>
      <c r="B244" s="2" t="s">
        <v>1414</v>
      </c>
      <c r="C244" s="1" t="s">
        <v>1415</v>
      </c>
      <c r="D244" s="3" t="s">
        <v>20</v>
      </c>
      <c r="E244" s="3" t="s">
        <v>21</v>
      </c>
      <c r="F244" s="4" t="s">
        <v>22</v>
      </c>
      <c r="G244" s="4" t="s">
        <v>23</v>
      </c>
      <c r="H244" s="4" t="s">
        <v>24</v>
      </c>
      <c r="I244" s="4" t="s">
        <v>25</v>
      </c>
      <c r="J244" s="5" t="s">
        <v>25</v>
      </c>
      <c r="K244" s="5" t="s">
        <v>1416</v>
      </c>
      <c r="L244" s="5" t="s">
        <v>1417</v>
      </c>
      <c r="M244" s="5"/>
      <c r="N244" s="5" t="s">
        <v>1418</v>
      </c>
      <c r="O244" s="5"/>
      <c r="P244" s="4" t="str">
        <f t="shared" si="0"/>
        <v>Outstanding</v>
      </c>
      <c r="Q244" s="13" t="s">
        <v>25</v>
      </c>
    </row>
    <row r="245" spans="1:17" ht="60" customHeight="1" x14ac:dyDescent="0.35">
      <c r="A245" s="11" t="s">
        <v>1393</v>
      </c>
      <c r="B245" s="2" t="s">
        <v>1419</v>
      </c>
      <c r="C245" s="1" t="s">
        <v>1420</v>
      </c>
      <c r="D245" s="3" t="s">
        <v>75</v>
      </c>
      <c r="E245" s="3" t="s">
        <v>21</v>
      </c>
      <c r="F245" s="4" t="s">
        <v>22</v>
      </c>
      <c r="G245" s="4" t="s">
        <v>23</v>
      </c>
      <c r="H245" s="4" t="s">
        <v>24</v>
      </c>
      <c r="I245" s="4" t="s">
        <v>25</v>
      </c>
      <c r="J245" s="5" t="s">
        <v>25</v>
      </c>
      <c r="K245" s="5" t="s">
        <v>1421</v>
      </c>
      <c r="L245" s="5" t="s">
        <v>1422</v>
      </c>
      <c r="M245" s="5"/>
      <c r="N245" s="5" t="s">
        <v>1423</v>
      </c>
      <c r="O245" s="5"/>
      <c r="P245" s="4" t="str">
        <f t="shared" si="0"/>
        <v>Outstanding</v>
      </c>
      <c r="Q245" s="13" t="s">
        <v>25</v>
      </c>
    </row>
    <row r="246" spans="1:17" ht="60" customHeight="1" x14ac:dyDescent="0.35">
      <c r="A246" s="11" t="s">
        <v>1393</v>
      </c>
      <c r="B246" s="2" t="s">
        <v>1424</v>
      </c>
      <c r="C246" s="1" t="s">
        <v>1425</v>
      </c>
      <c r="D246" s="3" t="s">
        <v>75</v>
      </c>
      <c r="E246" s="3" t="s">
        <v>21</v>
      </c>
      <c r="F246" s="4" t="s">
        <v>22</v>
      </c>
      <c r="G246" s="4" t="s">
        <v>23</v>
      </c>
      <c r="H246" s="4" t="s">
        <v>24</v>
      </c>
      <c r="I246" s="4" t="s">
        <v>25</v>
      </c>
      <c r="J246" s="5" t="s">
        <v>25</v>
      </c>
      <c r="K246" s="5" t="s">
        <v>1426</v>
      </c>
      <c r="L246" s="5" t="s">
        <v>1427</v>
      </c>
      <c r="M246" s="5"/>
      <c r="N246" s="5" t="s">
        <v>1428</v>
      </c>
      <c r="O246" s="5"/>
      <c r="P246" s="4" t="str">
        <f t="shared" si="0"/>
        <v>Outstanding</v>
      </c>
      <c r="Q246" s="13" t="s">
        <v>25</v>
      </c>
    </row>
    <row r="247" spans="1:17" ht="60" customHeight="1" x14ac:dyDescent="0.35">
      <c r="A247" s="11" t="s">
        <v>1429</v>
      </c>
      <c r="B247" s="2" t="s">
        <v>1430</v>
      </c>
      <c r="C247" s="1" t="s">
        <v>1431</v>
      </c>
      <c r="D247" s="3" t="s">
        <v>20</v>
      </c>
      <c r="E247" s="3" t="s">
        <v>21</v>
      </c>
      <c r="F247" s="4" t="s">
        <v>22</v>
      </c>
      <c r="G247" s="4" t="s">
        <v>23</v>
      </c>
      <c r="H247" s="4" t="s">
        <v>24</v>
      </c>
      <c r="I247" s="4" t="s">
        <v>25</v>
      </c>
      <c r="J247" s="5" t="s">
        <v>25</v>
      </c>
      <c r="K247" s="5" t="s">
        <v>1432</v>
      </c>
      <c r="L247" s="5" t="s">
        <v>1433</v>
      </c>
      <c r="M247" s="5"/>
      <c r="N247" s="5" t="s">
        <v>1434</v>
      </c>
      <c r="O247" s="5" t="s">
        <v>1435</v>
      </c>
      <c r="P247" s="4" t="str">
        <f t="shared" si="0"/>
        <v>Outstanding</v>
      </c>
      <c r="Q247" s="13" t="s">
        <v>25</v>
      </c>
    </row>
    <row r="248" spans="1:17" ht="60" customHeight="1" x14ac:dyDescent="0.35">
      <c r="A248" s="11" t="s">
        <v>1429</v>
      </c>
      <c r="B248" s="2" t="s">
        <v>1436</v>
      </c>
      <c r="C248" s="1" t="s">
        <v>1437</v>
      </c>
      <c r="D248" s="3" t="s">
        <v>20</v>
      </c>
      <c r="E248" s="3" t="s">
        <v>21</v>
      </c>
      <c r="F248" s="4" t="s">
        <v>22</v>
      </c>
      <c r="G248" s="4" t="s">
        <v>23</v>
      </c>
      <c r="H248" s="4" t="s">
        <v>24</v>
      </c>
      <c r="I248" s="4" t="s">
        <v>25</v>
      </c>
      <c r="J248" s="5" t="s">
        <v>25</v>
      </c>
      <c r="K248" s="5" t="s">
        <v>1438</v>
      </c>
      <c r="L248" s="5" t="s">
        <v>1439</v>
      </c>
      <c r="M248" s="5"/>
      <c r="N248" s="5" t="s">
        <v>1440</v>
      </c>
      <c r="O248" s="5"/>
      <c r="P248" s="4" t="str">
        <f t="shared" si="0"/>
        <v>Outstanding</v>
      </c>
      <c r="Q248" s="13" t="s">
        <v>25</v>
      </c>
    </row>
    <row r="249" spans="1:17" ht="60" customHeight="1" x14ac:dyDescent="0.35">
      <c r="A249" s="11" t="s">
        <v>1429</v>
      </c>
      <c r="B249" s="2" t="s">
        <v>1441</v>
      </c>
      <c r="C249" s="1" t="s">
        <v>1415</v>
      </c>
      <c r="D249" s="3" t="s">
        <v>20</v>
      </c>
      <c r="E249" s="3" t="s">
        <v>21</v>
      </c>
      <c r="F249" s="4" t="s">
        <v>22</v>
      </c>
      <c r="G249" s="4" t="s">
        <v>23</v>
      </c>
      <c r="H249" s="4" t="s">
        <v>24</v>
      </c>
      <c r="I249" s="4" t="s">
        <v>25</v>
      </c>
      <c r="J249" s="5" t="s">
        <v>25</v>
      </c>
      <c r="K249" s="5" t="s">
        <v>1416</v>
      </c>
      <c r="L249" s="5" t="s">
        <v>1417</v>
      </c>
      <c r="M249" s="5"/>
      <c r="N249" s="5" t="s">
        <v>1418</v>
      </c>
      <c r="O249" s="5"/>
      <c r="P249" s="4" t="str">
        <f t="shared" si="0"/>
        <v>Outstanding</v>
      </c>
      <c r="Q249" s="13" t="s">
        <v>25</v>
      </c>
    </row>
    <row r="250" spans="1:17" ht="60" customHeight="1" x14ac:dyDescent="0.35">
      <c r="A250" s="11" t="s">
        <v>1429</v>
      </c>
      <c r="B250" s="2" t="s">
        <v>1442</v>
      </c>
      <c r="C250" s="1" t="s">
        <v>1443</v>
      </c>
      <c r="D250" s="3" t="s">
        <v>20</v>
      </c>
      <c r="E250" s="3" t="s">
        <v>21</v>
      </c>
      <c r="F250" s="4" t="s">
        <v>22</v>
      </c>
      <c r="G250" s="4" t="s">
        <v>23</v>
      </c>
      <c r="H250" s="4" t="s">
        <v>24</v>
      </c>
      <c r="I250" s="4" t="s">
        <v>25</v>
      </c>
      <c r="J250" s="5" t="s">
        <v>25</v>
      </c>
      <c r="K250" s="5" t="s">
        <v>1444</v>
      </c>
      <c r="L250" s="5" t="s">
        <v>1445</v>
      </c>
      <c r="M250" s="5"/>
      <c r="N250" s="5" t="s">
        <v>1446</v>
      </c>
      <c r="O250" s="5"/>
      <c r="P250" s="4" t="str">
        <f t="shared" si="0"/>
        <v>Outstanding</v>
      </c>
      <c r="Q250" s="13" t="s">
        <v>25</v>
      </c>
    </row>
    <row r="251" spans="1:17" ht="60" customHeight="1" x14ac:dyDescent="0.35">
      <c r="A251" s="11" t="s">
        <v>1429</v>
      </c>
      <c r="B251" s="2" t="s">
        <v>1447</v>
      </c>
      <c r="C251" s="1" t="s">
        <v>1448</v>
      </c>
      <c r="D251" s="3" t="s">
        <v>75</v>
      </c>
      <c r="E251" s="3" t="s">
        <v>21</v>
      </c>
      <c r="F251" s="4" t="s">
        <v>22</v>
      </c>
      <c r="G251" s="4" t="s">
        <v>23</v>
      </c>
      <c r="H251" s="4" t="s">
        <v>24</v>
      </c>
      <c r="I251" s="4" t="s">
        <v>25</v>
      </c>
      <c r="J251" s="5" t="s">
        <v>25</v>
      </c>
      <c r="K251" s="5" t="s">
        <v>1449</v>
      </c>
      <c r="L251" s="5" t="s">
        <v>1450</v>
      </c>
      <c r="M251" s="5"/>
      <c r="N251" s="5" t="s">
        <v>1451</v>
      </c>
      <c r="O251" s="5"/>
      <c r="P251" s="4" t="str">
        <f t="shared" si="0"/>
        <v>Outstanding</v>
      </c>
      <c r="Q251" s="13" t="s">
        <v>25</v>
      </c>
    </row>
    <row r="252" spans="1:17" ht="60" customHeight="1" x14ac:dyDescent="0.35">
      <c r="A252" s="11" t="s">
        <v>1429</v>
      </c>
      <c r="B252" s="2" t="s">
        <v>1452</v>
      </c>
      <c r="C252" s="1" t="s">
        <v>1453</v>
      </c>
      <c r="D252" s="3" t="s">
        <v>75</v>
      </c>
      <c r="E252" s="3" t="s">
        <v>21</v>
      </c>
      <c r="F252" s="4" t="s">
        <v>22</v>
      </c>
      <c r="G252" s="4" t="s">
        <v>23</v>
      </c>
      <c r="H252" s="4" t="s">
        <v>24</v>
      </c>
      <c r="I252" s="4" t="s">
        <v>25</v>
      </c>
      <c r="J252" s="5" t="s">
        <v>25</v>
      </c>
      <c r="K252" s="5" t="s">
        <v>1454</v>
      </c>
      <c r="L252" s="5" t="s">
        <v>1455</v>
      </c>
      <c r="M252" s="5"/>
      <c r="N252" s="5" t="s">
        <v>1456</v>
      </c>
      <c r="O252" s="5"/>
      <c r="P252" s="4" t="str">
        <f t="shared" si="0"/>
        <v>Outstanding</v>
      </c>
      <c r="Q252" s="13" t="s">
        <v>25</v>
      </c>
    </row>
    <row r="253" spans="1:17" ht="60" customHeight="1" x14ac:dyDescent="0.35">
      <c r="A253" s="11" t="s">
        <v>1429</v>
      </c>
      <c r="B253" s="2" t="s">
        <v>1457</v>
      </c>
      <c r="C253" s="1" t="s">
        <v>1458</v>
      </c>
      <c r="D253" s="3" t="s">
        <v>20</v>
      </c>
      <c r="E253" s="3" t="s">
        <v>21</v>
      </c>
      <c r="F253" s="4" t="s">
        <v>22</v>
      </c>
      <c r="G253" s="4" t="s">
        <v>23</v>
      </c>
      <c r="H253" s="4" t="s">
        <v>24</v>
      </c>
      <c r="I253" s="4" t="s">
        <v>25</v>
      </c>
      <c r="J253" s="5" t="s">
        <v>25</v>
      </c>
      <c r="K253" s="5" t="s">
        <v>1459</v>
      </c>
      <c r="L253" s="5" t="s">
        <v>1460</v>
      </c>
      <c r="M253" s="5"/>
      <c r="N253" s="5" t="s">
        <v>1461</v>
      </c>
      <c r="O253" s="5"/>
      <c r="P253" s="4" t="str">
        <f t="shared" si="0"/>
        <v>Outstanding</v>
      </c>
      <c r="Q253" s="13" t="s">
        <v>25</v>
      </c>
    </row>
    <row r="254" spans="1:17" ht="60" customHeight="1" x14ac:dyDescent="0.35">
      <c r="A254" s="11" t="s">
        <v>1429</v>
      </c>
      <c r="B254" s="2" t="s">
        <v>1462</v>
      </c>
      <c r="C254" s="1" t="s">
        <v>1463</v>
      </c>
      <c r="D254" s="3" t="s">
        <v>75</v>
      </c>
      <c r="E254" s="3" t="s">
        <v>21</v>
      </c>
      <c r="F254" s="4" t="s">
        <v>22</v>
      </c>
      <c r="G254" s="4" t="s">
        <v>23</v>
      </c>
      <c r="H254" s="4" t="s">
        <v>24</v>
      </c>
      <c r="I254" s="4" t="s">
        <v>25</v>
      </c>
      <c r="J254" s="5" t="s">
        <v>25</v>
      </c>
      <c r="K254" s="5" t="s">
        <v>1464</v>
      </c>
      <c r="L254" s="5" t="s">
        <v>1465</v>
      </c>
      <c r="M254" s="5"/>
      <c r="N254" s="5" t="s">
        <v>1466</v>
      </c>
      <c r="O254" s="5"/>
      <c r="P254" s="4" t="str">
        <f t="shared" si="0"/>
        <v>Outstanding</v>
      </c>
      <c r="Q254" s="13" t="s">
        <v>25</v>
      </c>
    </row>
    <row r="255" spans="1:17" ht="60" customHeight="1" x14ac:dyDescent="0.35">
      <c r="A255" s="11" t="s">
        <v>1429</v>
      </c>
      <c r="B255" s="2" t="s">
        <v>1467</v>
      </c>
      <c r="C255" s="1" t="s">
        <v>1468</v>
      </c>
      <c r="D255" s="3" t="s">
        <v>20</v>
      </c>
      <c r="E255" s="3" t="s">
        <v>56</v>
      </c>
      <c r="F255" s="4" t="s">
        <v>22</v>
      </c>
      <c r="G255" s="4" t="s">
        <v>23</v>
      </c>
      <c r="H255" s="4" t="s">
        <v>24</v>
      </c>
      <c r="I255" s="4" t="s">
        <v>25</v>
      </c>
      <c r="J255" s="5" t="s">
        <v>25</v>
      </c>
      <c r="K255" s="5" t="s">
        <v>1469</v>
      </c>
      <c r="L255" s="5" t="s">
        <v>1470</v>
      </c>
      <c r="M255" s="5" t="s">
        <v>1471</v>
      </c>
      <c r="N255" s="5" t="s">
        <v>1472</v>
      </c>
      <c r="O255" s="5"/>
      <c r="P255" s="4" t="str">
        <f t="shared" si="0"/>
        <v>Outstanding</v>
      </c>
      <c r="Q255" s="13" t="s">
        <v>25</v>
      </c>
    </row>
    <row r="256" spans="1:17" ht="60" customHeight="1" x14ac:dyDescent="0.35">
      <c r="A256" s="11" t="s">
        <v>1429</v>
      </c>
      <c r="B256" s="2" t="s">
        <v>1473</v>
      </c>
      <c r="C256" s="1" t="s">
        <v>1474</v>
      </c>
      <c r="D256" s="3" t="s">
        <v>20</v>
      </c>
      <c r="E256" s="3" t="s">
        <v>56</v>
      </c>
      <c r="F256" s="4" t="s">
        <v>22</v>
      </c>
      <c r="G256" s="4" t="s">
        <v>23</v>
      </c>
      <c r="H256" s="4" t="s">
        <v>24</v>
      </c>
      <c r="I256" s="4" t="s">
        <v>25</v>
      </c>
      <c r="J256" s="5" t="s">
        <v>25</v>
      </c>
      <c r="K256" s="5" t="s">
        <v>1475</v>
      </c>
      <c r="L256" s="5" t="s">
        <v>1476</v>
      </c>
      <c r="M256" s="5" t="s">
        <v>1477</v>
      </c>
      <c r="N256" s="5" t="s">
        <v>1478</v>
      </c>
      <c r="O256" s="5"/>
      <c r="P256" s="4" t="str">
        <f t="shared" si="0"/>
        <v>Outstanding</v>
      </c>
      <c r="Q256" s="13" t="s">
        <v>25</v>
      </c>
    </row>
    <row r="257" spans="1:17" ht="60" customHeight="1" x14ac:dyDescent="0.35">
      <c r="A257" s="11" t="s">
        <v>1429</v>
      </c>
      <c r="B257" s="2" t="s">
        <v>1479</v>
      </c>
      <c r="C257" s="1" t="s">
        <v>1480</v>
      </c>
      <c r="D257" s="3" t="s">
        <v>75</v>
      </c>
      <c r="E257" s="3" t="s">
        <v>56</v>
      </c>
      <c r="F257" s="4" t="s">
        <v>22</v>
      </c>
      <c r="G257" s="4" t="s">
        <v>23</v>
      </c>
      <c r="H257" s="4" t="s">
        <v>24</v>
      </c>
      <c r="I257" s="4" t="s">
        <v>25</v>
      </c>
      <c r="J257" s="5" t="s">
        <v>25</v>
      </c>
      <c r="K257" s="5" t="s">
        <v>1481</v>
      </c>
      <c r="L257" s="5" t="s">
        <v>1482</v>
      </c>
      <c r="M257" s="5" t="s">
        <v>1483</v>
      </c>
      <c r="N257" s="5" t="s">
        <v>1484</v>
      </c>
      <c r="O257" s="5"/>
      <c r="P257" s="4" t="str">
        <f t="shared" ref="P257:P337" si="1">IF(OR(I257="Implemented",I257="Compensated"),"Resolved",IF(OR(I257="Risk Accepted",I257="N/A"),"Excluded",IF(I257="Testing","Testing","Outstanding")))</f>
        <v>Outstanding</v>
      </c>
      <c r="Q257" s="13" t="s">
        <v>25</v>
      </c>
    </row>
    <row r="258" spans="1:17" ht="60" customHeight="1" x14ac:dyDescent="0.35">
      <c r="A258" s="11" t="s">
        <v>1485</v>
      </c>
      <c r="B258" s="2" t="s">
        <v>1486</v>
      </c>
      <c r="C258" s="1" t="s">
        <v>1487</v>
      </c>
      <c r="D258" s="3" t="s">
        <v>20</v>
      </c>
      <c r="E258" s="3" t="s">
        <v>21</v>
      </c>
      <c r="F258" s="4" t="s">
        <v>22</v>
      </c>
      <c r="G258" s="4" t="s">
        <v>23</v>
      </c>
      <c r="H258" s="4" t="s">
        <v>24</v>
      </c>
      <c r="I258" s="4" t="s">
        <v>25</v>
      </c>
      <c r="J258" s="5" t="s">
        <v>25</v>
      </c>
      <c r="K258" s="5" t="s">
        <v>1488</v>
      </c>
      <c r="L258" s="5" t="s">
        <v>1489</v>
      </c>
      <c r="M258" s="5"/>
      <c r="N258" s="5" t="s">
        <v>1490</v>
      </c>
      <c r="O258" s="5"/>
      <c r="P258" s="4" t="str">
        <f t="shared" si="1"/>
        <v>Outstanding</v>
      </c>
      <c r="Q258" s="13" t="s">
        <v>25</v>
      </c>
    </row>
    <row r="259" spans="1:17" ht="60" customHeight="1" x14ac:dyDescent="0.35">
      <c r="A259" s="11" t="s">
        <v>1491</v>
      </c>
      <c r="B259" s="2" t="s">
        <v>1492</v>
      </c>
      <c r="C259" s="1" t="s">
        <v>1493</v>
      </c>
      <c r="D259" s="3" t="s">
        <v>20</v>
      </c>
      <c r="E259" s="3" t="s">
        <v>56</v>
      </c>
      <c r="F259" s="4" t="s">
        <v>22</v>
      </c>
      <c r="G259" s="4" t="s">
        <v>23</v>
      </c>
      <c r="H259" s="4" t="s">
        <v>24</v>
      </c>
      <c r="I259" s="4" t="s">
        <v>25</v>
      </c>
      <c r="J259" s="5" t="s">
        <v>25</v>
      </c>
      <c r="K259" s="5" t="s">
        <v>1494</v>
      </c>
      <c r="L259" s="5" t="s">
        <v>1495</v>
      </c>
      <c r="M259" s="5"/>
      <c r="N259" s="5" t="s">
        <v>1496</v>
      </c>
      <c r="O259" s="5"/>
      <c r="P259" s="4" t="str">
        <f t="shared" si="1"/>
        <v>Outstanding</v>
      </c>
      <c r="Q259" s="13" t="s">
        <v>25</v>
      </c>
    </row>
    <row r="260" spans="1:17" ht="60" customHeight="1" x14ac:dyDescent="0.35">
      <c r="A260" s="11" t="s">
        <v>1491</v>
      </c>
      <c r="B260" s="2" t="s">
        <v>1497</v>
      </c>
      <c r="C260" s="1" t="s">
        <v>1498</v>
      </c>
      <c r="D260" s="3" t="s">
        <v>20</v>
      </c>
      <c r="E260" s="3" t="s">
        <v>56</v>
      </c>
      <c r="F260" s="4" t="s">
        <v>22</v>
      </c>
      <c r="G260" s="4" t="s">
        <v>23</v>
      </c>
      <c r="H260" s="4" t="s">
        <v>24</v>
      </c>
      <c r="I260" s="4" t="s">
        <v>25</v>
      </c>
      <c r="J260" s="5" t="s">
        <v>25</v>
      </c>
      <c r="K260" s="5" t="s">
        <v>1499</v>
      </c>
      <c r="L260" s="5" t="s">
        <v>1500</v>
      </c>
      <c r="M260" s="5"/>
      <c r="N260" s="5" t="s">
        <v>1501</v>
      </c>
      <c r="O260" s="5"/>
      <c r="P260" s="4" t="str">
        <f t="shared" si="1"/>
        <v>Outstanding</v>
      </c>
      <c r="Q260" s="13" t="s">
        <v>25</v>
      </c>
    </row>
    <row r="261" spans="1:17" ht="60" customHeight="1" x14ac:dyDescent="0.35">
      <c r="A261" s="11" t="s">
        <v>1491</v>
      </c>
      <c r="B261" s="2" t="s">
        <v>1502</v>
      </c>
      <c r="C261" s="1" t="s">
        <v>1503</v>
      </c>
      <c r="D261" s="3" t="s">
        <v>20</v>
      </c>
      <c r="E261" s="3" t="s">
        <v>56</v>
      </c>
      <c r="F261" s="4" t="s">
        <v>22</v>
      </c>
      <c r="G261" s="4" t="s">
        <v>23</v>
      </c>
      <c r="H261" s="4" t="s">
        <v>24</v>
      </c>
      <c r="I261" s="4" t="s">
        <v>25</v>
      </c>
      <c r="J261" s="5" t="s">
        <v>25</v>
      </c>
      <c r="K261" s="5" t="s">
        <v>1504</v>
      </c>
      <c r="L261" s="5" t="s">
        <v>1505</v>
      </c>
      <c r="M261" s="5"/>
      <c r="N261" s="5" t="s">
        <v>1506</v>
      </c>
      <c r="O261" s="5"/>
      <c r="P261" s="4" t="str">
        <f t="shared" si="1"/>
        <v>Outstanding</v>
      </c>
      <c r="Q261" s="13" t="s">
        <v>25</v>
      </c>
    </row>
    <row r="262" spans="1:17" ht="60" customHeight="1" x14ac:dyDescent="0.35">
      <c r="A262" s="11" t="s">
        <v>1491</v>
      </c>
      <c r="B262" s="2" t="s">
        <v>1507</v>
      </c>
      <c r="C262" s="1" t="s">
        <v>1508</v>
      </c>
      <c r="D262" s="3" t="s">
        <v>20</v>
      </c>
      <c r="E262" s="3" t="s">
        <v>56</v>
      </c>
      <c r="F262" s="4" t="s">
        <v>22</v>
      </c>
      <c r="G262" s="4" t="s">
        <v>23</v>
      </c>
      <c r="H262" s="4" t="s">
        <v>24</v>
      </c>
      <c r="I262" s="4" t="s">
        <v>25</v>
      </c>
      <c r="J262" s="5" t="s">
        <v>25</v>
      </c>
      <c r="K262" s="5" t="s">
        <v>1509</v>
      </c>
      <c r="L262" s="5" t="s">
        <v>1510</v>
      </c>
      <c r="M262" s="5"/>
      <c r="N262" s="5" t="s">
        <v>1511</v>
      </c>
      <c r="O262" s="5"/>
      <c r="P262" s="4" t="str">
        <f t="shared" si="1"/>
        <v>Outstanding</v>
      </c>
      <c r="Q262" s="13" t="s">
        <v>25</v>
      </c>
    </row>
    <row r="263" spans="1:17" ht="60" customHeight="1" x14ac:dyDescent="0.35">
      <c r="A263" s="11" t="s">
        <v>1512</v>
      </c>
      <c r="B263" s="2" t="s">
        <v>1513</v>
      </c>
      <c r="C263" s="1" t="s">
        <v>1514</v>
      </c>
      <c r="D263" s="3" t="s">
        <v>20</v>
      </c>
      <c r="E263" s="3" t="s">
        <v>56</v>
      </c>
      <c r="F263" s="4" t="s">
        <v>22</v>
      </c>
      <c r="G263" s="4" t="s">
        <v>23</v>
      </c>
      <c r="H263" s="4" t="s">
        <v>24</v>
      </c>
      <c r="I263" s="4" t="s">
        <v>25</v>
      </c>
      <c r="J263" s="5" t="s">
        <v>25</v>
      </c>
      <c r="K263" s="5" t="s">
        <v>1515</v>
      </c>
      <c r="L263" s="5" t="s">
        <v>1516</v>
      </c>
      <c r="M263" s="5"/>
      <c r="N263" s="5" t="s">
        <v>1517</v>
      </c>
      <c r="O263" s="5" t="s">
        <v>1518</v>
      </c>
      <c r="P263" s="4" t="str">
        <f t="shared" si="1"/>
        <v>Outstanding</v>
      </c>
      <c r="Q263" s="13" t="s">
        <v>25</v>
      </c>
    </row>
    <row r="264" spans="1:17" ht="60" customHeight="1" x14ac:dyDescent="0.35">
      <c r="A264" s="11" t="s">
        <v>1512</v>
      </c>
      <c r="B264" s="2" t="s">
        <v>1519</v>
      </c>
      <c r="C264" s="1" t="s">
        <v>1520</v>
      </c>
      <c r="D264" s="3" t="s">
        <v>20</v>
      </c>
      <c r="E264" s="3" t="s">
        <v>56</v>
      </c>
      <c r="F264" s="4" t="s">
        <v>22</v>
      </c>
      <c r="G264" s="4" t="s">
        <v>23</v>
      </c>
      <c r="H264" s="4" t="s">
        <v>24</v>
      </c>
      <c r="I264" s="4" t="s">
        <v>25</v>
      </c>
      <c r="J264" s="5" t="s">
        <v>25</v>
      </c>
      <c r="K264" s="5" t="s">
        <v>1521</v>
      </c>
      <c r="L264" s="5" t="s">
        <v>1522</v>
      </c>
      <c r="M264" s="5"/>
      <c r="N264" s="5" t="s">
        <v>1523</v>
      </c>
      <c r="O264" s="5" t="s">
        <v>1524</v>
      </c>
      <c r="P264" s="4" t="str">
        <f t="shared" si="1"/>
        <v>Outstanding</v>
      </c>
      <c r="Q264" s="13" t="s">
        <v>25</v>
      </c>
    </row>
    <row r="265" spans="1:17" ht="60" customHeight="1" x14ac:dyDescent="0.35">
      <c r="A265" s="11" t="s">
        <v>1512</v>
      </c>
      <c r="B265" s="2" t="s">
        <v>1525</v>
      </c>
      <c r="C265" s="1" t="s">
        <v>1526</v>
      </c>
      <c r="D265" s="3" t="s">
        <v>20</v>
      </c>
      <c r="E265" s="3" t="s">
        <v>56</v>
      </c>
      <c r="F265" s="4" t="s">
        <v>22</v>
      </c>
      <c r="G265" s="4" t="s">
        <v>23</v>
      </c>
      <c r="H265" s="4" t="s">
        <v>24</v>
      </c>
      <c r="I265" s="4" t="s">
        <v>25</v>
      </c>
      <c r="J265" s="5" t="s">
        <v>25</v>
      </c>
      <c r="K265" s="5" t="s">
        <v>1527</v>
      </c>
      <c r="L265" s="5" t="s">
        <v>1528</v>
      </c>
      <c r="M265" s="5" t="s">
        <v>1529</v>
      </c>
      <c r="N265" s="5" t="s">
        <v>1530</v>
      </c>
      <c r="O265" s="5"/>
      <c r="P265" s="4" t="str">
        <f t="shared" si="1"/>
        <v>Outstanding</v>
      </c>
      <c r="Q265" s="13" t="s">
        <v>25</v>
      </c>
    </row>
    <row r="266" spans="1:17" ht="60" customHeight="1" x14ac:dyDescent="0.35">
      <c r="A266" s="11" t="s">
        <v>1512</v>
      </c>
      <c r="B266" s="2" t="s">
        <v>1531</v>
      </c>
      <c r="C266" s="1" t="s">
        <v>1532</v>
      </c>
      <c r="D266" s="3" t="s">
        <v>20</v>
      </c>
      <c r="E266" s="3" t="s">
        <v>56</v>
      </c>
      <c r="F266" s="4" t="s">
        <v>22</v>
      </c>
      <c r="G266" s="4" t="s">
        <v>23</v>
      </c>
      <c r="H266" s="4" t="s">
        <v>24</v>
      </c>
      <c r="I266" s="4" t="s">
        <v>25</v>
      </c>
      <c r="J266" s="5" t="s">
        <v>25</v>
      </c>
      <c r="K266" s="5" t="s">
        <v>1533</v>
      </c>
      <c r="L266" s="5" t="s">
        <v>1534</v>
      </c>
      <c r="M266" s="5" t="s">
        <v>1535</v>
      </c>
      <c r="N266" s="5" t="s">
        <v>1536</v>
      </c>
      <c r="O266" s="5" t="s">
        <v>1537</v>
      </c>
      <c r="P266" s="4" t="str">
        <f t="shared" si="1"/>
        <v>Outstanding</v>
      </c>
      <c r="Q266" s="13" t="s">
        <v>25</v>
      </c>
    </row>
    <row r="267" spans="1:17" ht="60" customHeight="1" x14ac:dyDescent="0.35">
      <c r="A267" s="11" t="s">
        <v>1538</v>
      </c>
      <c r="B267" s="2" t="s">
        <v>1539</v>
      </c>
      <c r="C267" s="1" t="s">
        <v>1540</v>
      </c>
      <c r="D267" s="3" t="s">
        <v>20</v>
      </c>
      <c r="E267" s="3" t="s">
        <v>56</v>
      </c>
      <c r="F267" s="4" t="s">
        <v>22</v>
      </c>
      <c r="G267" s="4" t="s">
        <v>23</v>
      </c>
      <c r="H267" s="4" t="s">
        <v>24</v>
      </c>
      <c r="I267" s="4" t="s">
        <v>25</v>
      </c>
      <c r="J267" s="5" t="s">
        <v>25</v>
      </c>
      <c r="K267" s="5" t="s">
        <v>1541</v>
      </c>
      <c r="L267" s="5" t="s">
        <v>1542</v>
      </c>
      <c r="M267" s="5"/>
      <c r="N267" s="5" t="s">
        <v>1543</v>
      </c>
      <c r="O267" s="5"/>
      <c r="P267" s="4" t="str">
        <f t="shared" si="1"/>
        <v>Outstanding</v>
      </c>
      <c r="Q267" s="13" t="s">
        <v>25</v>
      </c>
    </row>
    <row r="268" spans="1:17" ht="60" customHeight="1" x14ac:dyDescent="0.35">
      <c r="A268" s="11" t="s">
        <v>1538</v>
      </c>
      <c r="B268" s="2" t="s">
        <v>1544</v>
      </c>
      <c r="C268" s="1" t="s">
        <v>1545</v>
      </c>
      <c r="D268" s="3" t="s">
        <v>20</v>
      </c>
      <c r="E268" s="3" t="s">
        <v>56</v>
      </c>
      <c r="F268" s="4" t="s">
        <v>22</v>
      </c>
      <c r="G268" s="4" t="s">
        <v>23</v>
      </c>
      <c r="H268" s="4" t="s">
        <v>24</v>
      </c>
      <c r="I268" s="4" t="s">
        <v>25</v>
      </c>
      <c r="J268" s="5" t="s">
        <v>25</v>
      </c>
      <c r="K268" s="5" t="s">
        <v>1546</v>
      </c>
      <c r="L268" s="5" t="s">
        <v>1547</v>
      </c>
      <c r="M268" s="5"/>
      <c r="N268" s="5" t="s">
        <v>1548</v>
      </c>
      <c r="O268" s="5"/>
      <c r="P268" s="4" t="str">
        <f t="shared" si="1"/>
        <v>Outstanding</v>
      </c>
      <c r="Q268" s="13" t="s">
        <v>25</v>
      </c>
    </row>
    <row r="269" spans="1:17" ht="60" customHeight="1" x14ac:dyDescent="0.35">
      <c r="A269" s="11" t="s">
        <v>1538</v>
      </c>
      <c r="B269" s="2" t="s">
        <v>1549</v>
      </c>
      <c r="C269" s="1" t="s">
        <v>1550</v>
      </c>
      <c r="D269" s="3" t="s">
        <v>20</v>
      </c>
      <c r="E269" s="3" t="s">
        <v>56</v>
      </c>
      <c r="F269" s="4" t="s">
        <v>22</v>
      </c>
      <c r="G269" s="4" t="s">
        <v>23</v>
      </c>
      <c r="H269" s="4" t="s">
        <v>24</v>
      </c>
      <c r="I269" s="4" t="s">
        <v>25</v>
      </c>
      <c r="J269" s="5" t="s">
        <v>25</v>
      </c>
      <c r="K269" s="5" t="s">
        <v>1551</v>
      </c>
      <c r="L269" s="5" t="s">
        <v>1552</v>
      </c>
      <c r="M269" s="5"/>
      <c r="N269" s="5" t="s">
        <v>1553</v>
      </c>
      <c r="O269" s="5"/>
      <c r="P269" s="4" t="str">
        <f t="shared" si="1"/>
        <v>Outstanding</v>
      </c>
      <c r="Q269" s="13" t="s">
        <v>25</v>
      </c>
    </row>
    <row r="270" spans="1:17" ht="60" customHeight="1" x14ac:dyDescent="0.35">
      <c r="A270" s="11" t="s">
        <v>1538</v>
      </c>
      <c r="B270" s="2" t="s">
        <v>1554</v>
      </c>
      <c r="C270" s="1" t="s">
        <v>1555</v>
      </c>
      <c r="D270" s="3" t="s">
        <v>20</v>
      </c>
      <c r="E270" s="3" t="s">
        <v>56</v>
      </c>
      <c r="F270" s="4" t="s">
        <v>22</v>
      </c>
      <c r="G270" s="4" t="s">
        <v>23</v>
      </c>
      <c r="H270" s="4" t="s">
        <v>24</v>
      </c>
      <c r="I270" s="4" t="s">
        <v>25</v>
      </c>
      <c r="J270" s="5" t="s">
        <v>25</v>
      </c>
      <c r="K270" s="5" t="s">
        <v>1556</v>
      </c>
      <c r="L270" s="5" t="s">
        <v>1557</v>
      </c>
      <c r="M270" s="5"/>
      <c r="N270" s="5" t="s">
        <v>1558</v>
      </c>
      <c r="O270" s="5"/>
      <c r="P270" s="4" t="str">
        <f t="shared" si="1"/>
        <v>Outstanding</v>
      </c>
      <c r="Q270" s="13" t="s">
        <v>25</v>
      </c>
    </row>
    <row r="271" spans="1:17" ht="60" customHeight="1" x14ac:dyDescent="0.35">
      <c r="A271" s="11" t="s">
        <v>1538</v>
      </c>
      <c r="B271" s="2" t="s">
        <v>1559</v>
      </c>
      <c r="C271" s="1" t="s">
        <v>1560</v>
      </c>
      <c r="D271" s="3" t="s">
        <v>20</v>
      </c>
      <c r="E271" s="3" t="s">
        <v>56</v>
      </c>
      <c r="F271" s="4" t="s">
        <v>22</v>
      </c>
      <c r="G271" s="4" t="s">
        <v>23</v>
      </c>
      <c r="H271" s="4" t="s">
        <v>24</v>
      </c>
      <c r="I271" s="4" t="s">
        <v>25</v>
      </c>
      <c r="J271" s="5" t="s">
        <v>25</v>
      </c>
      <c r="K271" s="5" t="s">
        <v>1561</v>
      </c>
      <c r="L271" s="5" t="s">
        <v>1562</v>
      </c>
      <c r="M271" s="5"/>
      <c r="N271" s="5" t="s">
        <v>1563</v>
      </c>
      <c r="O271" s="5"/>
      <c r="P271" s="4" t="str">
        <f t="shared" si="1"/>
        <v>Outstanding</v>
      </c>
      <c r="Q271" s="13" t="s">
        <v>25</v>
      </c>
    </row>
    <row r="272" spans="1:17" ht="60" customHeight="1" x14ac:dyDescent="0.35">
      <c r="A272" s="11" t="s">
        <v>1538</v>
      </c>
      <c r="B272" s="2" t="s">
        <v>1564</v>
      </c>
      <c r="C272" s="1" t="s">
        <v>1565</v>
      </c>
      <c r="D272" s="3" t="s">
        <v>20</v>
      </c>
      <c r="E272" s="3" t="s">
        <v>56</v>
      </c>
      <c r="F272" s="4" t="s">
        <v>22</v>
      </c>
      <c r="G272" s="4" t="s">
        <v>23</v>
      </c>
      <c r="H272" s="4" t="s">
        <v>24</v>
      </c>
      <c r="I272" s="4" t="s">
        <v>25</v>
      </c>
      <c r="J272" s="5" t="s">
        <v>25</v>
      </c>
      <c r="K272" s="5" t="s">
        <v>1566</v>
      </c>
      <c r="L272" s="5" t="s">
        <v>1567</v>
      </c>
      <c r="M272" s="5"/>
      <c r="N272" s="5" t="s">
        <v>1568</v>
      </c>
      <c r="O272" s="5"/>
      <c r="P272" s="4" t="str">
        <f t="shared" si="1"/>
        <v>Outstanding</v>
      </c>
      <c r="Q272" s="13" t="s">
        <v>25</v>
      </c>
    </row>
    <row r="273" spans="1:17" ht="60" customHeight="1" x14ac:dyDescent="0.35">
      <c r="A273" s="11" t="s">
        <v>1538</v>
      </c>
      <c r="B273" s="2" t="s">
        <v>1569</v>
      </c>
      <c r="C273" s="1" t="s">
        <v>1570</v>
      </c>
      <c r="D273" s="3" t="s">
        <v>20</v>
      </c>
      <c r="E273" s="3" t="s">
        <v>56</v>
      </c>
      <c r="F273" s="4" t="s">
        <v>22</v>
      </c>
      <c r="G273" s="4" t="s">
        <v>23</v>
      </c>
      <c r="H273" s="4" t="s">
        <v>24</v>
      </c>
      <c r="I273" s="4" t="s">
        <v>25</v>
      </c>
      <c r="J273" s="5" t="s">
        <v>25</v>
      </c>
      <c r="K273" s="5" t="s">
        <v>1571</v>
      </c>
      <c r="L273" s="5" t="s">
        <v>1572</v>
      </c>
      <c r="M273" s="5"/>
      <c r="N273" s="5" t="s">
        <v>1573</v>
      </c>
      <c r="O273" s="5"/>
      <c r="P273" s="4" t="str">
        <f t="shared" si="1"/>
        <v>Outstanding</v>
      </c>
      <c r="Q273" s="13" t="s">
        <v>25</v>
      </c>
    </row>
    <row r="274" spans="1:17" ht="60" customHeight="1" x14ac:dyDescent="0.35">
      <c r="A274" s="11" t="s">
        <v>1538</v>
      </c>
      <c r="B274" s="2" t="s">
        <v>1574</v>
      </c>
      <c r="C274" s="1" t="s">
        <v>1575</v>
      </c>
      <c r="D274" s="3" t="s">
        <v>20</v>
      </c>
      <c r="E274" s="3" t="s">
        <v>56</v>
      </c>
      <c r="F274" s="4" t="s">
        <v>22</v>
      </c>
      <c r="G274" s="4" t="s">
        <v>23</v>
      </c>
      <c r="H274" s="4" t="s">
        <v>24</v>
      </c>
      <c r="I274" s="4" t="s">
        <v>25</v>
      </c>
      <c r="J274" s="5" t="s">
        <v>25</v>
      </c>
      <c r="K274" s="5" t="s">
        <v>1576</v>
      </c>
      <c r="L274" s="5" t="s">
        <v>1577</v>
      </c>
      <c r="M274" s="5"/>
      <c r="N274" s="5" t="s">
        <v>1578</v>
      </c>
      <c r="O274" s="5"/>
      <c r="P274" s="4" t="str">
        <f t="shared" si="1"/>
        <v>Outstanding</v>
      </c>
      <c r="Q274" s="13" t="s">
        <v>25</v>
      </c>
    </row>
    <row r="275" spans="1:17" ht="60" customHeight="1" x14ac:dyDescent="0.35">
      <c r="A275" s="11" t="s">
        <v>1538</v>
      </c>
      <c r="B275" s="2" t="s">
        <v>1579</v>
      </c>
      <c r="C275" s="1" t="s">
        <v>1580</v>
      </c>
      <c r="D275" s="3" t="s">
        <v>20</v>
      </c>
      <c r="E275" s="3" t="s">
        <v>56</v>
      </c>
      <c r="F275" s="4" t="s">
        <v>22</v>
      </c>
      <c r="G275" s="4" t="s">
        <v>23</v>
      </c>
      <c r="H275" s="4" t="s">
        <v>24</v>
      </c>
      <c r="I275" s="4" t="s">
        <v>25</v>
      </c>
      <c r="J275" s="5" t="s">
        <v>25</v>
      </c>
      <c r="K275" s="5" t="s">
        <v>1581</v>
      </c>
      <c r="L275" s="5" t="s">
        <v>1582</v>
      </c>
      <c r="M275" s="5" t="s">
        <v>1583</v>
      </c>
      <c r="N275" s="5" t="s">
        <v>1584</v>
      </c>
      <c r="O275" s="5"/>
      <c r="P275" s="4" t="str">
        <f t="shared" si="1"/>
        <v>Outstanding</v>
      </c>
      <c r="Q275" s="13" t="s">
        <v>25</v>
      </c>
    </row>
    <row r="276" spans="1:17" ht="60" customHeight="1" x14ac:dyDescent="0.35">
      <c r="A276" s="11" t="s">
        <v>1538</v>
      </c>
      <c r="B276" s="2" t="s">
        <v>1585</v>
      </c>
      <c r="C276" s="1" t="s">
        <v>1586</v>
      </c>
      <c r="D276" s="3" t="s">
        <v>20</v>
      </c>
      <c r="E276" s="3" t="s">
        <v>56</v>
      </c>
      <c r="F276" s="4" t="s">
        <v>22</v>
      </c>
      <c r="G276" s="4" t="s">
        <v>23</v>
      </c>
      <c r="H276" s="4" t="s">
        <v>24</v>
      </c>
      <c r="I276" s="4" t="s">
        <v>25</v>
      </c>
      <c r="J276" s="5" t="s">
        <v>25</v>
      </c>
      <c r="K276" s="5" t="s">
        <v>1587</v>
      </c>
      <c r="L276" s="5" t="s">
        <v>1588</v>
      </c>
      <c r="M276" s="5"/>
      <c r="N276" s="5" t="s">
        <v>1589</v>
      </c>
      <c r="O276" s="5"/>
      <c r="P276" s="4" t="str">
        <f t="shared" si="1"/>
        <v>Outstanding</v>
      </c>
      <c r="Q276" s="13" t="s">
        <v>25</v>
      </c>
    </row>
    <row r="277" spans="1:17" ht="60" customHeight="1" x14ac:dyDescent="0.35">
      <c r="A277" s="11" t="s">
        <v>1538</v>
      </c>
      <c r="B277" s="2" t="s">
        <v>1590</v>
      </c>
      <c r="C277" s="1" t="s">
        <v>1591</v>
      </c>
      <c r="D277" s="3" t="s">
        <v>20</v>
      </c>
      <c r="E277" s="3" t="s">
        <v>56</v>
      </c>
      <c r="F277" s="4" t="s">
        <v>22</v>
      </c>
      <c r="G277" s="4" t="s">
        <v>23</v>
      </c>
      <c r="H277" s="4" t="s">
        <v>24</v>
      </c>
      <c r="I277" s="4" t="s">
        <v>25</v>
      </c>
      <c r="J277" s="5" t="s">
        <v>25</v>
      </c>
      <c r="K277" s="5" t="s">
        <v>1592</v>
      </c>
      <c r="L277" s="5" t="s">
        <v>1593</v>
      </c>
      <c r="M277" s="5"/>
      <c r="N277" s="5" t="s">
        <v>1594</v>
      </c>
      <c r="O277" s="5"/>
      <c r="P277" s="4" t="str">
        <f t="shared" si="1"/>
        <v>Outstanding</v>
      </c>
      <c r="Q277" s="13" t="s">
        <v>25</v>
      </c>
    </row>
    <row r="278" spans="1:17" ht="60" customHeight="1" x14ac:dyDescent="0.35">
      <c r="A278" s="11" t="s">
        <v>1538</v>
      </c>
      <c r="B278" s="2" t="s">
        <v>1595</v>
      </c>
      <c r="C278" s="1" t="s">
        <v>1596</v>
      </c>
      <c r="D278" s="3" t="s">
        <v>20</v>
      </c>
      <c r="E278" s="3" t="s">
        <v>56</v>
      </c>
      <c r="F278" s="4" t="s">
        <v>22</v>
      </c>
      <c r="G278" s="4" t="s">
        <v>23</v>
      </c>
      <c r="H278" s="4" t="s">
        <v>24</v>
      </c>
      <c r="I278" s="4" t="s">
        <v>25</v>
      </c>
      <c r="J278" s="5" t="s">
        <v>25</v>
      </c>
      <c r="K278" s="5" t="s">
        <v>1597</v>
      </c>
      <c r="L278" s="5" t="s">
        <v>1598</v>
      </c>
      <c r="M278" s="5"/>
      <c r="N278" s="5" t="s">
        <v>1599</v>
      </c>
      <c r="O278" s="5"/>
      <c r="P278" s="4" t="str">
        <f t="shared" si="1"/>
        <v>Outstanding</v>
      </c>
      <c r="Q278" s="13" t="s">
        <v>25</v>
      </c>
    </row>
    <row r="279" spans="1:17" ht="60" customHeight="1" x14ac:dyDescent="0.35">
      <c r="A279" s="11" t="s">
        <v>1538</v>
      </c>
      <c r="B279" s="2" t="s">
        <v>1600</v>
      </c>
      <c r="C279" s="1" t="s">
        <v>1601</v>
      </c>
      <c r="D279" s="3" t="s">
        <v>20</v>
      </c>
      <c r="E279" s="3" t="s">
        <v>56</v>
      </c>
      <c r="F279" s="4" t="s">
        <v>22</v>
      </c>
      <c r="G279" s="4" t="s">
        <v>23</v>
      </c>
      <c r="H279" s="4" t="s">
        <v>24</v>
      </c>
      <c r="I279" s="4" t="s">
        <v>25</v>
      </c>
      <c r="J279" s="5" t="s">
        <v>25</v>
      </c>
      <c r="K279" s="5" t="s">
        <v>1602</v>
      </c>
      <c r="L279" s="5" t="s">
        <v>1603</v>
      </c>
      <c r="M279" s="5"/>
      <c r="N279" s="5" t="s">
        <v>1604</v>
      </c>
      <c r="O279" s="5"/>
      <c r="P279" s="4" t="str">
        <f t="shared" si="1"/>
        <v>Outstanding</v>
      </c>
      <c r="Q279" s="13" t="s">
        <v>25</v>
      </c>
    </row>
    <row r="280" spans="1:17" ht="60" customHeight="1" x14ac:dyDescent="0.35">
      <c r="A280" s="11" t="s">
        <v>1538</v>
      </c>
      <c r="B280" s="2" t="s">
        <v>1605</v>
      </c>
      <c r="C280" s="1" t="s">
        <v>1606</v>
      </c>
      <c r="D280" s="3" t="s">
        <v>20</v>
      </c>
      <c r="E280" s="3" t="s">
        <v>56</v>
      </c>
      <c r="F280" s="4" t="s">
        <v>22</v>
      </c>
      <c r="G280" s="4" t="s">
        <v>23</v>
      </c>
      <c r="H280" s="4" t="s">
        <v>24</v>
      </c>
      <c r="I280" s="4" t="s">
        <v>25</v>
      </c>
      <c r="J280" s="5" t="s">
        <v>25</v>
      </c>
      <c r="K280" s="5" t="s">
        <v>1607</v>
      </c>
      <c r="L280" s="5" t="s">
        <v>1608</v>
      </c>
      <c r="M280" s="5"/>
      <c r="N280" s="5" t="s">
        <v>1609</v>
      </c>
      <c r="O280" s="5"/>
      <c r="P280" s="4" t="str">
        <f t="shared" si="1"/>
        <v>Outstanding</v>
      </c>
      <c r="Q280" s="13" t="s">
        <v>25</v>
      </c>
    </row>
    <row r="281" spans="1:17" ht="60" customHeight="1" x14ac:dyDescent="0.35">
      <c r="A281" s="11" t="s">
        <v>1538</v>
      </c>
      <c r="B281" s="2" t="s">
        <v>1610</v>
      </c>
      <c r="C281" s="1" t="s">
        <v>1611</v>
      </c>
      <c r="D281" s="3" t="s">
        <v>20</v>
      </c>
      <c r="E281" s="3" t="s">
        <v>56</v>
      </c>
      <c r="F281" s="4" t="s">
        <v>22</v>
      </c>
      <c r="G281" s="4" t="s">
        <v>23</v>
      </c>
      <c r="H281" s="4" t="s">
        <v>24</v>
      </c>
      <c r="I281" s="4" t="s">
        <v>25</v>
      </c>
      <c r="J281" s="5" t="s">
        <v>25</v>
      </c>
      <c r="K281" s="5" t="s">
        <v>1612</v>
      </c>
      <c r="L281" s="5" t="s">
        <v>1613</v>
      </c>
      <c r="M281" s="5"/>
      <c r="N281" s="5" t="s">
        <v>1614</v>
      </c>
      <c r="O281" s="5"/>
      <c r="P281" s="4" t="str">
        <f t="shared" si="1"/>
        <v>Outstanding</v>
      </c>
      <c r="Q281" s="13" t="s">
        <v>25</v>
      </c>
    </row>
    <row r="282" spans="1:17" ht="60" customHeight="1" x14ac:dyDescent="0.35">
      <c r="A282" s="11" t="s">
        <v>1538</v>
      </c>
      <c r="B282" s="2" t="s">
        <v>1615</v>
      </c>
      <c r="C282" s="1" t="s">
        <v>1616</v>
      </c>
      <c r="D282" s="3" t="s">
        <v>20</v>
      </c>
      <c r="E282" s="3" t="s">
        <v>56</v>
      </c>
      <c r="F282" s="4" t="s">
        <v>22</v>
      </c>
      <c r="G282" s="4" t="s">
        <v>23</v>
      </c>
      <c r="H282" s="4" t="s">
        <v>24</v>
      </c>
      <c r="I282" s="4" t="s">
        <v>25</v>
      </c>
      <c r="J282" s="5" t="s">
        <v>25</v>
      </c>
      <c r="K282" s="5" t="s">
        <v>1617</v>
      </c>
      <c r="L282" s="5" t="s">
        <v>1618</v>
      </c>
      <c r="M282" s="5"/>
      <c r="N282" s="5" t="s">
        <v>1619</v>
      </c>
      <c r="O282" s="5"/>
      <c r="P282" s="4" t="str">
        <f t="shared" si="1"/>
        <v>Outstanding</v>
      </c>
      <c r="Q282" s="13" t="s">
        <v>25</v>
      </c>
    </row>
    <row r="283" spans="1:17" ht="60" customHeight="1" x14ac:dyDescent="0.35">
      <c r="A283" s="11" t="s">
        <v>1538</v>
      </c>
      <c r="B283" s="2" t="s">
        <v>1620</v>
      </c>
      <c r="C283" s="1" t="s">
        <v>1621</v>
      </c>
      <c r="D283" s="3" t="s">
        <v>20</v>
      </c>
      <c r="E283" s="3" t="s">
        <v>56</v>
      </c>
      <c r="F283" s="4" t="s">
        <v>22</v>
      </c>
      <c r="G283" s="4" t="s">
        <v>23</v>
      </c>
      <c r="H283" s="4" t="s">
        <v>24</v>
      </c>
      <c r="I283" s="4" t="s">
        <v>25</v>
      </c>
      <c r="J283" s="5" t="s">
        <v>25</v>
      </c>
      <c r="K283" s="5" t="s">
        <v>1622</v>
      </c>
      <c r="L283" s="5" t="s">
        <v>1623</v>
      </c>
      <c r="M283" s="5"/>
      <c r="N283" s="5" t="s">
        <v>1624</v>
      </c>
      <c r="O283" s="5"/>
      <c r="P283" s="4" t="str">
        <f t="shared" si="1"/>
        <v>Outstanding</v>
      </c>
      <c r="Q283" s="13" t="s">
        <v>25</v>
      </c>
    </row>
    <row r="284" spans="1:17" ht="60" customHeight="1" x14ac:dyDescent="0.35">
      <c r="A284" s="11" t="s">
        <v>1538</v>
      </c>
      <c r="B284" s="2" t="s">
        <v>1625</v>
      </c>
      <c r="C284" s="1" t="s">
        <v>1626</v>
      </c>
      <c r="D284" s="3" t="s">
        <v>20</v>
      </c>
      <c r="E284" s="3" t="s">
        <v>56</v>
      </c>
      <c r="F284" s="4" t="s">
        <v>22</v>
      </c>
      <c r="G284" s="4" t="s">
        <v>23</v>
      </c>
      <c r="H284" s="4" t="s">
        <v>24</v>
      </c>
      <c r="I284" s="4" t="s">
        <v>25</v>
      </c>
      <c r="J284" s="5" t="s">
        <v>25</v>
      </c>
      <c r="K284" s="5" t="s">
        <v>1627</v>
      </c>
      <c r="L284" s="5" t="s">
        <v>1628</v>
      </c>
      <c r="M284" s="5"/>
      <c r="N284" s="5" t="s">
        <v>1629</v>
      </c>
      <c r="O284" s="5"/>
      <c r="P284" s="4" t="str">
        <f t="shared" si="1"/>
        <v>Outstanding</v>
      </c>
      <c r="Q284" s="13" t="s">
        <v>25</v>
      </c>
    </row>
    <row r="285" spans="1:17" ht="60" customHeight="1" x14ac:dyDescent="0.35">
      <c r="A285" s="11" t="s">
        <v>1538</v>
      </c>
      <c r="B285" s="2" t="s">
        <v>1630</v>
      </c>
      <c r="C285" s="1" t="s">
        <v>1631</v>
      </c>
      <c r="D285" s="3" t="s">
        <v>20</v>
      </c>
      <c r="E285" s="3" t="s">
        <v>56</v>
      </c>
      <c r="F285" s="4" t="s">
        <v>22</v>
      </c>
      <c r="G285" s="4" t="s">
        <v>23</v>
      </c>
      <c r="H285" s="4" t="s">
        <v>24</v>
      </c>
      <c r="I285" s="4" t="s">
        <v>25</v>
      </c>
      <c r="J285" s="5" t="s">
        <v>25</v>
      </c>
      <c r="K285" s="5" t="s">
        <v>1632</v>
      </c>
      <c r="L285" s="5" t="s">
        <v>1633</v>
      </c>
      <c r="M285" s="5"/>
      <c r="N285" s="5" t="s">
        <v>1634</v>
      </c>
      <c r="O285" s="5"/>
      <c r="P285" s="4" t="str">
        <f t="shared" si="1"/>
        <v>Outstanding</v>
      </c>
      <c r="Q285" s="13" t="s">
        <v>25</v>
      </c>
    </row>
    <row r="286" spans="1:17" ht="60" customHeight="1" x14ac:dyDescent="0.35">
      <c r="A286" s="11" t="s">
        <v>1538</v>
      </c>
      <c r="B286" s="2" t="s">
        <v>1635</v>
      </c>
      <c r="C286" s="1" t="s">
        <v>1636</v>
      </c>
      <c r="D286" s="3" t="s">
        <v>20</v>
      </c>
      <c r="E286" s="3" t="s">
        <v>56</v>
      </c>
      <c r="F286" s="4" t="s">
        <v>22</v>
      </c>
      <c r="G286" s="4" t="s">
        <v>23</v>
      </c>
      <c r="H286" s="4" t="s">
        <v>24</v>
      </c>
      <c r="I286" s="4" t="s">
        <v>25</v>
      </c>
      <c r="J286" s="5" t="s">
        <v>25</v>
      </c>
      <c r="K286" s="5" t="s">
        <v>1637</v>
      </c>
      <c r="L286" s="5" t="s">
        <v>1638</v>
      </c>
      <c r="M286" s="5"/>
      <c r="N286" s="5" t="s">
        <v>1639</v>
      </c>
      <c r="O286" s="5"/>
      <c r="P286" s="4" t="str">
        <f t="shared" si="1"/>
        <v>Outstanding</v>
      </c>
      <c r="Q286" s="13" t="s">
        <v>25</v>
      </c>
    </row>
    <row r="287" spans="1:17" ht="60" customHeight="1" x14ac:dyDescent="0.35">
      <c r="A287" s="11" t="s">
        <v>1538</v>
      </c>
      <c r="B287" s="2" t="s">
        <v>1640</v>
      </c>
      <c r="C287" s="1" t="s">
        <v>1641</v>
      </c>
      <c r="D287" s="3" t="s">
        <v>20</v>
      </c>
      <c r="E287" s="3" t="s">
        <v>56</v>
      </c>
      <c r="F287" s="4" t="s">
        <v>22</v>
      </c>
      <c r="G287" s="4" t="s">
        <v>23</v>
      </c>
      <c r="H287" s="4" t="s">
        <v>24</v>
      </c>
      <c r="I287" s="4" t="s">
        <v>25</v>
      </c>
      <c r="J287" s="5" t="s">
        <v>25</v>
      </c>
      <c r="K287" s="5" t="s">
        <v>1642</v>
      </c>
      <c r="L287" s="5" t="s">
        <v>1643</v>
      </c>
      <c r="M287" s="5"/>
      <c r="N287" s="5" t="s">
        <v>1644</v>
      </c>
      <c r="O287" s="5"/>
      <c r="P287" s="4" t="str">
        <f t="shared" si="1"/>
        <v>Outstanding</v>
      </c>
      <c r="Q287" s="13" t="s">
        <v>25</v>
      </c>
    </row>
    <row r="288" spans="1:17" ht="60" customHeight="1" x14ac:dyDescent="0.35">
      <c r="A288" s="11" t="s">
        <v>1538</v>
      </c>
      <c r="B288" s="2" t="s">
        <v>1645</v>
      </c>
      <c r="C288" s="1" t="s">
        <v>1646</v>
      </c>
      <c r="D288" s="3" t="s">
        <v>20</v>
      </c>
      <c r="E288" s="3" t="s">
        <v>56</v>
      </c>
      <c r="F288" s="4" t="s">
        <v>22</v>
      </c>
      <c r="G288" s="4" t="s">
        <v>23</v>
      </c>
      <c r="H288" s="4" t="s">
        <v>24</v>
      </c>
      <c r="I288" s="4" t="s">
        <v>25</v>
      </c>
      <c r="J288" s="5" t="s">
        <v>25</v>
      </c>
      <c r="K288" s="5" t="s">
        <v>1647</v>
      </c>
      <c r="L288" s="5" t="s">
        <v>1648</v>
      </c>
      <c r="M288" s="5"/>
      <c r="N288" s="5" t="s">
        <v>1649</v>
      </c>
      <c r="O288" s="5"/>
      <c r="P288" s="4" t="str">
        <f t="shared" si="1"/>
        <v>Outstanding</v>
      </c>
      <c r="Q288" s="13" t="s">
        <v>25</v>
      </c>
    </row>
    <row r="289" spans="1:17" ht="60" customHeight="1" x14ac:dyDescent="0.35">
      <c r="A289" s="11" t="s">
        <v>1538</v>
      </c>
      <c r="B289" s="2" t="s">
        <v>1650</v>
      </c>
      <c r="C289" s="1" t="s">
        <v>1651</v>
      </c>
      <c r="D289" s="3" t="s">
        <v>20</v>
      </c>
      <c r="E289" s="3" t="s">
        <v>56</v>
      </c>
      <c r="F289" s="4" t="s">
        <v>22</v>
      </c>
      <c r="G289" s="4" t="s">
        <v>23</v>
      </c>
      <c r="H289" s="4" t="s">
        <v>24</v>
      </c>
      <c r="I289" s="4" t="s">
        <v>25</v>
      </c>
      <c r="J289" s="5" t="s">
        <v>25</v>
      </c>
      <c r="K289" s="5" t="s">
        <v>1652</v>
      </c>
      <c r="L289" s="5" t="s">
        <v>1653</v>
      </c>
      <c r="M289" s="5"/>
      <c r="N289" s="5" t="s">
        <v>1654</v>
      </c>
      <c r="O289" s="5"/>
      <c r="P289" s="4" t="str">
        <f t="shared" si="1"/>
        <v>Outstanding</v>
      </c>
      <c r="Q289" s="13" t="s">
        <v>25</v>
      </c>
    </row>
    <row r="290" spans="1:17" ht="60" customHeight="1" x14ac:dyDescent="0.35">
      <c r="A290" s="11" t="s">
        <v>1538</v>
      </c>
      <c r="B290" s="2" t="s">
        <v>1655</v>
      </c>
      <c r="C290" s="1" t="s">
        <v>1656</v>
      </c>
      <c r="D290" s="3" t="s">
        <v>20</v>
      </c>
      <c r="E290" s="3" t="s">
        <v>56</v>
      </c>
      <c r="F290" s="4" t="s">
        <v>22</v>
      </c>
      <c r="G290" s="4" t="s">
        <v>23</v>
      </c>
      <c r="H290" s="4" t="s">
        <v>24</v>
      </c>
      <c r="I290" s="4" t="s">
        <v>25</v>
      </c>
      <c r="J290" s="5" t="s">
        <v>25</v>
      </c>
      <c r="K290" s="5" t="s">
        <v>1657</v>
      </c>
      <c r="L290" s="5" t="s">
        <v>1658</v>
      </c>
      <c r="M290" s="5"/>
      <c r="N290" s="5" t="s">
        <v>1659</v>
      </c>
      <c r="O290" s="5"/>
      <c r="P290" s="4" t="str">
        <f t="shared" si="1"/>
        <v>Outstanding</v>
      </c>
      <c r="Q290" s="13" t="s">
        <v>25</v>
      </c>
    </row>
    <row r="291" spans="1:17" ht="60" customHeight="1" x14ac:dyDescent="0.35">
      <c r="A291" s="11" t="s">
        <v>1538</v>
      </c>
      <c r="B291" s="2" t="s">
        <v>1660</v>
      </c>
      <c r="C291" s="1" t="s">
        <v>1661</v>
      </c>
      <c r="D291" s="3" t="s">
        <v>20</v>
      </c>
      <c r="E291" s="3" t="s">
        <v>56</v>
      </c>
      <c r="F291" s="4" t="s">
        <v>22</v>
      </c>
      <c r="G291" s="4" t="s">
        <v>23</v>
      </c>
      <c r="H291" s="4" t="s">
        <v>24</v>
      </c>
      <c r="I291" s="4" t="s">
        <v>25</v>
      </c>
      <c r="J291" s="5" t="s">
        <v>25</v>
      </c>
      <c r="K291" s="5" t="s">
        <v>1662</v>
      </c>
      <c r="L291" s="5" t="s">
        <v>1663</v>
      </c>
      <c r="M291" s="5"/>
      <c r="N291" s="5" t="s">
        <v>1664</v>
      </c>
      <c r="O291" s="5"/>
      <c r="P291" s="4" t="str">
        <f t="shared" si="1"/>
        <v>Outstanding</v>
      </c>
      <c r="Q291" s="13" t="s">
        <v>25</v>
      </c>
    </row>
    <row r="292" spans="1:17" ht="60" customHeight="1" x14ac:dyDescent="0.35">
      <c r="A292" s="11" t="s">
        <v>1538</v>
      </c>
      <c r="B292" s="2" t="s">
        <v>1665</v>
      </c>
      <c r="C292" s="1" t="s">
        <v>1666</v>
      </c>
      <c r="D292" s="3" t="s">
        <v>20</v>
      </c>
      <c r="E292" s="3" t="s">
        <v>56</v>
      </c>
      <c r="F292" s="4" t="s">
        <v>22</v>
      </c>
      <c r="G292" s="4" t="s">
        <v>23</v>
      </c>
      <c r="H292" s="4" t="s">
        <v>24</v>
      </c>
      <c r="I292" s="4" t="s">
        <v>25</v>
      </c>
      <c r="J292" s="5" t="s">
        <v>25</v>
      </c>
      <c r="K292" s="5" t="s">
        <v>1667</v>
      </c>
      <c r="L292" s="5" t="s">
        <v>1668</v>
      </c>
      <c r="M292" s="5"/>
      <c r="N292" s="5" t="s">
        <v>1669</v>
      </c>
      <c r="O292" s="5"/>
      <c r="P292" s="4" t="str">
        <f t="shared" si="1"/>
        <v>Outstanding</v>
      </c>
      <c r="Q292" s="13" t="s">
        <v>25</v>
      </c>
    </row>
    <row r="293" spans="1:17" ht="60" customHeight="1" x14ac:dyDescent="0.35">
      <c r="A293" s="11" t="s">
        <v>1538</v>
      </c>
      <c r="B293" s="2" t="s">
        <v>1670</v>
      </c>
      <c r="C293" s="1" t="s">
        <v>1671</v>
      </c>
      <c r="D293" s="3" t="s">
        <v>20</v>
      </c>
      <c r="E293" s="3" t="s">
        <v>56</v>
      </c>
      <c r="F293" s="4" t="s">
        <v>22</v>
      </c>
      <c r="G293" s="4" t="s">
        <v>23</v>
      </c>
      <c r="H293" s="4" t="s">
        <v>24</v>
      </c>
      <c r="I293" s="4" t="s">
        <v>25</v>
      </c>
      <c r="J293" s="5" t="s">
        <v>25</v>
      </c>
      <c r="K293" s="5" t="s">
        <v>1672</v>
      </c>
      <c r="L293" s="5" t="s">
        <v>1673</v>
      </c>
      <c r="M293" s="5"/>
      <c r="N293" s="5" t="s">
        <v>1674</v>
      </c>
      <c r="O293" s="5"/>
      <c r="P293" s="4" t="str">
        <f t="shared" si="1"/>
        <v>Outstanding</v>
      </c>
      <c r="Q293" s="13" t="s">
        <v>25</v>
      </c>
    </row>
    <row r="294" spans="1:17" ht="60" customHeight="1" x14ac:dyDescent="0.35">
      <c r="A294" s="11" t="s">
        <v>1538</v>
      </c>
      <c r="B294" s="2" t="s">
        <v>1675</v>
      </c>
      <c r="C294" s="1" t="s">
        <v>1676</v>
      </c>
      <c r="D294" s="3" t="s">
        <v>20</v>
      </c>
      <c r="E294" s="3" t="s">
        <v>56</v>
      </c>
      <c r="F294" s="4" t="s">
        <v>22</v>
      </c>
      <c r="G294" s="4" t="s">
        <v>23</v>
      </c>
      <c r="H294" s="4" t="s">
        <v>24</v>
      </c>
      <c r="I294" s="4" t="s">
        <v>25</v>
      </c>
      <c r="J294" s="5" t="s">
        <v>25</v>
      </c>
      <c r="K294" s="5" t="s">
        <v>1677</v>
      </c>
      <c r="L294" s="5" t="s">
        <v>1678</v>
      </c>
      <c r="M294" s="5"/>
      <c r="N294" s="5" t="s">
        <v>1679</v>
      </c>
      <c r="O294" s="5"/>
      <c r="P294" s="4" t="str">
        <f t="shared" si="1"/>
        <v>Outstanding</v>
      </c>
      <c r="Q294" s="13" t="s">
        <v>25</v>
      </c>
    </row>
    <row r="295" spans="1:17" ht="60" customHeight="1" x14ac:dyDescent="0.35">
      <c r="A295" s="11" t="s">
        <v>1538</v>
      </c>
      <c r="B295" s="2" t="s">
        <v>1680</v>
      </c>
      <c r="C295" s="1" t="s">
        <v>1681</v>
      </c>
      <c r="D295" s="3" t="s">
        <v>20</v>
      </c>
      <c r="E295" s="3" t="s">
        <v>56</v>
      </c>
      <c r="F295" s="4" t="s">
        <v>22</v>
      </c>
      <c r="G295" s="4" t="s">
        <v>23</v>
      </c>
      <c r="H295" s="4" t="s">
        <v>24</v>
      </c>
      <c r="I295" s="4" t="s">
        <v>25</v>
      </c>
      <c r="J295" s="5" t="s">
        <v>25</v>
      </c>
      <c r="K295" s="5" t="s">
        <v>1682</v>
      </c>
      <c r="L295" s="5" t="s">
        <v>1683</v>
      </c>
      <c r="M295" s="5"/>
      <c r="N295" s="5" t="s">
        <v>1684</v>
      </c>
      <c r="O295" s="5"/>
      <c r="P295" s="4" t="str">
        <f t="shared" si="1"/>
        <v>Outstanding</v>
      </c>
      <c r="Q295" s="13" t="s">
        <v>25</v>
      </c>
    </row>
    <row r="296" spans="1:17" ht="60" customHeight="1" x14ac:dyDescent="0.35">
      <c r="A296" s="11" t="s">
        <v>1538</v>
      </c>
      <c r="B296" s="2" t="s">
        <v>1685</v>
      </c>
      <c r="C296" s="1" t="s">
        <v>1686</v>
      </c>
      <c r="D296" s="3" t="s">
        <v>20</v>
      </c>
      <c r="E296" s="3" t="s">
        <v>56</v>
      </c>
      <c r="F296" s="4" t="s">
        <v>22</v>
      </c>
      <c r="G296" s="4" t="s">
        <v>23</v>
      </c>
      <c r="H296" s="4" t="s">
        <v>24</v>
      </c>
      <c r="I296" s="4" t="s">
        <v>25</v>
      </c>
      <c r="J296" s="5" t="s">
        <v>25</v>
      </c>
      <c r="K296" s="5" t="s">
        <v>1687</v>
      </c>
      <c r="L296" s="5" t="s">
        <v>1688</v>
      </c>
      <c r="M296" s="5"/>
      <c r="N296" s="5" t="s">
        <v>1689</v>
      </c>
      <c r="O296" s="5"/>
      <c r="P296" s="4" t="str">
        <f t="shared" si="1"/>
        <v>Outstanding</v>
      </c>
      <c r="Q296" s="13" t="s">
        <v>25</v>
      </c>
    </row>
    <row r="297" spans="1:17" ht="60" customHeight="1" x14ac:dyDescent="0.35">
      <c r="A297" s="11" t="s">
        <v>1538</v>
      </c>
      <c r="B297" s="2" t="s">
        <v>1690</v>
      </c>
      <c r="C297" s="1" t="s">
        <v>1691</v>
      </c>
      <c r="D297" s="3" t="s">
        <v>20</v>
      </c>
      <c r="E297" s="3" t="s">
        <v>56</v>
      </c>
      <c r="F297" s="4" t="s">
        <v>22</v>
      </c>
      <c r="G297" s="4" t="s">
        <v>23</v>
      </c>
      <c r="H297" s="4" t="s">
        <v>24</v>
      </c>
      <c r="I297" s="4" t="s">
        <v>25</v>
      </c>
      <c r="J297" s="5" t="s">
        <v>25</v>
      </c>
      <c r="K297" s="5" t="s">
        <v>1692</v>
      </c>
      <c r="L297" s="5" t="s">
        <v>1693</v>
      </c>
      <c r="M297" s="5"/>
      <c r="N297" s="5" t="s">
        <v>1694</v>
      </c>
      <c r="O297" s="5"/>
      <c r="P297" s="4" t="str">
        <f t="shared" si="1"/>
        <v>Outstanding</v>
      </c>
      <c r="Q297" s="13" t="s">
        <v>25</v>
      </c>
    </row>
    <row r="298" spans="1:17" ht="60" customHeight="1" x14ac:dyDescent="0.35">
      <c r="A298" s="11" t="s">
        <v>1538</v>
      </c>
      <c r="B298" s="2" t="s">
        <v>1695</v>
      </c>
      <c r="C298" s="1" t="s">
        <v>1696</v>
      </c>
      <c r="D298" s="3" t="s">
        <v>20</v>
      </c>
      <c r="E298" s="3" t="s">
        <v>56</v>
      </c>
      <c r="F298" s="4" t="s">
        <v>22</v>
      </c>
      <c r="G298" s="4" t="s">
        <v>23</v>
      </c>
      <c r="H298" s="4" t="s">
        <v>24</v>
      </c>
      <c r="I298" s="4" t="s">
        <v>25</v>
      </c>
      <c r="J298" s="5" t="s">
        <v>25</v>
      </c>
      <c r="K298" s="5" t="s">
        <v>1697</v>
      </c>
      <c r="L298" s="5" t="s">
        <v>1698</v>
      </c>
      <c r="M298" s="5"/>
      <c r="N298" s="5" t="s">
        <v>1699</v>
      </c>
      <c r="O298" s="5"/>
      <c r="P298" s="4" t="str">
        <f t="shared" si="1"/>
        <v>Outstanding</v>
      </c>
      <c r="Q298" s="13" t="s">
        <v>25</v>
      </c>
    </row>
    <row r="299" spans="1:17" ht="60" customHeight="1" x14ac:dyDescent="0.35">
      <c r="A299" s="11" t="s">
        <v>1538</v>
      </c>
      <c r="B299" s="2" t="s">
        <v>1700</v>
      </c>
      <c r="C299" s="1" t="s">
        <v>1701</v>
      </c>
      <c r="D299" s="3" t="s">
        <v>20</v>
      </c>
      <c r="E299" s="3" t="s">
        <v>56</v>
      </c>
      <c r="F299" s="4" t="s">
        <v>22</v>
      </c>
      <c r="G299" s="4" t="s">
        <v>23</v>
      </c>
      <c r="H299" s="4" t="s">
        <v>24</v>
      </c>
      <c r="I299" s="4" t="s">
        <v>25</v>
      </c>
      <c r="J299" s="5" t="s">
        <v>25</v>
      </c>
      <c r="K299" s="5" t="s">
        <v>1702</v>
      </c>
      <c r="L299" s="5" t="s">
        <v>1703</v>
      </c>
      <c r="M299" s="5"/>
      <c r="N299" s="5" t="s">
        <v>1704</v>
      </c>
      <c r="O299" s="5"/>
      <c r="P299" s="4" t="str">
        <f t="shared" si="1"/>
        <v>Outstanding</v>
      </c>
      <c r="Q299" s="13" t="s">
        <v>25</v>
      </c>
    </row>
    <row r="300" spans="1:17" ht="60" customHeight="1" x14ac:dyDescent="0.35">
      <c r="A300" s="11" t="s">
        <v>1538</v>
      </c>
      <c r="B300" s="2" t="s">
        <v>1705</v>
      </c>
      <c r="C300" s="1" t="s">
        <v>1706</v>
      </c>
      <c r="D300" s="3" t="s">
        <v>20</v>
      </c>
      <c r="E300" s="3" t="s">
        <v>56</v>
      </c>
      <c r="F300" s="4" t="s">
        <v>22</v>
      </c>
      <c r="G300" s="4" t="s">
        <v>23</v>
      </c>
      <c r="H300" s="4" t="s">
        <v>24</v>
      </c>
      <c r="I300" s="4" t="s">
        <v>25</v>
      </c>
      <c r="J300" s="5" t="s">
        <v>25</v>
      </c>
      <c r="K300" s="5" t="s">
        <v>1707</v>
      </c>
      <c r="L300" s="5" t="s">
        <v>1708</v>
      </c>
      <c r="M300" s="5"/>
      <c r="N300" s="5" t="s">
        <v>1709</v>
      </c>
      <c r="O300" s="5"/>
      <c r="P300" s="4" t="str">
        <f t="shared" si="1"/>
        <v>Outstanding</v>
      </c>
      <c r="Q300" s="13" t="s">
        <v>25</v>
      </c>
    </row>
    <row r="301" spans="1:17" ht="60" customHeight="1" x14ac:dyDescent="0.35">
      <c r="A301" s="11" t="s">
        <v>1538</v>
      </c>
      <c r="B301" s="2" t="s">
        <v>1710</v>
      </c>
      <c r="C301" s="1" t="s">
        <v>1711</v>
      </c>
      <c r="D301" s="3" t="s">
        <v>75</v>
      </c>
      <c r="E301" s="3" t="s">
        <v>56</v>
      </c>
      <c r="F301" s="4" t="s">
        <v>22</v>
      </c>
      <c r="G301" s="4" t="s">
        <v>23</v>
      </c>
      <c r="H301" s="4" t="s">
        <v>24</v>
      </c>
      <c r="I301" s="4" t="s">
        <v>25</v>
      </c>
      <c r="J301" s="5" t="s">
        <v>25</v>
      </c>
      <c r="K301" s="5" t="s">
        <v>1712</v>
      </c>
      <c r="L301" s="5" t="s">
        <v>1713</v>
      </c>
      <c r="M301" s="5"/>
      <c r="N301" s="5" t="s">
        <v>1714</v>
      </c>
      <c r="O301" s="5"/>
      <c r="P301" s="4" t="str">
        <f t="shared" si="1"/>
        <v>Outstanding</v>
      </c>
      <c r="Q301" s="13" t="s">
        <v>25</v>
      </c>
    </row>
    <row r="302" spans="1:17" ht="60" customHeight="1" x14ac:dyDescent="0.35">
      <c r="A302" s="11" t="s">
        <v>1715</v>
      </c>
      <c r="B302" s="2" t="s">
        <v>1716</v>
      </c>
      <c r="C302" s="1" t="s">
        <v>1717</v>
      </c>
      <c r="D302" s="3" t="s">
        <v>20</v>
      </c>
      <c r="E302" s="3" t="s">
        <v>56</v>
      </c>
      <c r="F302" s="4" t="s">
        <v>22</v>
      </c>
      <c r="G302" s="4" t="s">
        <v>23</v>
      </c>
      <c r="H302" s="4" t="s">
        <v>24</v>
      </c>
      <c r="I302" s="4" t="s">
        <v>25</v>
      </c>
      <c r="J302" s="5" t="s">
        <v>25</v>
      </c>
      <c r="K302" s="5" t="s">
        <v>1718</v>
      </c>
      <c r="L302" s="5" t="s">
        <v>1719</v>
      </c>
      <c r="M302" s="5"/>
      <c r="N302" s="5" t="s">
        <v>1720</v>
      </c>
      <c r="O302" s="5" t="s">
        <v>1721</v>
      </c>
      <c r="P302" s="4" t="str">
        <f t="shared" si="1"/>
        <v>Outstanding</v>
      </c>
      <c r="Q302" s="13" t="s">
        <v>25</v>
      </c>
    </row>
    <row r="303" spans="1:17" ht="60" customHeight="1" x14ac:dyDescent="0.35">
      <c r="A303" s="11" t="s">
        <v>1715</v>
      </c>
      <c r="B303" s="2" t="s">
        <v>1722</v>
      </c>
      <c r="C303" s="1" t="s">
        <v>1723</v>
      </c>
      <c r="D303" s="3" t="s">
        <v>20</v>
      </c>
      <c r="E303" s="3" t="s">
        <v>56</v>
      </c>
      <c r="F303" s="4" t="s">
        <v>22</v>
      </c>
      <c r="G303" s="4" t="s">
        <v>23</v>
      </c>
      <c r="H303" s="4" t="s">
        <v>24</v>
      </c>
      <c r="I303" s="4" t="s">
        <v>25</v>
      </c>
      <c r="J303" s="5" t="s">
        <v>25</v>
      </c>
      <c r="K303" s="5" t="s">
        <v>1724</v>
      </c>
      <c r="L303" s="5" t="s">
        <v>1725</v>
      </c>
      <c r="M303" s="5"/>
      <c r="N303" s="5" t="s">
        <v>1726</v>
      </c>
      <c r="O303" s="5"/>
      <c r="P303" s="4" t="str">
        <f t="shared" si="1"/>
        <v>Outstanding</v>
      </c>
      <c r="Q303" s="13" t="s">
        <v>25</v>
      </c>
    </row>
    <row r="304" spans="1:17" ht="60" customHeight="1" x14ac:dyDescent="0.35">
      <c r="A304" s="11" t="s">
        <v>1715</v>
      </c>
      <c r="B304" s="2" t="s">
        <v>1727</v>
      </c>
      <c r="C304" s="1" t="s">
        <v>1728</v>
      </c>
      <c r="D304" s="3" t="s">
        <v>20</v>
      </c>
      <c r="E304" s="3" t="s">
        <v>56</v>
      </c>
      <c r="F304" s="4" t="s">
        <v>22</v>
      </c>
      <c r="G304" s="4" t="s">
        <v>23</v>
      </c>
      <c r="H304" s="4" t="s">
        <v>24</v>
      </c>
      <c r="I304" s="4" t="s">
        <v>25</v>
      </c>
      <c r="J304" s="5" t="s">
        <v>25</v>
      </c>
      <c r="K304" s="5" t="s">
        <v>1729</v>
      </c>
      <c r="L304" s="5" t="s">
        <v>1725</v>
      </c>
      <c r="M304" s="5"/>
      <c r="N304" s="5" t="s">
        <v>1730</v>
      </c>
      <c r="O304" s="5"/>
      <c r="P304" s="4" t="str">
        <f t="shared" si="1"/>
        <v>Outstanding</v>
      </c>
      <c r="Q304" s="13" t="s">
        <v>25</v>
      </c>
    </row>
    <row r="305" spans="1:17" ht="60" customHeight="1" x14ac:dyDescent="0.35">
      <c r="A305" s="11" t="s">
        <v>1715</v>
      </c>
      <c r="B305" s="2" t="s">
        <v>1731</v>
      </c>
      <c r="C305" s="1" t="s">
        <v>1732</v>
      </c>
      <c r="D305" s="3" t="s">
        <v>20</v>
      </c>
      <c r="E305" s="3" t="s">
        <v>56</v>
      </c>
      <c r="F305" s="4" t="s">
        <v>22</v>
      </c>
      <c r="G305" s="4" t="s">
        <v>23</v>
      </c>
      <c r="H305" s="4" t="s">
        <v>24</v>
      </c>
      <c r="I305" s="4" t="s">
        <v>25</v>
      </c>
      <c r="J305" s="5" t="s">
        <v>25</v>
      </c>
      <c r="K305" s="5" t="s">
        <v>1733</v>
      </c>
      <c r="L305" s="5" t="s">
        <v>1725</v>
      </c>
      <c r="M305" s="5"/>
      <c r="N305" s="5" t="s">
        <v>1734</v>
      </c>
      <c r="O305" s="5"/>
      <c r="P305" s="4" t="str">
        <f t="shared" si="1"/>
        <v>Outstanding</v>
      </c>
      <c r="Q305" s="13" t="s">
        <v>25</v>
      </c>
    </row>
    <row r="306" spans="1:17" ht="60" customHeight="1" x14ac:dyDescent="0.35">
      <c r="A306" s="11" t="s">
        <v>1715</v>
      </c>
      <c r="B306" s="2" t="s">
        <v>1735</v>
      </c>
      <c r="C306" s="1" t="s">
        <v>1736</v>
      </c>
      <c r="D306" s="3" t="s">
        <v>20</v>
      </c>
      <c r="E306" s="3" t="s">
        <v>56</v>
      </c>
      <c r="F306" s="4" t="s">
        <v>22</v>
      </c>
      <c r="G306" s="4" t="s">
        <v>23</v>
      </c>
      <c r="H306" s="4" t="s">
        <v>24</v>
      </c>
      <c r="I306" s="4" t="s">
        <v>25</v>
      </c>
      <c r="J306" s="5" t="s">
        <v>25</v>
      </c>
      <c r="K306" s="5" t="s">
        <v>1737</v>
      </c>
      <c r="L306" s="5" t="s">
        <v>1738</v>
      </c>
      <c r="M306" s="5"/>
      <c r="N306" s="5" t="s">
        <v>1739</v>
      </c>
      <c r="O306" s="5"/>
      <c r="P306" s="4" t="str">
        <f t="shared" si="1"/>
        <v>Outstanding</v>
      </c>
      <c r="Q306" s="13" t="s">
        <v>25</v>
      </c>
    </row>
    <row r="307" spans="1:17" ht="60" customHeight="1" x14ac:dyDescent="0.35">
      <c r="A307" s="11" t="s">
        <v>1715</v>
      </c>
      <c r="B307" s="2" t="s">
        <v>1740</v>
      </c>
      <c r="C307" s="1" t="s">
        <v>1741</v>
      </c>
      <c r="D307" s="3" t="s">
        <v>20</v>
      </c>
      <c r="E307" s="3" t="s">
        <v>56</v>
      </c>
      <c r="F307" s="4" t="s">
        <v>22</v>
      </c>
      <c r="G307" s="4" t="s">
        <v>23</v>
      </c>
      <c r="H307" s="4" t="s">
        <v>24</v>
      </c>
      <c r="I307" s="4" t="s">
        <v>25</v>
      </c>
      <c r="J307" s="5" t="s">
        <v>25</v>
      </c>
      <c r="K307" s="5" t="s">
        <v>1742</v>
      </c>
      <c r="L307" s="5" t="s">
        <v>1738</v>
      </c>
      <c r="M307" s="5"/>
      <c r="N307" s="5" t="s">
        <v>1743</v>
      </c>
      <c r="O307" s="5"/>
      <c r="P307" s="4" t="str">
        <f t="shared" si="1"/>
        <v>Outstanding</v>
      </c>
      <c r="Q307" s="13" t="s">
        <v>25</v>
      </c>
    </row>
    <row r="308" spans="1:17" ht="60" customHeight="1" x14ac:dyDescent="0.35">
      <c r="A308" s="11" t="s">
        <v>1715</v>
      </c>
      <c r="B308" s="2" t="s">
        <v>1744</v>
      </c>
      <c r="C308" s="1" t="s">
        <v>1745</v>
      </c>
      <c r="D308" s="3" t="s">
        <v>20</v>
      </c>
      <c r="E308" s="3" t="s">
        <v>56</v>
      </c>
      <c r="F308" s="4" t="s">
        <v>22</v>
      </c>
      <c r="G308" s="4" t="s">
        <v>23</v>
      </c>
      <c r="H308" s="4" t="s">
        <v>24</v>
      </c>
      <c r="I308" s="4" t="s">
        <v>25</v>
      </c>
      <c r="J308" s="5" t="s">
        <v>25</v>
      </c>
      <c r="K308" s="5" t="s">
        <v>1746</v>
      </c>
      <c r="L308" s="5" t="s">
        <v>1738</v>
      </c>
      <c r="M308" s="5"/>
      <c r="N308" s="5" t="s">
        <v>1747</v>
      </c>
      <c r="O308" s="5"/>
      <c r="P308" s="4" t="str">
        <f t="shared" si="1"/>
        <v>Outstanding</v>
      </c>
      <c r="Q308" s="13" t="s">
        <v>25</v>
      </c>
    </row>
    <row r="309" spans="1:17" ht="60" customHeight="1" x14ac:dyDescent="0.35">
      <c r="A309" s="11" t="s">
        <v>1715</v>
      </c>
      <c r="B309" s="2" t="s">
        <v>1748</v>
      </c>
      <c r="C309" s="1" t="s">
        <v>1749</v>
      </c>
      <c r="D309" s="3" t="s">
        <v>20</v>
      </c>
      <c r="E309" s="3" t="s">
        <v>56</v>
      </c>
      <c r="F309" s="4" t="s">
        <v>22</v>
      </c>
      <c r="G309" s="4" t="s">
        <v>23</v>
      </c>
      <c r="H309" s="4" t="s">
        <v>24</v>
      </c>
      <c r="I309" s="4" t="s">
        <v>25</v>
      </c>
      <c r="J309" s="5" t="s">
        <v>25</v>
      </c>
      <c r="K309" s="5" t="s">
        <v>1750</v>
      </c>
      <c r="L309" s="5" t="s">
        <v>1751</v>
      </c>
      <c r="M309" s="5"/>
      <c r="N309" s="5" t="s">
        <v>1752</v>
      </c>
      <c r="O309" s="5"/>
      <c r="P309" s="4" t="str">
        <f t="shared" si="1"/>
        <v>Outstanding</v>
      </c>
      <c r="Q309" s="13" t="s">
        <v>25</v>
      </c>
    </row>
    <row r="310" spans="1:17" ht="60" customHeight="1" x14ac:dyDescent="0.35">
      <c r="A310" s="11" t="s">
        <v>1715</v>
      </c>
      <c r="B310" s="2" t="s">
        <v>1753</v>
      </c>
      <c r="C310" s="1" t="s">
        <v>1754</v>
      </c>
      <c r="D310" s="3" t="s">
        <v>20</v>
      </c>
      <c r="E310" s="3" t="s">
        <v>56</v>
      </c>
      <c r="F310" s="4" t="s">
        <v>22</v>
      </c>
      <c r="G310" s="4" t="s">
        <v>23</v>
      </c>
      <c r="H310" s="4" t="s">
        <v>24</v>
      </c>
      <c r="I310" s="4" t="s">
        <v>25</v>
      </c>
      <c r="J310" s="5" t="s">
        <v>25</v>
      </c>
      <c r="K310" s="5" t="s">
        <v>1755</v>
      </c>
      <c r="L310" s="5" t="s">
        <v>1751</v>
      </c>
      <c r="M310" s="5"/>
      <c r="N310" s="5" t="s">
        <v>1756</v>
      </c>
      <c r="O310" s="5"/>
      <c r="P310" s="4" t="str">
        <f t="shared" si="1"/>
        <v>Outstanding</v>
      </c>
      <c r="Q310" s="13" t="s">
        <v>25</v>
      </c>
    </row>
    <row r="311" spans="1:17" ht="60" customHeight="1" x14ac:dyDescent="0.35">
      <c r="A311" s="11" t="s">
        <v>1715</v>
      </c>
      <c r="B311" s="2" t="s">
        <v>1757</v>
      </c>
      <c r="C311" s="1" t="s">
        <v>1758</v>
      </c>
      <c r="D311" s="3" t="s">
        <v>20</v>
      </c>
      <c r="E311" s="3" t="s">
        <v>56</v>
      </c>
      <c r="F311" s="4" t="s">
        <v>22</v>
      </c>
      <c r="G311" s="4" t="s">
        <v>23</v>
      </c>
      <c r="H311" s="4" t="s">
        <v>24</v>
      </c>
      <c r="I311" s="4" t="s">
        <v>25</v>
      </c>
      <c r="J311" s="5" t="s">
        <v>25</v>
      </c>
      <c r="K311" s="5" t="s">
        <v>1759</v>
      </c>
      <c r="L311" s="5" t="s">
        <v>1751</v>
      </c>
      <c r="M311" s="5"/>
      <c r="N311" s="5" t="s">
        <v>1760</v>
      </c>
      <c r="O311" s="5"/>
      <c r="P311" s="4" t="str">
        <f t="shared" si="1"/>
        <v>Outstanding</v>
      </c>
      <c r="Q311" s="13" t="s">
        <v>25</v>
      </c>
    </row>
    <row r="312" spans="1:17" ht="60" customHeight="1" x14ac:dyDescent="0.35">
      <c r="A312" s="11" t="s">
        <v>1761</v>
      </c>
      <c r="B312" s="2" t="s">
        <v>1762</v>
      </c>
      <c r="C312" s="1" t="s">
        <v>1763</v>
      </c>
      <c r="D312" s="3" t="s">
        <v>20</v>
      </c>
      <c r="E312" s="3" t="s">
        <v>21</v>
      </c>
      <c r="F312" s="4" t="s">
        <v>22</v>
      </c>
      <c r="G312" s="4" t="s">
        <v>23</v>
      </c>
      <c r="H312" s="4" t="s">
        <v>24</v>
      </c>
      <c r="I312" s="4" t="s">
        <v>25</v>
      </c>
      <c r="J312" s="5" t="s">
        <v>25</v>
      </c>
      <c r="K312" s="5" t="s">
        <v>1764</v>
      </c>
      <c r="L312" s="5" t="s">
        <v>1765</v>
      </c>
      <c r="M312" s="5"/>
      <c r="N312" s="5" t="s">
        <v>1766</v>
      </c>
      <c r="O312" s="5"/>
      <c r="P312" s="4" t="str">
        <f t="shared" si="1"/>
        <v>Outstanding</v>
      </c>
      <c r="Q312" s="13" t="s">
        <v>25</v>
      </c>
    </row>
    <row r="313" spans="1:17" ht="60" customHeight="1" x14ac:dyDescent="0.35">
      <c r="A313" s="11" t="s">
        <v>1761</v>
      </c>
      <c r="B313" s="2" t="s">
        <v>1767</v>
      </c>
      <c r="C313" s="1" t="s">
        <v>1768</v>
      </c>
      <c r="D313" s="3" t="s">
        <v>20</v>
      </c>
      <c r="E313" s="3" t="s">
        <v>21</v>
      </c>
      <c r="F313" s="4" t="s">
        <v>22</v>
      </c>
      <c r="G313" s="4" t="s">
        <v>23</v>
      </c>
      <c r="H313" s="4" t="s">
        <v>24</v>
      </c>
      <c r="I313" s="4" t="s">
        <v>25</v>
      </c>
      <c r="J313" s="5" t="s">
        <v>25</v>
      </c>
      <c r="K313" s="5" t="s">
        <v>1769</v>
      </c>
      <c r="L313" s="5" t="s">
        <v>1770</v>
      </c>
      <c r="M313" s="5"/>
      <c r="N313" s="5" t="s">
        <v>1771</v>
      </c>
      <c r="O313" s="5"/>
      <c r="P313" s="4" t="str">
        <f t="shared" si="1"/>
        <v>Outstanding</v>
      </c>
      <c r="Q313" s="13" t="s">
        <v>25</v>
      </c>
    </row>
    <row r="314" spans="1:17" ht="60" customHeight="1" x14ac:dyDescent="0.35">
      <c r="A314" s="11" t="s">
        <v>1761</v>
      </c>
      <c r="B314" s="2" t="s">
        <v>1772</v>
      </c>
      <c r="C314" s="1" t="s">
        <v>1773</v>
      </c>
      <c r="D314" s="3" t="s">
        <v>20</v>
      </c>
      <c r="E314" s="3" t="s">
        <v>56</v>
      </c>
      <c r="F314" s="4" t="s">
        <v>22</v>
      </c>
      <c r="G314" s="4" t="s">
        <v>23</v>
      </c>
      <c r="H314" s="4" t="s">
        <v>24</v>
      </c>
      <c r="I314" s="4" t="s">
        <v>25</v>
      </c>
      <c r="J314" s="5" t="s">
        <v>25</v>
      </c>
      <c r="K314" s="5" t="s">
        <v>1774</v>
      </c>
      <c r="L314" s="5" t="s">
        <v>1775</v>
      </c>
      <c r="M314" s="5"/>
      <c r="N314" s="5" t="s">
        <v>1776</v>
      </c>
      <c r="O314" s="5"/>
      <c r="P314" s="4" t="str">
        <f t="shared" si="1"/>
        <v>Outstanding</v>
      </c>
      <c r="Q314" s="13" t="s">
        <v>25</v>
      </c>
    </row>
    <row r="315" spans="1:17" ht="60" customHeight="1" x14ac:dyDescent="0.35">
      <c r="A315" s="11" t="s">
        <v>1777</v>
      </c>
      <c r="B315" s="2" t="s">
        <v>1778</v>
      </c>
      <c r="C315" s="1" t="s">
        <v>1779</v>
      </c>
      <c r="D315" s="3" t="s">
        <v>20</v>
      </c>
      <c r="E315" s="3" t="s">
        <v>21</v>
      </c>
      <c r="F315" s="4" t="s">
        <v>22</v>
      </c>
      <c r="G315" s="4" t="s">
        <v>23</v>
      </c>
      <c r="H315" s="4" t="s">
        <v>24</v>
      </c>
      <c r="I315" s="4" t="s">
        <v>25</v>
      </c>
      <c r="J315" s="5" t="s">
        <v>25</v>
      </c>
      <c r="K315" s="5" t="s">
        <v>1780</v>
      </c>
      <c r="L315" s="5" t="s">
        <v>1781</v>
      </c>
      <c r="M315" s="5"/>
      <c r="N315" s="5" t="s">
        <v>1782</v>
      </c>
      <c r="O315" s="5" t="s">
        <v>1783</v>
      </c>
      <c r="P315" s="4" t="str">
        <f t="shared" si="1"/>
        <v>Outstanding</v>
      </c>
      <c r="Q315" s="13" t="s">
        <v>25</v>
      </c>
    </row>
    <row r="316" spans="1:17" ht="60" customHeight="1" x14ac:dyDescent="0.35">
      <c r="A316" s="11" t="s">
        <v>1777</v>
      </c>
      <c r="B316" s="2" t="s">
        <v>1784</v>
      </c>
      <c r="C316" s="1" t="s">
        <v>1785</v>
      </c>
      <c r="D316" s="3" t="s">
        <v>20</v>
      </c>
      <c r="E316" s="3" t="s">
        <v>21</v>
      </c>
      <c r="F316" s="4" t="s">
        <v>22</v>
      </c>
      <c r="G316" s="4" t="s">
        <v>23</v>
      </c>
      <c r="H316" s="4" t="s">
        <v>24</v>
      </c>
      <c r="I316" s="4" t="s">
        <v>25</v>
      </c>
      <c r="J316" s="5" t="s">
        <v>25</v>
      </c>
      <c r="K316" s="5" t="s">
        <v>1786</v>
      </c>
      <c r="L316" s="5" t="s">
        <v>1787</v>
      </c>
      <c r="M316" s="5"/>
      <c r="N316" s="5" t="s">
        <v>1788</v>
      </c>
      <c r="O316" s="5" t="s">
        <v>1789</v>
      </c>
      <c r="P316" s="4" t="str">
        <f t="shared" si="1"/>
        <v>Outstanding</v>
      </c>
      <c r="Q316" s="13" t="s">
        <v>25</v>
      </c>
    </row>
    <row r="317" spans="1:17" ht="60" customHeight="1" x14ac:dyDescent="0.35">
      <c r="A317" s="11" t="s">
        <v>1777</v>
      </c>
      <c r="B317" s="2" t="s">
        <v>1790</v>
      </c>
      <c r="C317" s="1" t="s">
        <v>1791</v>
      </c>
      <c r="D317" s="3" t="s">
        <v>20</v>
      </c>
      <c r="E317" s="3" t="s">
        <v>21</v>
      </c>
      <c r="F317" s="4" t="s">
        <v>22</v>
      </c>
      <c r="G317" s="4" t="s">
        <v>23</v>
      </c>
      <c r="H317" s="4" t="s">
        <v>24</v>
      </c>
      <c r="I317" s="4" t="s">
        <v>25</v>
      </c>
      <c r="J317" s="5" t="s">
        <v>25</v>
      </c>
      <c r="K317" s="5" t="s">
        <v>1792</v>
      </c>
      <c r="L317" s="5" t="s">
        <v>1793</v>
      </c>
      <c r="M317" s="5"/>
      <c r="N317" s="5" t="s">
        <v>1794</v>
      </c>
      <c r="O317" s="5" t="s">
        <v>1783</v>
      </c>
      <c r="P317" s="4" t="str">
        <f t="shared" si="1"/>
        <v>Outstanding</v>
      </c>
      <c r="Q317" s="13" t="s">
        <v>25</v>
      </c>
    </row>
    <row r="318" spans="1:17" ht="60" customHeight="1" x14ac:dyDescent="0.35">
      <c r="A318" s="11" t="s">
        <v>1777</v>
      </c>
      <c r="B318" s="2" t="s">
        <v>1795</v>
      </c>
      <c r="C318" s="1" t="s">
        <v>1796</v>
      </c>
      <c r="D318" s="3" t="s">
        <v>20</v>
      </c>
      <c r="E318" s="3" t="s">
        <v>21</v>
      </c>
      <c r="F318" s="4" t="s">
        <v>22</v>
      </c>
      <c r="G318" s="4" t="s">
        <v>23</v>
      </c>
      <c r="H318" s="4" t="s">
        <v>24</v>
      </c>
      <c r="I318" s="4" t="s">
        <v>25</v>
      </c>
      <c r="J318" s="5" t="s">
        <v>25</v>
      </c>
      <c r="K318" s="5" t="s">
        <v>1797</v>
      </c>
      <c r="L318" s="5" t="s">
        <v>1798</v>
      </c>
      <c r="M318" s="5"/>
      <c r="N318" s="5" t="s">
        <v>1799</v>
      </c>
      <c r="O318" s="5" t="s">
        <v>1783</v>
      </c>
      <c r="P318" s="4" t="str">
        <f t="shared" si="1"/>
        <v>Outstanding</v>
      </c>
      <c r="Q318" s="13" t="s">
        <v>25</v>
      </c>
    </row>
    <row r="319" spans="1:17" ht="60" customHeight="1" x14ac:dyDescent="0.35">
      <c r="A319" s="11" t="s">
        <v>1777</v>
      </c>
      <c r="B319" s="2" t="s">
        <v>1800</v>
      </c>
      <c r="C319" s="1" t="s">
        <v>1801</v>
      </c>
      <c r="D319" s="3" t="s">
        <v>20</v>
      </c>
      <c r="E319" s="3" t="s">
        <v>21</v>
      </c>
      <c r="F319" s="4" t="s">
        <v>22</v>
      </c>
      <c r="G319" s="4" t="s">
        <v>23</v>
      </c>
      <c r="H319" s="4" t="s">
        <v>24</v>
      </c>
      <c r="I319" s="4" t="s">
        <v>25</v>
      </c>
      <c r="J319" s="5" t="s">
        <v>25</v>
      </c>
      <c r="K319" s="5" t="s">
        <v>1802</v>
      </c>
      <c r="L319" s="5" t="s">
        <v>1803</v>
      </c>
      <c r="M319" s="5"/>
      <c r="N319" s="5" t="s">
        <v>1804</v>
      </c>
      <c r="O319" s="5" t="s">
        <v>1805</v>
      </c>
      <c r="P319" s="4" t="str">
        <f t="shared" si="1"/>
        <v>Outstanding</v>
      </c>
      <c r="Q319" s="13" t="s">
        <v>25</v>
      </c>
    </row>
    <row r="320" spans="1:17" ht="60" customHeight="1" x14ac:dyDescent="0.35">
      <c r="A320" s="11" t="s">
        <v>1777</v>
      </c>
      <c r="B320" s="2" t="s">
        <v>1806</v>
      </c>
      <c r="C320" s="1" t="s">
        <v>1807</v>
      </c>
      <c r="D320" s="3" t="s">
        <v>20</v>
      </c>
      <c r="E320" s="3" t="s">
        <v>21</v>
      </c>
      <c r="F320" s="4" t="s">
        <v>22</v>
      </c>
      <c r="G320" s="4" t="s">
        <v>23</v>
      </c>
      <c r="H320" s="4" t="s">
        <v>24</v>
      </c>
      <c r="I320" s="4" t="s">
        <v>25</v>
      </c>
      <c r="J320" s="5" t="s">
        <v>25</v>
      </c>
      <c r="K320" s="5" t="s">
        <v>1808</v>
      </c>
      <c r="L320" s="5" t="s">
        <v>1809</v>
      </c>
      <c r="M320" s="5"/>
      <c r="N320" s="5" t="s">
        <v>1810</v>
      </c>
      <c r="O320" s="5" t="s">
        <v>1805</v>
      </c>
      <c r="P320" s="4" t="str">
        <f t="shared" si="1"/>
        <v>Outstanding</v>
      </c>
      <c r="Q320" s="13" t="s">
        <v>25</v>
      </c>
    </row>
    <row r="321" spans="1:17" ht="60" customHeight="1" x14ac:dyDescent="0.35">
      <c r="A321" s="11" t="s">
        <v>1777</v>
      </c>
      <c r="B321" s="2" t="s">
        <v>1811</v>
      </c>
      <c r="C321" s="1" t="s">
        <v>1812</v>
      </c>
      <c r="D321" s="3" t="s">
        <v>20</v>
      </c>
      <c r="E321" s="3" t="s">
        <v>21</v>
      </c>
      <c r="F321" s="4" t="s">
        <v>22</v>
      </c>
      <c r="G321" s="4" t="s">
        <v>23</v>
      </c>
      <c r="H321" s="4" t="s">
        <v>24</v>
      </c>
      <c r="I321" s="4" t="s">
        <v>25</v>
      </c>
      <c r="J321" s="5" t="s">
        <v>25</v>
      </c>
      <c r="K321" s="5" t="s">
        <v>1813</v>
      </c>
      <c r="L321" s="5" t="s">
        <v>1814</v>
      </c>
      <c r="M321" s="5"/>
      <c r="N321" s="5" t="s">
        <v>1815</v>
      </c>
      <c r="O321" s="5" t="s">
        <v>1805</v>
      </c>
      <c r="P321" s="4" t="str">
        <f t="shared" si="1"/>
        <v>Outstanding</v>
      </c>
      <c r="Q321" s="13" t="s">
        <v>25</v>
      </c>
    </row>
    <row r="322" spans="1:17" ht="60" customHeight="1" x14ac:dyDescent="0.35">
      <c r="A322" s="11" t="s">
        <v>1777</v>
      </c>
      <c r="B322" s="2" t="s">
        <v>1816</v>
      </c>
      <c r="C322" s="1" t="s">
        <v>1817</v>
      </c>
      <c r="D322" s="3" t="s">
        <v>20</v>
      </c>
      <c r="E322" s="3" t="s">
        <v>21</v>
      </c>
      <c r="F322" s="4" t="s">
        <v>22</v>
      </c>
      <c r="G322" s="4" t="s">
        <v>23</v>
      </c>
      <c r="H322" s="4" t="s">
        <v>24</v>
      </c>
      <c r="I322" s="4" t="s">
        <v>25</v>
      </c>
      <c r="J322" s="5" t="s">
        <v>25</v>
      </c>
      <c r="K322" s="5" t="s">
        <v>1818</v>
      </c>
      <c r="L322" s="5" t="s">
        <v>1819</v>
      </c>
      <c r="M322" s="5"/>
      <c r="N322" s="5" t="s">
        <v>1820</v>
      </c>
      <c r="O322" s="5" t="s">
        <v>1805</v>
      </c>
      <c r="P322" s="4" t="str">
        <f t="shared" si="1"/>
        <v>Outstanding</v>
      </c>
      <c r="Q322" s="13" t="s">
        <v>25</v>
      </c>
    </row>
    <row r="323" spans="1:17" ht="60" customHeight="1" x14ac:dyDescent="0.35">
      <c r="A323" s="11" t="s">
        <v>1777</v>
      </c>
      <c r="B323" s="2" t="s">
        <v>1821</v>
      </c>
      <c r="C323" s="1" t="s">
        <v>1822</v>
      </c>
      <c r="D323" s="3" t="s">
        <v>20</v>
      </c>
      <c r="E323" s="3" t="s">
        <v>21</v>
      </c>
      <c r="F323" s="4" t="s">
        <v>22</v>
      </c>
      <c r="G323" s="4" t="s">
        <v>23</v>
      </c>
      <c r="H323" s="4" t="s">
        <v>24</v>
      </c>
      <c r="I323" s="4" t="s">
        <v>25</v>
      </c>
      <c r="J323" s="5" t="s">
        <v>25</v>
      </c>
      <c r="K323" s="5" t="s">
        <v>1823</v>
      </c>
      <c r="L323" s="5" t="s">
        <v>1824</v>
      </c>
      <c r="M323" s="5"/>
      <c r="N323" s="5" t="s">
        <v>1825</v>
      </c>
      <c r="O323" s="5" t="s">
        <v>1783</v>
      </c>
      <c r="P323" s="4" t="str">
        <f t="shared" si="1"/>
        <v>Outstanding</v>
      </c>
      <c r="Q323" s="13" t="s">
        <v>25</v>
      </c>
    </row>
    <row r="324" spans="1:17" ht="60" customHeight="1" x14ac:dyDescent="0.35">
      <c r="A324" s="11" t="s">
        <v>1777</v>
      </c>
      <c r="B324" s="2" t="s">
        <v>1826</v>
      </c>
      <c r="C324" s="1" t="s">
        <v>1827</v>
      </c>
      <c r="D324" s="3" t="s">
        <v>20</v>
      </c>
      <c r="E324" s="3" t="s">
        <v>21</v>
      </c>
      <c r="F324" s="4" t="s">
        <v>22</v>
      </c>
      <c r="G324" s="4" t="s">
        <v>23</v>
      </c>
      <c r="H324" s="4" t="s">
        <v>24</v>
      </c>
      <c r="I324" s="4" t="s">
        <v>25</v>
      </c>
      <c r="J324" s="5" t="s">
        <v>25</v>
      </c>
      <c r="K324" s="5" t="s">
        <v>1828</v>
      </c>
      <c r="L324" s="5" t="s">
        <v>1829</v>
      </c>
      <c r="M324" s="5"/>
      <c r="N324" s="5" t="s">
        <v>1830</v>
      </c>
      <c r="O324" s="5" t="s">
        <v>1831</v>
      </c>
      <c r="P324" s="4" t="str">
        <f t="shared" si="1"/>
        <v>Outstanding</v>
      </c>
      <c r="Q324" s="13" t="s">
        <v>25</v>
      </c>
    </row>
    <row r="325" spans="1:17" ht="60" customHeight="1" x14ac:dyDescent="0.35">
      <c r="A325" s="11" t="s">
        <v>1777</v>
      </c>
      <c r="B325" s="2" t="s">
        <v>1832</v>
      </c>
      <c r="C325" s="1" t="s">
        <v>1833</v>
      </c>
      <c r="D325" s="3" t="s">
        <v>20</v>
      </c>
      <c r="E325" s="3" t="s">
        <v>21</v>
      </c>
      <c r="F325" s="4" t="s">
        <v>22</v>
      </c>
      <c r="G325" s="4" t="s">
        <v>23</v>
      </c>
      <c r="H325" s="4" t="s">
        <v>24</v>
      </c>
      <c r="I325" s="4" t="s">
        <v>25</v>
      </c>
      <c r="J325" s="5" t="s">
        <v>25</v>
      </c>
      <c r="K325" s="5" t="s">
        <v>1834</v>
      </c>
      <c r="L325" s="5" t="s">
        <v>1835</v>
      </c>
      <c r="M325" s="5"/>
      <c r="N325" s="5" t="s">
        <v>1836</v>
      </c>
      <c r="O325" s="5"/>
      <c r="P325" s="4" t="str">
        <f t="shared" si="1"/>
        <v>Outstanding</v>
      </c>
      <c r="Q325" s="13" t="s">
        <v>25</v>
      </c>
    </row>
    <row r="326" spans="1:17" ht="60" customHeight="1" x14ac:dyDescent="0.35">
      <c r="A326" s="11" t="s">
        <v>1777</v>
      </c>
      <c r="B326" s="2" t="s">
        <v>1837</v>
      </c>
      <c r="C326" s="1" t="s">
        <v>1838</v>
      </c>
      <c r="D326" s="3" t="s">
        <v>20</v>
      </c>
      <c r="E326" s="3" t="s">
        <v>21</v>
      </c>
      <c r="F326" s="4" t="s">
        <v>22</v>
      </c>
      <c r="G326" s="4" t="s">
        <v>23</v>
      </c>
      <c r="H326" s="4" t="s">
        <v>24</v>
      </c>
      <c r="I326" s="4" t="s">
        <v>25</v>
      </c>
      <c r="J326" s="5" t="s">
        <v>25</v>
      </c>
      <c r="K326" s="5" t="s">
        <v>1839</v>
      </c>
      <c r="L326" s="5" t="s">
        <v>1840</v>
      </c>
      <c r="M326" s="5"/>
      <c r="N326" s="5" t="s">
        <v>1841</v>
      </c>
      <c r="O326" s="5"/>
      <c r="P326" s="4" t="str">
        <f t="shared" si="1"/>
        <v>Outstanding</v>
      </c>
      <c r="Q326" s="13" t="s">
        <v>25</v>
      </c>
    </row>
    <row r="327" spans="1:17" ht="60" customHeight="1" x14ac:dyDescent="0.35">
      <c r="A327" s="11" t="s">
        <v>1777</v>
      </c>
      <c r="B327" s="2" t="s">
        <v>1842</v>
      </c>
      <c r="C327" s="1" t="s">
        <v>1843</v>
      </c>
      <c r="D327" s="3" t="s">
        <v>75</v>
      </c>
      <c r="E327" s="3" t="s">
        <v>21</v>
      </c>
      <c r="F327" s="4" t="s">
        <v>22</v>
      </c>
      <c r="G327" s="4" t="s">
        <v>23</v>
      </c>
      <c r="H327" s="4" t="s">
        <v>24</v>
      </c>
      <c r="I327" s="4" t="s">
        <v>25</v>
      </c>
      <c r="J327" s="5" t="s">
        <v>25</v>
      </c>
      <c r="K327" s="5" t="s">
        <v>1844</v>
      </c>
      <c r="L327" s="5" t="s">
        <v>1845</v>
      </c>
      <c r="M327" s="5"/>
      <c r="N327" s="5" t="s">
        <v>1846</v>
      </c>
      <c r="O327" s="5"/>
      <c r="P327" s="4" t="str">
        <f t="shared" si="1"/>
        <v>Outstanding</v>
      </c>
      <c r="Q327" s="13" t="s">
        <v>25</v>
      </c>
    </row>
    <row r="328" spans="1:17" ht="60" customHeight="1" x14ac:dyDescent="0.35">
      <c r="A328" s="11" t="s">
        <v>1847</v>
      </c>
      <c r="B328" s="2" t="s">
        <v>1848</v>
      </c>
      <c r="C328" s="1" t="s">
        <v>1849</v>
      </c>
      <c r="D328" s="3" t="s">
        <v>20</v>
      </c>
      <c r="E328" s="3" t="s">
        <v>21</v>
      </c>
      <c r="F328" s="4" t="s">
        <v>22</v>
      </c>
      <c r="G328" s="4" t="s">
        <v>23</v>
      </c>
      <c r="H328" s="4" t="s">
        <v>24</v>
      </c>
      <c r="I328" s="4" t="s">
        <v>25</v>
      </c>
      <c r="J328" s="5" t="s">
        <v>25</v>
      </c>
      <c r="K328" s="5" t="s">
        <v>1850</v>
      </c>
      <c r="L328" s="5" t="s">
        <v>1851</v>
      </c>
      <c r="M328" s="5"/>
      <c r="N328" s="5" t="s">
        <v>1852</v>
      </c>
      <c r="O328" s="5"/>
      <c r="P328" s="4" t="str">
        <f t="shared" si="1"/>
        <v>Outstanding</v>
      </c>
      <c r="Q328" s="13" t="s">
        <v>25</v>
      </c>
    </row>
    <row r="329" spans="1:17" ht="60" customHeight="1" x14ac:dyDescent="0.35">
      <c r="A329" s="11" t="s">
        <v>1847</v>
      </c>
      <c r="B329" s="2" t="s">
        <v>1853</v>
      </c>
      <c r="C329" s="1" t="s">
        <v>1854</v>
      </c>
      <c r="D329" s="3" t="s">
        <v>20</v>
      </c>
      <c r="E329" s="3" t="s">
        <v>21</v>
      </c>
      <c r="F329" s="4" t="s">
        <v>22</v>
      </c>
      <c r="G329" s="4" t="s">
        <v>23</v>
      </c>
      <c r="H329" s="4" t="s">
        <v>24</v>
      </c>
      <c r="I329" s="4" t="s">
        <v>25</v>
      </c>
      <c r="J329" s="5" t="s">
        <v>25</v>
      </c>
      <c r="K329" s="5" t="s">
        <v>1855</v>
      </c>
      <c r="L329" s="5" t="s">
        <v>1856</v>
      </c>
      <c r="M329" s="5"/>
      <c r="N329" s="5" t="s">
        <v>1857</v>
      </c>
      <c r="O329" s="5"/>
      <c r="P329" s="4" t="str">
        <f t="shared" si="1"/>
        <v>Outstanding</v>
      </c>
      <c r="Q329" s="13" t="s">
        <v>25</v>
      </c>
    </row>
    <row r="330" spans="1:17" ht="60" customHeight="1" x14ac:dyDescent="0.35">
      <c r="A330" s="11" t="s">
        <v>1847</v>
      </c>
      <c r="B330" s="2" t="s">
        <v>1858</v>
      </c>
      <c r="C330" s="1" t="s">
        <v>1859</v>
      </c>
      <c r="D330" s="3" t="s">
        <v>20</v>
      </c>
      <c r="E330" s="3" t="s">
        <v>21</v>
      </c>
      <c r="F330" s="4" t="s">
        <v>22</v>
      </c>
      <c r="G330" s="4" t="s">
        <v>23</v>
      </c>
      <c r="H330" s="4" t="s">
        <v>24</v>
      </c>
      <c r="I330" s="4" t="s">
        <v>25</v>
      </c>
      <c r="J330" s="5" t="s">
        <v>25</v>
      </c>
      <c r="K330" s="5" t="s">
        <v>1860</v>
      </c>
      <c r="L330" s="5" t="s">
        <v>1861</v>
      </c>
      <c r="M330" s="5"/>
      <c r="N330" s="5" t="s">
        <v>1862</v>
      </c>
      <c r="O330" s="5"/>
      <c r="P330" s="4" t="str">
        <f t="shared" si="1"/>
        <v>Outstanding</v>
      </c>
      <c r="Q330" s="13" t="s">
        <v>25</v>
      </c>
    </row>
    <row r="331" spans="1:17" ht="60" customHeight="1" x14ac:dyDescent="0.35">
      <c r="A331" s="11" t="s">
        <v>1847</v>
      </c>
      <c r="B331" s="2" t="s">
        <v>1863</v>
      </c>
      <c r="C331" s="1" t="s">
        <v>1864</v>
      </c>
      <c r="D331" s="3" t="s">
        <v>20</v>
      </c>
      <c r="E331" s="3" t="s">
        <v>21</v>
      </c>
      <c r="F331" s="4" t="s">
        <v>22</v>
      </c>
      <c r="G331" s="4" t="s">
        <v>23</v>
      </c>
      <c r="H331" s="4" t="s">
        <v>24</v>
      </c>
      <c r="I331" s="4" t="s">
        <v>25</v>
      </c>
      <c r="J331" s="5" t="s">
        <v>25</v>
      </c>
      <c r="K331" s="5" t="s">
        <v>1865</v>
      </c>
      <c r="L331" s="5" t="s">
        <v>1866</v>
      </c>
      <c r="M331" s="5"/>
      <c r="N331" s="5" t="s">
        <v>1867</v>
      </c>
      <c r="O331" s="5"/>
      <c r="P331" s="4" t="str">
        <f t="shared" si="1"/>
        <v>Outstanding</v>
      </c>
      <c r="Q331" s="13" t="s">
        <v>25</v>
      </c>
    </row>
    <row r="332" spans="1:17" ht="60" customHeight="1" x14ac:dyDescent="0.35">
      <c r="A332" s="11" t="s">
        <v>1847</v>
      </c>
      <c r="B332" s="2" t="s">
        <v>1868</v>
      </c>
      <c r="C332" s="1" t="s">
        <v>1869</v>
      </c>
      <c r="D332" s="3" t="s">
        <v>20</v>
      </c>
      <c r="E332" s="3" t="s">
        <v>21</v>
      </c>
      <c r="F332" s="4" t="s">
        <v>22</v>
      </c>
      <c r="G332" s="4" t="s">
        <v>23</v>
      </c>
      <c r="H332" s="4" t="s">
        <v>24</v>
      </c>
      <c r="I332" s="4" t="s">
        <v>25</v>
      </c>
      <c r="J332" s="5" t="s">
        <v>25</v>
      </c>
      <c r="K332" s="5" t="s">
        <v>1870</v>
      </c>
      <c r="L332" s="5" t="s">
        <v>1871</v>
      </c>
      <c r="M332" s="5"/>
      <c r="N332" s="5" t="s">
        <v>1872</v>
      </c>
      <c r="O332" s="5"/>
      <c r="P332" s="4" t="str">
        <f t="shared" si="1"/>
        <v>Outstanding</v>
      </c>
      <c r="Q332" s="13" t="s">
        <v>25</v>
      </c>
    </row>
    <row r="333" spans="1:17" ht="60" customHeight="1" x14ac:dyDescent="0.35">
      <c r="A333" s="11" t="s">
        <v>1847</v>
      </c>
      <c r="B333" s="2" t="s">
        <v>1873</v>
      </c>
      <c r="C333" s="1" t="s">
        <v>1874</v>
      </c>
      <c r="D333" s="3" t="s">
        <v>20</v>
      </c>
      <c r="E333" s="3" t="s">
        <v>21</v>
      </c>
      <c r="F333" s="4" t="s">
        <v>22</v>
      </c>
      <c r="G333" s="4" t="s">
        <v>23</v>
      </c>
      <c r="H333" s="4" t="s">
        <v>24</v>
      </c>
      <c r="I333" s="4" t="s">
        <v>25</v>
      </c>
      <c r="J333" s="5" t="s">
        <v>25</v>
      </c>
      <c r="K333" s="5" t="s">
        <v>1875</v>
      </c>
      <c r="L333" s="5" t="s">
        <v>1876</v>
      </c>
      <c r="M333" s="5"/>
      <c r="N333" s="5" t="s">
        <v>1877</v>
      </c>
      <c r="O333" s="5"/>
      <c r="P333" s="4" t="str">
        <f t="shared" si="1"/>
        <v>Outstanding</v>
      </c>
      <c r="Q333" s="13" t="s">
        <v>25</v>
      </c>
    </row>
    <row r="334" spans="1:17" ht="60" customHeight="1" x14ac:dyDescent="0.35">
      <c r="A334" s="11" t="s">
        <v>1847</v>
      </c>
      <c r="B334" s="2" t="s">
        <v>1878</v>
      </c>
      <c r="C334" s="1" t="s">
        <v>1879</v>
      </c>
      <c r="D334" s="3" t="s">
        <v>20</v>
      </c>
      <c r="E334" s="3" t="s">
        <v>21</v>
      </c>
      <c r="F334" s="4" t="s">
        <v>22</v>
      </c>
      <c r="G334" s="4" t="s">
        <v>23</v>
      </c>
      <c r="H334" s="4" t="s">
        <v>24</v>
      </c>
      <c r="I334" s="4" t="s">
        <v>25</v>
      </c>
      <c r="J334" s="5" t="s">
        <v>25</v>
      </c>
      <c r="K334" s="5" t="s">
        <v>1880</v>
      </c>
      <c r="L334" s="5" t="s">
        <v>1881</v>
      </c>
      <c r="M334" s="5"/>
      <c r="N334" s="5" t="s">
        <v>1882</v>
      </c>
      <c r="O334" s="5"/>
      <c r="P334" s="4" t="str">
        <f t="shared" si="1"/>
        <v>Outstanding</v>
      </c>
      <c r="Q334" s="13" t="s">
        <v>25</v>
      </c>
    </row>
    <row r="335" spans="1:17" ht="60" customHeight="1" x14ac:dyDescent="0.35">
      <c r="A335" s="11" t="s">
        <v>1847</v>
      </c>
      <c r="B335" s="2" t="s">
        <v>1883</v>
      </c>
      <c r="C335" s="1" t="s">
        <v>1884</v>
      </c>
      <c r="D335" s="3" t="s">
        <v>20</v>
      </c>
      <c r="E335" s="3" t="s">
        <v>21</v>
      </c>
      <c r="F335" s="4" t="s">
        <v>22</v>
      </c>
      <c r="G335" s="4" t="s">
        <v>23</v>
      </c>
      <c r="H335" s="4" t="s">
        <v>24</v>
      </c>
      <c r="I335" s="4" t="s">
        <v>25</v>
      </c>
      <c r="J335" s="5" t="s">
        <v>25</v>
      </c>
      <c r="K335" s="5" t="s">
        <v>1885</v>
      </c>
      <c r="L335" s="5" t="s">
        <v>1886</v>
      </c>
      <c r="M335" s="5"/>
      <c r="N335" s="5" t="s">
        <v>1887</v>
      </c>
      <c r="O335" s="5"/>
      <c r="P335" s="4" t="str">
        <f t="shared" si="1"/>
        <v>Outstanding</v>
      </c>
      <c r="Q335" s="13" t="s">
        <v>25</v>
      </c>
    </row>
    <row r="336" spans="1:17" ht="60" customHeight="1" x14ac:dyDescent="0.35">
      <c r="A336" s="11" t="s">
        <v>1847</v>
      </c>
      <c r="B336" s="2" t="s">
        <v>1888</v>
      </c>
      <c r="C336" s="1" t="s">
        <v>1889</v>
      </c>
      <c r="D336" s="3" t="s">
        <v>20</v>
      </c>
      <c r="E336" s="3" t="s">
        <v>21</v>
      </c>
      <c r="F336" s="4" t="s">
        <v>22</v>
      </c>
      <c r="G336" s="4" t="s">
        <v>23</v>
      </c>
      <c r="H336" s="4" t="s">
        <v>24</v>
      </c>
      <c r="I336" s="4" t="s">
        <v>25</v>
      </c>
      <c r="J336" s="5" t="s">
        <v>25</v>
      </c>
      <c r="K336" s="5" t="s">
        <v>1890</v>
      </c>
      <c r="L336" s="5" t="s">
        <v>1891</v>
      </c>
      <c r="M336" s="5"/>
      <c r="N336" s="5" t="s">
        <v>1892</v>
      </c>
      <c r="O336" s="5"/>
      <c r="P336" s="4" t="str">
        <f t="shared" si="1"/>
        <v>Outstanding</v>
      </c>
      <c r="Q336" s="13" t="s">
        <v>25</v>
      </c>
    </row>
    <row r="337" spans="1:17" ht="60" customHeight="1" x14ac:dyDescent="0.35">
      <c r="A337" s="12" t="s">
        <v>1847</v>
      </c>
      <c r="B337" s="6" t="s">
        <v>1893</v>
      </c>
      <c r="C337" s="7" t="s">
        <v>1894</v>
      </c>
      <c r="D337" s="8" t="s">
        <v>20</v>
      </c>
      <c r="E337" s="8" t="s">
        <v>21</v>
      </c>
      <c r="F337" s="9" t="s">
        <v>22</v>
      </c>
      <c r="G337" s="9" t="s">
        <v>23</v>
      </c>
      <c r="H337" s="9" t="s">
        <v>24</v>
      </c>
      <c r="I337" s="9" t="s">
        <v>25</v>
      </c>
      <c r="J337" s="10" t="s">
        <v>25</v>
      </c>
      <c r="K337" s="10" t="s">
        <v>1895</v>
      </c>
      <c r="L337" s="10" t="s">
        <v>1896</v>
      </c>
      <c r="M337" s="10" t="s">
        <v>1897</v>
      </c>
      <c r="N337" s="10" t="s">
        <v>1898</v>
      </c>
      <c r="O337" s="10"/>
      <c r="P337" s="9" t="str">
        <f t="shared" si="1"/>
        <v>Outstanding</v>
      </c>
      <c r="Q337" s="14" t="s">
        <v>25</v>
      </c>
    </row>
    <row r="341" spans="1:17" ht="32" customHeight="1" x14ac:dyDescent="0.35">
      <c r="A341" s="288" t="s">
        <v>1899</v>
      </c>
      <c r="B341" s="288"/>
      <c r="C341" s="288"/>
      <c r="D341" s="288"/>
    </row>
  </sheetData>
  <mergeCells count="1">
    <mergeCell ref="A341:D341"/>
  </mergeCells>
  <conditionalFormatting sqref="F2:F33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3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3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37" xr:uid="{00000000-0002-0000-0200-000000000000}">
      <formula1>"Must,Should,Could,Won't,Unassigned"</formula1>
    </dataValidation>
    <dataValidation type="list" showErrorMessage="1" errorTitle="Invalid Value" error="Please select a value from the list: Low, Medium, High, Unassessed." sqref="G2:G337" xr:uid="{00000000-0002-0000-0200-000001000000}">
      <formula1>"Low,Medium,High,Unassessed"</formula1>
    </dataValidation>
    <dataValidation type="list" showErrorMessage="1" errorTitle="Invalid Value" error="Please select a value from the list: Phase1, Phase2, Phase3, Phase4, Phase5, Pending." sqref="H2:H3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37" xr:uid="{00000000-0002-0000-0200-000003000000}">
      <formula1>"Implemented,Testing,Failed,Compensated,Risk Accepted,N/A"</formula1>
    </dataValidation>
  </dataValidations>
  <hyperlinks>
    <hyperlink ref="A3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2057</v>
      </c>
      <c r="C2" s="305" t="s">
        <v>2057</v>
      </c>
      <c r="D2" s="305" t="s">
        <v>2057</v>
      </c>
      <c r="E2" s="305" t="s">
        <v>2057</v>
      </c>
      <c r="F2" s="305" t="s">
        <v>2057</v>
      </c>
      <c r="G2" s="305" t="s">
        <v>2057</v>
      </c>
      <c r="H2" s="309" t="s">
        <v>2058</v>
      </c>
      <c r="I2" s="309" t="s">
        <v>2058</v>
      </c>
      <c r="J2" s="309" t="s">
        <v>2058</v>
      </c>
      <c r="K2" s="309" t="s">
        <v>2058</v>
      </c>
      <c r="L2" s="309" t="s">
        <v>2058</v>
      </c>
      <c r="M2" s="308" t="s">
        <v>2059</v>
      </c>
      <c r="N2" s="308" t="s">
        <v>2059</v>
      </c>
      <c r="O2" s="310" t="s">
        <v>2060</v>
      </c>
      <c r="P2" s="310" t="s">
        <v>2060</v>
      </c>
      <c r="Q2" s="306" t="s">
        <v>15</v>
      </c>
      <c r="R2" s="306" t="s">
        <v>15</v>
      </c>
      <c r="S2" s="306" t="s">
        <v>15</v>
      </c>
      <c r="T2" s="307" t="s">
        <v>2061</v>
      </c>
    </row>
    <row r="3" spans="2:20" ht="35" customHeight="1" x14ac:dyDescent="0.35">
      <c r="B3" s="70" t="s">
        <v>2062</v>
      </c>
      <c r="C3" s="70" t="s">
        <v>2063</v>
      </c>
      <c r="D3" s="70" t="s">
        <v>2064</v>
      </c>
      <c r="E3" s="70" t="s">
        <v>2065</v>
      </c>
      <c r="F3" s="70" t="s">
        <v>2066</v>
      </c>
      <c r="G3" s="70" t="s">
        <v>11</v>
      </c>
      <c r="H3" s="71" t="s">
        <v>2067</v>
      </c>
      <c r="I3" s="71" t="s">
        <v>2068</v>
      </c>
      <c r="J3" s="71" t="s">
        <v>2069</v>
      </c>
      <c r="K3" s="71" t="s">
        <v>2070</v>
      </c>
      <c r="L3" s="71" t="s">
        <v>2001</v>
      </c>
      <c r="M3" s="72" t="s">
        <v>2071</v>
      </c>
      <c r="N3" s="72" t="s">
        <v>2072</v>
      </c>
      <c r="O3" s="73" t="s">
        <v>2073</v>
      </c>
      <c r="P3" s="73" t="s">
        <v>2074</v>
      </c>
      <c r="Q3" s="74" t="s">
        <v>15</v>
      </c>
      <c r="R3" s="74" t="s">
        <v>2075</v>
      </c>
      <c r="S3" s="74" t="s">
        <v>2076</v>
      </c>
      <c r="T3" s="75" t="s">
        <v>2077</v>
      </c>
    </row>
    <row r="4" spans="2:20" ht="60" customHeight="1" x14ac:dyDescent="0.35">
      <c r="B4" s="76" t="s">
        <v>2078</v>
      </c>
      <c r="C4" s="76" t="s">
        <v>2079</v>
      </c>
      <c r="D4" s="76" t="s">
        <v>2080</v>
      </c>
      <c r="E4" s="76" t="s">
        <v>2081</v>
      </c>
      <c r="F4" s="76" t="s">
        <v>2082</v>
      </c>
      <c r="G4" s="76" t="s">
        <v>2083</v>
      </c>
      <c r="H4" s="76" t="s">
        <v>2084</v>
      </c>
      <c r="I4" s="76" t="s">
        <v>2085</v>
      </c>
      <c r="J4" s="76" t="s">
        <v>2086</v>
      </c>
      <c r="K4" s="76" t="s">
        <v>2087</v>
      </c>
      <c r="L4" s="76" t="s">
        <v>2088</v>
      </c>
      <c r="M4" s="76" t="s">
        <v>2089</v>
      </c>
      <c r="N4" s="76" t="s">
        <v>2090</v>
      </c>
      <c r="O4" s="76" t="s">
        <v>2091</v>
      </c>
      <c r="P4" s="76" t="s">
        <v>2092</v>
      </c>
      <c r="Q4" s="76" t="s">
        <v>2093</v>
      </c>
      <c r="R4" s="76" t="s">
        <v>2094</v>
      </c>
      <c r="S4" s="76" t="s">
        <v>2095</v>
      </c>
      <c r="T4" s="76" t="s">
        <v>2096</v>
      </c>
    </row>
    <row r="5" spans="2:20" ht="60" customHeight="1" x14ac:dyDescent="0.35">
      <c r="B5" s="38" t="s">
        <v>2097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2098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2099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2100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2101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2102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2103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2104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2105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2106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2107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2108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2109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2110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2111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2112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2113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2114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2115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2116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2117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2118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2119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2120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2121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2122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2123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2124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2125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2126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2127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2128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2129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2130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2131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2132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2133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2134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2135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2136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2137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2138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2139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2140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2141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2142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2143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2144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2145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2146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1899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2147</v>
      </c>
      <c r="B1" s="104" t="s">
        <v>1</v>
      </c>
      <c r="C1" s="104" t="s">
        <v>2148</v>
      </c>
      <c r="D1" s="104" t="s">
        <v>11</v>
      </c>
      <c r="E1" s="104" t="s">
        <v>2149</v>
      </c>
      <c r="F1" s="104" t="s">
        <v>2150</v>
      </c>
      <c r="G1" s="104" t="s">
        <v>2151</v>
      </c>
      <c r="H1" s="104" t="s">
        <v>2152</v>
      </c>
      <c r="I1" s="104" t="s">
        <v>2153</v>
      </c>
      <c r="J1" s="104" t="s">
        <v>2154</v>
      </c>
      <c r="K1" s="104" t="s">
        <v>2155</v>
      </c>
      <c r="L1" s="104" t="s">
        <v>2156</v>
      </c>
      <c r="M1" s="104" t="s">
        <v>2157</v>
      </c>
      <c r="N1" s="104" t="s">
        <v>2158</v>
      </c>
      <c r="O1" s="104" t="s">
        <v>2159</v>
      </c>
      <c r="P1" s="104" t="s">
        <v>2160</v>
      </c>
      <c r="Q1" s="104" t="s">
        <v>2161</v>
      </c>
      <c r="R1" s="104" t="s">
        <v>2162</v>
      </c>
      <c r="S1" s="104" t="s">
        <v>2163</v>
      </c>
      <c r="T1" s="104" t="s">
        <v>2164</v>
      </c>
      <c r="U1" s="104" t="s">
        <v>2165</v>
      </c>
      <c r="V1" s="104" t="s">
        <v>2166</v>
      </c>
      <c r="W1" s="104" t="s">
        <v>2167</v>
      </c>
      <c r="X1" s="104" t="s">
        <v>2168</v>
      </c>
      <c r="Y1" s="104" t="s">
        <v>2169</v>
      </c>
      <c r="Z1" s="104" t="s">
        <v>2170</v>
      </c>
      <c r="AA1" s="104" t="s">
        <v>2171</v>
      </c>
      <c r="AB1" s="104" t="s">
        <v>2172</v>
      </c>
      <c r="AC1" s="104" t="s">
        <v>2173</v>
      </c>
      <c r="AD1" s="104" t="s">
        <v>2174</v>
      </c>
      <c r="AE1" s="104" t="s">
        <v>2175</v>
      </c>
      <c r="AF1" s="104" t="s">
        <v>2176</v>
      </c>
      <c r="AG1" s="104" t="s">
        <v>2177</v>
      </c>
      <c r="AH1" s="104" t="s">
        <v>2178</v>
      </c>
      <c r="AI1" s="104" t="s">
        <v>2179</v>
      </c>
      <c r="AJ1" s="104" t="s">
        <v>2180</v>
      </c>
      <c r="AK1" s="104" t="s">
        <v>2181</v>
      </c>
      <c r="AL1" s="104" t="s">
        <v>2182</v>
      </c>
      <c r="AM1" s="104" t="s">
        <v>2183</v>
      </c>
      <c r="AN1" s="104" t="s">
        <v>2184</v>
      </c>
      <c r="AO1" s="104" t="s">
        <v>2185</v>
      </c>
      <c r="AP1" s="104" t="s">
        <v>2186</v>
      </c>
      <c r="AQ1" s="104" t="s">
        <v>2187</v>
      </c>
      <c r="AR1" s="104" t="s">
        <v>2188</v>
      </c>
      <c r="AS1" s="104" t="s">
        <v>2189</v>
      </c>
      <c r="AT1" s="104" t="s">
        <v>2190</v>
      </c>
      <c r="AU1" s="104" t="s">
        <v>2191</v>
      </c>
      <c r="AV1" s="104" t="s">
        <v>2192</v>
      </c>
      <c r="AW1" s="105" t="s">
        <v>2193</v>
      </c>
    </row>
    <row r="2" spans="1:49" ht="60" customHeight="1" outlineLevel="1" x14ac:dyDescent="0.35">
      <c r="A2" s="97" t="s">
        <v>2194</v>
      </c>
      <c r="B2" s="80">
        <v>1</v>
      </c>
      <c r="C2" s="82" t="s">
        <v>25</v>
      </c>
      <c r="D2" s="84" t="s">
        <v>2195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2194</v>
      </c>
      <c r="B3" s="81" t="s">
        <v>2196</v>
      </c>
      <c r="C3" s="83" t="s">
        <v>2197</v>
      </c>
      <c r="D3" s="85" t="s">
        <v>2198</v>
      </c>
      <c r="E3" s="85" t="s">
        <v>2199</v>
      </c>
      <c r="F3" s="86" t="s">
        <v>2200</v>
      </c>
      <c r="G3" s="86" t="s">
        <v>2201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2194</v>
      </c>
      <c r="B4" s="81" t="s">
        <v>2202</v>
      </c>
      <c r="C4" s="83" t="s">
        <v>2203</v>
      </c>
      <c r="D4" s="85" t="s">
        <v>2204</v>
      </c>
      <c r="E4" s="85" t="s">
        <v>2205</v>
      </c>
      <c r="F4" s="86" t="s">
        <v>2200</v>
      </c>
      <c r="G4" s="86" t="s">
        <v>2206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2194</v>
      </c>
      <c r="B5" s="81" t="s">
        <v>2207</v>
      </c>
      <c r="C5" s="83" t="s">
        <v>2208</v>
      </c>
      <c r="D5" s="85" t="s">
        <v>2209</v>
      </c>
      <c r="E5" s="85" t="s">
        <v>2210</v>
      </c>
      <c r="F5" s="86" t="s">
        <v>2200</v>
      </c>
      <c r="G5" s="86" t="s">
        <v>2211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2194</v>
      </c>
      <c r="B6" s="81" t="s">
        <v>2212</v>
      </c>
      <c r="C6" s="83" t="s">
        <v>2213</v>
      </c>
      <c r="D6" s="85" t="s">
        <v>2214</v>
      </c>
      <c r="E6" s="85" t="s">
        <v>2215</v>
      </c>
      <c r="F6" s="86" t="s">
        <v>2200</v>
      </c>
      <c r="G6" s="86" t="s">
        <v>2201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2194</v>
      </c>
      <c r="B7" s="81" t="s">
        <v>2216</v>
      </c>
      <c r="C7" s="83" t="s">
        <v>2217</v>
      </c>
      <c r="D7" s="85" t="s">
        <v>2218</v>
      </c>
      <c r="E7" s="85" t="s">
        <v>2219</v>
      </c>
      <c r="F7" s="86" t="s">
        <v>2200</v>
      </c>
      <c r="G7" s="86" t="s">
        <v>2211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2220</v>
      </c>
      <c r="B8" s="80">
        <v>2</v>
      </c>
      <c r="C8" s="82" t="s">
        <v>25</v>
      </c>
      <c r="D8" s="84" t="s">
        <v>2221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2220</v>
      </c>
      <c r="B9" s="81" t="s">
        <v>2222</v>
      </c>
      <c r="C9" s="83" t="s">
        <v>2223</v>
      </c>
      <c r="D9" s="85" t="s">
        <v>2224</v>
      </c>
      <c r="E9" s="85" t="s">
        <v>2225</v>
      </c>
      <c r="F9" s="86" t="s">
        <v>2226</v>
      </c>
      <c r="G9" s="86" t="s">
        <v>2201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2220</v>
      </c>
      <c r="B10" s="81" t="s">
        <v>2227</v>
      </c>
      <c r="C10" s="83" t="s">
        <v>2228</v>
      </c>
      <c r="D10" s="85" t="s">
        <v>2229</v>
      </c>
      <c r="E10" s="85" t="s">
        <v>2230</v>
      </c>
      <c r="F10" s="86" t="s">
        <v>2226</v>
      </c>
      <c r="G10" s="86" t="s">
        <v>2201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2220</v>
      </c>
      <c r="B11" s="81" t="s">
        <v>2231</v>
      </c>
      <c r="C11" s="83" t="s">
        <v>2232</v>
      </c>
      <c r="D11" s="85" t="s">
        <v>2233</v>
      </c>
      <c r="E11" s="85" t="s">
        <v>2234</v>
      </c>
      <c r="F11" s="86" t="s">
        <v>2226</v>
      </c>
      <c r="G11" s="86" t="s">
        <v>2206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2220</v>
      </c>
      <c r="B12" s="81" t="s">
        <v>2235</v>
      </c>
      <c r="C12" s="83" t="s">
        <v>2236</v>
      </c>
      <c r="D12" s="85" t="s">
        <v>2237</v>
      </c>
      <c r="E12" s="85" t="s">
        <v>2238</v>
      </c>
      <c r="F12" s="86" t="s">
        <v>2226</v>
      </c>
      <c r="G12" s="86" t="s">
        <v>2211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2220</v>
      </c>
      <c r="B13" s="81" t="s">
        <v>2239</v>
      </c>
      <c r="C13" s="83" t="s">
        <v>2240</v>
      </c>
      <c r="D13" s="85" t="s">
        <v>2241</v>
      </c>
      <c r="E13" s="85" t="s">
        <v>2242</v>
      </c>
      <c r="F13" s="86" t="s">
        <v>2226</v>
      </c>
      <c r="G13" s="86" t="s">
        <v>2243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2220</v>
      </c>
      <c r="B14" s="81" t="s">
        <v>2244</v>
      </c>
      <c r="C14" s="83" t="s">
        <v>2245</v>
      </c>
      <c r="D14" s="85" t="s">
        <v>2246</v>
      </c>
      <c r="E14" s="85" t="s">
        <v>2247</v>
      </c>
      <c r="F14" s="86" t="s">
        <v>2226</v>
      </c>
      <c r="G14" s="86" t="s">
        <v>2243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2220</v>
      </c>
      <c r="B15" s="81" t="s">
        <v>2248</v>
      </c>
      <c r="C15" s="83" t="s">
        <v>2249</v>
      </c>
      <c r="D15" s="85" t="s">
        <v>2250</v>
      </c>
      <c r="E15" s="85" t="s">
        <v>2251</v>
      </c>
      <c r="F15" s="86" t="s">
        <v>2226</v>
      </c>
      <c r="G15" s="86" t="s">
        <v>2243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2252</v>
      </c>
      <c r="B16" s="80">
        <v>3</v>
      </c>
      <c r="C16" s="82" t="s">
        <v>25</v>
      </c>
      <c r="D16" s="84" t="s">
        <v>2253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2252</v>
      </c>
      <c r="B17" s="81" t="s">
        <v>2254</v>
      </c>
      <c r="C17" s="83" t="s">
        <v>2255</v>
      </c>
      <c r="D17" s="85" t="s">
        <v>2256</v>
      </c>
      <c r="E17" s="85" t="s">
        <v>2257</v>
      </c>
      <c r="F17" s="86" t="s">
        <v>2258</v>
      </c>
      <c r="G17" s="86" t="s">
        <v>2259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2252</v>
      </c>
      <c r="B18" s="81" t="s">
        <v>2260</v>
      </c>
      <c r="C18" s="83" t="s">
        <v>2261</v>
      </c>
      <c r="D18" s="85" t="s">
        <v>2262</v>
      </c>
      <c r="E18" s="85" t="s">
        <v>2263</v>
      </c>
      <c r="F18" s="86" t="s">
        <v>2258</v>
      </c>
      <c r="G18" s="86" t="s">
        <v>2201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2252</v>
      </c>
      <c r="B19" s="81" t="s">
        <v>2264</v>
      </c>
      <c r="C19" s="83" t="s">
        <v>2265</v>
      </c>
      <c r="D19" s="85" t="s">
        <v>2266</v>
      </c>
      <c r="E19" s="85" t="s">
        <v>2267</v>
      </c>
      <c r="F19" s="86" t="s">
        <v>2258</v>
      </c>
      <c r="G19" s="86" t="s">
        <v>2243</v>
      </c>
      <c r="H19" s="86">
        <v>1</v>
      </c>
      <c r="I19" s="88">
        <f>IF(COUNTIF(J19:AW19,"&lt;&gt;")=0,"",SUMPRODUCT(((Recommendations[ImplStatus]="Implemented")+(Recommendations[ImplStatus]="Compensated"))*ISNUMBER(MATCH(Recommendations[Id],J19:AW19,0)))/COUNTIF(J19:AW19,"&lt;&gt;"))</f>
        <v>0</v>
      </c>
      <c r="J19" s="90" t="s">
        <v>81</v>
      </c>
      <c r="K19" s="90" t="s">
        <v>87</v>
      </c>
      <c r="L19" s="90" t="s">
        <v>92</v>
      </c>
      <c r="M19" s="90" t="s">
        <v>97</v>
      </c>
      <c r="N19" s="90" t="s">
        <v>104</v>
      </c>
      <c r="O19" s="90" t="s">
        <v>110</v>
      </c>
      <c r="P19" s="90" t="s">
        <v>114</v>
      </c>
      <c r="Q19" s="90" t="s">
        <v>119</v>
      </c>
      <c r="R19" s="90" t="s">
        <v>124</v>
      </c>
      <c r="S19" s="90" t="s">
        <v>130</v>
      </c>
      <c r="T19" s="90" t="s">
        <v>134</v>
      </c>
      <c r="U19" s="90" t="s">
        <v>139</v>
      </c>
      <c r="V19" s="90" t="s">
        <v>144</v>
      </c>
      <c r="W19" s="90" t="s">
        <v>148</v>
      </c>
      <c r="X19" s="90" t="s">
        <v>153</v>
      </c>
      <c r="Y19" s="90" t="s">
        <v>158</v>
      </c>
      <c r="Z19" s="90" t="s">
        <v>162</v>
      </c>
      <c r="AA19" s="90" t="s">
        <v>166</v>
      </c>
      <c r="AB19" s="90" t="s">
        <v>177</v>
      </c>
      <c r="AC19" s="90" t="s">
        <v>181</v>
      </c>
      <c r="AD19" s="90" t="s">
        <v>185</v>
      </c>
      <c r="AE19" s="90" t="s">
        <v>195</v>
      </c>
      <c r="AF19" s="90" t="s">
        <v>199</v>
      </c>
      <c r="AG19" s="90" t="s">
        <v>203</v>
      </c>
      <c r="AH19" s="90" t="s">
        <v>243</v>
      </c>
      <c r="AI19" s="90" t="s">
        <v>248</v>
      </c>
      <c r="AJ19" s="90" t="s">
        <v>254</v>
      </c>
      <c r="AK19" s="90" t="s">
        <v>264</v>
      </c>
      <c r="AL19" s="90" t="s">
        <v>269</v>
      </c>
      <c r="AM19" s="90" t="s">
        <v>280</v>
      </c>
      <c r="AN19" s="90" t="s">
        <v>287</v>
      </c>
      <c r="AO19" s="90" t="s">
        <v>293</v>
      </c>
      <c r="AP19" s="90" t="s">
        <v>320</v>
      </c>
      <c r="AQ19" s="90" t="s">
        <v>424</v>
      </c>
      <c r="AR19" s="90" t="s">
        <v>429</v>
      </c>
      <c r="AS19" s="90" t="s">
        <v>435</v>
      </c>
      <c r="AT19" s="90" t="s">
        <v>660</v>
      </c>
      <c r="AU19" s="90" t="s">
        <v>666</v>
      </c>
      <c r="AV19" s="90" t="s">
        <v>672</v>
      </c>
      <c r="AW19" s="101" t="s">
        <v>677</v>
      </c>
    </row>
    <row r="20" spans="1:49" ht="60" customHeight="1" x14ac:dyDescent="0.35">
      <c r="A20" s="98" t="s">
        <v>2252</v>
      </c>
      <c r="B20" s="81" t="s">
        <v>2268</v>
      </c>
      <c r="C20" s="83" t="s">
        <v>2269</v>
      </c>
      <c r="D20" s="85" t="s">
        <v>2270</v>
      </c>
      <c r="E20" s="85" t="s">
        <v>2271</v>
      </c>
      <c r="F20" s="86" t="s">
        <v>2258</v>
      </c>
      <c r="G20" s="86" t="s">
        <v>2243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2252</v>
      </c>
      <c r="B21" s="81" t="s">
        <v>2272</v>
      </c>
      <c r="C21" s="83" t="s">
        <v>2273</v>
      </c>
      <c r="D21" s="85" t="s">
        <v>2274</v>
      </c>
      <c r="E21" s="85" t="s">
        <v>2275</v>
      </c>
      <c r="F21" s="86" t="s">
        <v>2258</v>
      </c>
      <c r="G21" s="86" t="s">
        <v>2243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2252</v>
      </c>
      <c r="B22" s="81" t="s">
        <v>2276</v>
      </c>
      <c r="C22" s="83" t="s">
        <v>2277</v>
      </c>
      <c r="D22" s="85" t="s">
        <v>2278</v>
      </c>
      <c r="E22" s="85" t="s">
        <v>2279</v>
      </c>
      <c r="F22" s="86" t="s">
        <v>2258</v>
      </c>
      <c r="G22" s="86" t="s">
        <v>2243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2252</v>
      </c>
      <c r="B23" s="81" t="s">
        <v>2280</v>
      </c>
      <c r="C23" s="83" t="s">
        <v>2281</v>
      </c>
      <c r="D23" s="85" t="s">
        <v>2282</v>
      </c>
      <c r="E23" s="85" t="s">
        <v>2283</v>
      </c>
      <c r="F23" s="86" t="s">
        <v>2258</v>
      </c>
      <c r="G23" s="86" t="s">
        <v>2201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2252</v>
      </c>
      <c r="B24" s="81" t="s">
        <v>2284</v>
      </c>
      <c r="C24" s="83" t="s">
        <v>2285</v>
      </c>
      <c r="D24" s="85" t="s">
        <v>2286</v>
      </c>
      <c r="E24" s="85" t="s">
        <v>2287</v>
      </c>
      <c r="F24" s="86" t="s">
        <v>2258</v>
      </c>
      <c r="G24" s="86" t="s">
        <v>2201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2252</v>
      </c>
      <c r="B25" s="81" t="s">
        <v>2288</v>
      </c>
      <c r="C25" s="83" t="s">
        <v>2289</v>
      </c>
      <c r="D25" s="85" t="s">
        <v>2290</v>
      </c>
      <c r="E25" s="85" t="s">
        <v>2291</v>
      </c>
      <c r="F25" s="86" t="s">
        <v>2258</v>
      </c>
      <c r="G25" s="86" t="s">
        <v>2243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2252</v>
      </c>
      <c r="B26" s="81" t="s">
        <v>2292</v>
      </c>
      <c r="C26" s="83" t="s">
        <v>2293</v>
      </c>
      <c r="D26" s="85" t="s">
        <v>2294</v>
      </c>
      <c r="E26" s="85" t="s">
        <v>2295</v>
      </c>
      <c r="F26" s="86" t="s">
        <v>2258</v>
      </c>
      <c r="G26" s="86" t="s">
        <v>2243</v>
      </c>
      <c r="H26" s="86">
        <v>2</v>
      </c>
      <c r="I26" s="88">
        <f>IF(COUNTIF(J26:AW26,"&lt;&gt;")=0,"",SUMPRODUCT(((Recommendations[ImplStatus]="Implemented")+(Recommendations[ImplStatus]="Compensated"))*ISNUMBER(MATCH(Recommendations[Id],J26:AW26,0)))/COUNTIF(J26:AW26,"&lt;&gt;"))</f>
        <v>0</v>
      </c>
      <c r="J26" s="90" t="s">
        <v>360</v>
      </c>
      <c r="K26" s="90" t="s">
        <v>365</v>
      </c>
      <c r="L26" s="90" t="s">
        <v>372</v>
      </c>
      <c r="M26" s="90" t="s">
        <v>377</v>
      </c>
      <c r="N26" s="90" t="s">
        <v>382</v>
      </c>
      <c r="O26" s="90" t="s">
        <v>387</v>
      </c>
      <c r="P26" s="90" t="s">
        <v>393</v>
      </c>
      <c r="Q26" s="90" t="s">
        <v>1027</v>
      </c>
      <c r="R26" s="90" t="s">
        <v>1065</v>
      </c>
      <c r="S26" s="90" t="s">
        <v>1083</v>
      </c>
      <c r="T26" s="90" t="s">
        <v>1132</v>
      </c>
      <c r="U26" s="90" t="s">
        <v>1473</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2252</v>
      </c>
      <c r="B27" s="81" t="s">
        <v>2296</v>
      </c>
      <c r="C27" s="83" t="s">
        <v>2297</v>
      </c>
      <c r="D27" s="85" t="s">
        <v>2298</v>
      </c>
      <c r="E27" s="85" t="s">
        <v>2299</v>
      </c>
      <c r="F27" s="86" t="s">
        <v>2258</v>
      </c>
      <c r="G27" s="86" t="s">
        <v>2243</v>
      </c>
      <c r="H27" s="86">
        <v>2</v>
      </c>
      <c r="I27" s="88">
        <f>IF(COUNTIF(J27:AW27,"&lt;&gt;")=0,"",SUMPRODUCT(((Recommendations[ImplStatus]="Implemented")+(Recommendations[ImplStatus]="Compensated"))*ISNUMBER(MATCH(Recommendations[Id],J27:AW27,0)))/COUNTIF(J27:AW27,"&lt;&gt;"))</f>
        <v>0</v>
      </c>
      <c r="J27" s="90" t="s">
        <v>1265</v>
      </c>
      <c r="K27" s="90" t="s">
        <v>1281</v>
      </c>
      <c r="L27" s="90" t="s">
        <v>1286</v>
      </c>
      <c r="M27" s="90" t="s">
        <v>1311</v>
      </c>
      <c r="N27" s="90" t="s">
        <v>1848</v>
      </c>
      <c r="O27" s="90" t="s">
        <v>1893</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2252</v>
      </c>
      <c r="B28" s="81" t="s">
        <v>2300</v>
      </c>
      <c r="C28" s="83" t="s">
        <v>2301</v>
      </c>
      <c r="D28" s="85" t="s">
        <v>2302</v>
      </c>
      <c r="E28" s="85" t="s">
        <v>2303</v>
      </c>
      <c r="F28" s="86" t="s">
        <v>2258</v>
      </c>
      <c r="G28" s="86" t="s">
        <v>2243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2252</v>
      </c>
      <c r="B29" s="81" t="s">
        <v>2304</v>
      </c>
      <c r="C29" s="83" t="s">
        <v>2305</v>
      </c>
      <c r="D29" s="85" t="s">
        <v>2306</v>
      </c>
      <c r="E29" s="85" t="s">
        <v>2307</v>
      </c>
      <c r="F29" s="86" t="s">
        <v>2258</v>
      </c>
      <c r="G29" s="86" t="s">
        <v>2243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2252</v>
      </c>
      <c r="B30" s="81" t="s">
        <v>2308</v>
      </c>
      <c r="C30" s="83" t="s">
        <v>2309</v>
      </c>
      <c r="D30" s="85" t="s">
        <v>2310</v>
      </c>
      <c r="E30" s="85" t="s">
        <v>2311</v>
      </c>
      <c r="F30" s="86" t="s">
        <v>2258</v>
      </c>
      <c r="G30" s="86" t="s">
        <v>2211</v>
      </c>
      <c r="H30" s="86">
        <v>3</v>
      </c>
      <c r="I30" s="88">
        <f>IF(COUNTIF(J30:AW30,"&lt;&gt;")=0,"",SUMPRODUCT(((Recommendations[ImplStatus]="Implemented")+(Recommendations[ImplStatus]="Compensated"))*ISNUMBER(MATCH(Recommendations[Id],J30:AW30,0)))/COUNTIF(J30:AW30,"&lt;&gt;"))</f>
        <v>0</v>
      </c>
      <c r="J30" s="90" t="s">
        <v>1762</v>
      </c>
      <c r="K30" s="90" t="s">
        <v>1767</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2312</v>
      </c>
      <c r="B31" s="80">
        <v>4</v>
      </c>
      <c r="C31" s="82" t="s">
        <v>25</v>
      </c>
      <c r="D31" s="84" t="s">
        <v>2313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2312</v>
      </c>
      <c r="B32" s="81" t="s">
        <v>2314</v>
      </c>
      <c r="C32" s="83" t="s">
        <v>2315</v>
      </c>
      <c r="D32" s="85" t="s">
        <v>2316</v>
      </c>
      <c r="E32" s="85" t="s">
        <v>2317</v>
      </c>
      <c r="F32" s="86" t="s">
        <v>2318</v>
      </c>
      <c r="G32" s="86" t="s">
        <v>2259</v>
      </c>
      <c r="H32" s="86">
        <v>1</v>
      </c>
      <c r="I32" s="88">
        <f>IF(COUNTIF(J32:AW32,"&lt;&gt;")=0,"",SUMPRODUCT(((Recommendations[ImplStatus]="Implemented")+(Recommendations[ImplStatus]="Compensated"))*ISNUMBER(MATCH(Recommendations[Id],J32:AW32,0)))/COUNTIF(J32:AW32,"&lt;&gt;"))</f>
        <v>0</v>
      </c>
      <c r="J32" s="90" t="s">
        <v>81</v>
      </c>
      <c r="K32" s="90" t="s">
        <v>104</v>
      </c>
      <c r="L32" s="90" t="s">
        <v>124</v>
      </c>
      <c r="M32" s="90" t="s">
        <v>139</v>
      </c>
      <c r="N32" s="90" t="s">
        <v>153</v>
      </c>
      <c r="O32" s="90" t="s">
        <v>208</v>
      </c>
      <c r="P32" s="90" t="s">
        <v>213</v>
      </c>
      <c r="Q32" s="90" t="s">
        <v>218</v>
      </c>
      <c r="R32" s="90" t="s">
        <v>224</v>
      </c>
      <c r="S32" s="90" t="s">
        <v>248</v>
      </c>
      <c r="T32" s="90" t="s">
        <v>254</v>
      </c>
      <c r="U32" s="90" t="s">
        <v>264</v>
      </c>
      <c r="V32" s="90" t="s">
        <v>269</v>
      </c>
      <c r="W32" s="90" t="s">
        <v>280</v>
      </c>
      <c r="X32" s="90" t="s">
        <v>287</v>
      </c>
      <c r="Y32" s="90" t="s">
        <v>293</v>
      </c>
      <c r="Z32" s="90" t="s">
        <v>360</v>
      </c>
      <c r="AA32" s="90" t="s">
        <v>365</v>
      </c>
      <c r="AB32" s="90" t="s">
        <v>372</v>
      </c>
      <c r="AC32" s="90" t="s">
        <v>377</v>
      </c>
      <c r="AD32" s="90" t="s">
        <v>382</v>
      </c>
      <c r="AE32" s="90" t="s">
        <v>387</v>
      </c>
      <c r="AF32" s="90" t="s">
        <v>393</v>
      </c>
      <c r="AG32" s="90" t="s">
        <v>399</v>
      </c>
      <c r="AH32" s="90" t="s">
        <v>404</v>
      </c>
      <c r="AI32" s="90" t="s">
        <v>409</v>
      </c>
      <c r="AJ32" s="90" t="s">
        <v>414</v>
      </c>
      <c r="AK32" s="90" t="s">
        <v>419</v>
      </c>
      <c r="AL32" s="90" t="s">
        <v>424</v>
      </c>
      <c r="AM32" s="90" t="s">
        <v>429</v>
      </c>
      <c r="AN32" s="90" t="s">
        <v>435</v>
      </c>
      <c r="AO32" s="90" t="s">
        <v>440</v>
      </c>
      <c r="AP32" s="90" t="s">
        <v>446</v>
      </c>
      <c r="AQ32" s="90" t="s">
        <v>452</v>
      </c>
      <c r="AR32" s="90" t="s">
        <v>655</v>
      </c>
      <c r="AS32" s="90" t="s">
        <v>660</v>
      </c>
      <c r="AT32" s="90" t="s">
        <v>666</v>
      </c>
      <c r="AU32" s="90" t="s">
        <v>672</v>
      </c>
      <c r="AV32" s="90" t="s">
        <v>677</v>
      </c>
      <c r="AW32" s="101" t="s">
        <v>682</v>
      </c>
    </row>
    <row r="33" spans="1:49" ht="60" customHeight="1" x14ac:dyDescent="0.35">
      <c r="A33" s="98" t="s">
        <v>2312</v>
      </c>
      <c r="B33" s="81" t="s">
        <v>2319</v>
      </c>
      <c r="C33" s="83" t="s">
        <v>2320</v>
      </c>
      <c r="D33" s="85" t="s">
        <v>2321</v>
      </c>
      <c r="E33" s="85" t="s">
        <v>2322</v>
      </c>
      <c r="F33" s="86" t="s">
        <v>2318</v>
      </c>
      <c r="G33" s="86" t="s">
        <v>2259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2312</v>
      </c>
      <c r="B34" s="81" t="s">
        <v>2323</v>
      </c>
      <c r="C34" s="83" t="s">
        <v>2324</v>
      </c>
      <c r="D34" s="85" t="s">
        <v>2325</v>
      </c>
      <c r="E34" s="85" t="s">
        <v>2326</v>
      </c>
      <c r="F34" s="86" t="s">
        <v>2200</v>
      </c>
      <c r="G34" s="86" t="s">
        <v>2243</v>
      </c>
      <c r="H34" s="86">
        <v>1</v>
      </c>
      <c r="I34" s="88">
        <f>IF(COUNTIF(J34:AW34,"&lt;&gt;")=0,"",SUMPRODUCT(((Recommendations[ImplStatus]="Implemented")+(Recommendations[ImplStatus]="Compensated"))*ISNUMBER(MATCH(Recommendations[Id],J34:AW34,0)))/COUNTIF(J34:AW34,"&lt;&gt;"))</f>
        <v>0</v>
      </c>
      <c r="J34" s="90" t="s">
        <v>458</v>
      </c>
      <c r="K34" s="90" t="s">
        <v>1046</v>
      </c>
      <c r="L34" s="90" t="s">
        <v>1377</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2312</v>
      </c>
      <c r="B35" s="81" t="s">
        <v>2327</v>
      </c>
      <c r="C35" s="83" t="s">
        <v>2328</v>
      </c>
      <c r="D35" s="85" t="s">
        <v>2329</v>
      </c>
      <c r="E35" s="85" t="s">
        <v>2330</v>
      </c>
      <c r="F35" s="86" t="s">
        <v>2200</v>
      </c>
      <c r="G35" s="86" t="s">
        <v>2243</v>
      </c>
      <c r="H35" s="86">
        <v>1</v>
      </c>
      <c r="I35" s="88">
        <f>IF(COUNTIF(J35:AW35,"&lt;&gt;")=0,"",SUMPRODUCT(((Recommendations[ImplStatus]="Implemented")+(Recommendations[ImplStatus]="Compensated"))*ISNUMBER(MATCH(Recommendations[Id],J35:AW35,0)))/COUNTIF(J35:AW35,"&lt;&gt;"))</f>
        <v>0</v>
      </c>
      <c r="J35" s="90" t="s">
        <v>950</v>
      </c>
      <c r="K35" s="90" t="s">
        <v>956</v>
      </c>
      <c r="L35" s="90" t="s">
        <v>963</v>
      </c>
      <c r="M35" s="90" t="s">
        <v>968</v>
      </c>
      <c r="N35" s="90" t="s">
        <v>974</v>
      </c>
      <c r="O35" s="90" t="s">
        <v>979</v>
      </c>
      <c r="P35" s="90" t="s">
        <v>984</v>
      </c>
      <c r="Q35" s="90" t="s">
        <v>989</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2312</v>
      </c>
      <c r="B36" s="81" t="s">
        <v>2331</v>
      </c>
      <c r="C36" s="83" t="s">
        <v>2332</v>
      </c>
      <c r="D36" s="85" t="s">
        <v>2333</v>
      </c>
      <c r="E36" s="85" t="s">
        <v>2334</v>
      </c>
      <c r="F36" s="86" t="s">
        <v>2200</v>
      </c>
      <c r="G36" s="86" t="s">
        <v>2243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2312</v>
      </c>
      <c r="B37" s="81" t="s">
        <v>2335</v>
      </c>
      <c r="C37" s="83" t="s">
        <v>2336</v>
      </c>
      <c r="D37" s="85" t="s">
        <v>2337</v>
      </c>
      <c r="E37" s="85" t="s">
        <v>2338</v>
      </c>
      <c r="F37" s="86" t="s">
        <v>2200</v>
      </c>
      <c r="G37" s="86" t="s">
        <v>2243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2312</v>
      </c>
      <c r="B38" s="81" t="s">
        <v>2339</v>
      </c>
      <c r="C38" s="83" t="s">
        <v>2340</v>
      </c>
      <c r="D38" s="85" t="s">
        <v>2341</v>
      </c>
      <c r="E38" s="85" t="s">
        <v>2342</v>
      </c>
      <c r="F38" s="86" t="s">
        <v>2343</v>
      </c>
      <c r="G38" s="86" t="s">
        <v>2243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2312</v>
      </c>
      <c r="B39" s="81" t="s">
        <v>2344</v>
      </c>
      <c r="C39" s="83" t="s">
        <v>2345</v>
      </c>
      <c r="D39" s="85" t="s">
        <v>2346</v>
      </c>
      <c r="E39" s="85" t="s">
        <v>2347</v>
      </c>
      <c r="F39" s="86" t="s">
        <v>2200</v>
      </c>
      <c r="G39" s="86" t="s">
        <v>2243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54</v>
      </c>
      <c r="Q39" s="90" t="s">
        <v>61</v>
      </c>
      <c r="R39" s="90" t="s">
        <v>67</v>
      </c>
      <c r="S39" s="90" t="s">
        <v>73</v>
      </c>
      <c r="T39" s="90" t="s">
        <v>87</v>
      </c>
      <c r="U39" s="90" t="s">
        <v>92</v>
      </c>
      <c r="V39" s="90" t="s">
        <v>97</v>
      </c>
      <c r="W39" s="90" t="s">
        <v>110</v>
      </c>
      <c r="X39" s="90" t="s">
        <v>114</v>
      </c>
      <c r="Y39" s="90" t="s">
        <v>119</v>
      </c>
      <c r="Z39" s="90" t="s">
        <v>130</v>
      </c>
      <c r="AA39" s="90" t="s">
        <v>134</v>
      </c>
      <c r="AB39" s="90" t="s">
        <v>144</v>
      </c>
      <c r="AC39" s="90" t="s">
        <v>148</v>
      </c>
      <c r="AD39" s="90" t="s">
        <v>158</v>
      </c>
      <c r="AE39" s="90" t="s">
        <v>162</v>
      </c>
      <c r="AF39" s="90" t="s">
        <v>166</v>
      </c>
      <c r="AG39" s="90" t="s">
        <v>177</v>
      </c>
      <c r="AH39" s="90" t="s">
        <v>181</v>
      </c>
      <c r="AI39" s="90" t="s">
        <v>185</v>
      </c>
      <c r="AJ39" s="90" t="s">
        <v>195</v>
      </c>
      <c r="AK39" s="90" t="s">
        <v>199</v>
      </c>
      <c r="AL39" s="90" t="s">
        <v>203</v>
      </c>
      <c r="AM39" s="90" t="s">
        <v>229</v>
      </c>
      <c r="AN39" s="90" t="s">
        <v>259</v>
      </c>
      <c r="AO39" s="90" t="s">
        <v>275</v>
      </c>
      <c r="AP39" s="90" t="s">
        <v>299</v>
      </c>
      <c r="AQ39" s="90" t="s">
        <v>306</v>
      </c>
      <c r="AR39" s="90" t="s">
        <v>313</v>
      </c>
      <c r="AS39" s="90" t="s">
        <v>320</v>
      </c>
      <c r="AT39" s="90" t="s">
        <v>327</v>
      </c>
      <c r="AU39" s="90" t="s">
        <v>339</v>
      </c>
      <c r="AV39" s="90" t="s">
        <v>346</v>
      </c>
      <c r="AW39" s="101" t="s">
        <v>353</v>
      </c>
    </row>
    <row r="40" spans="1:49" ht="60" customHeight="1" x14ac:dyDescent="0.35">
      <c r="A40" s="98" t="s">
        <v>2312</v>
      </c>
      <c r="B40" s="81" t="s">
        <v>2348</v>
      </c>
      <c r="C40" s="83" t="s">
        <v>2349</v>
      </c>
      <c r="D40" s="85" t="s">
        <v>2350</v>
      </c>
      <c r="E40" s="85" t="s">
        <v>2351</v>
      </c>
      <c r="F40" s="86" t="s">
        <v>2200</v>
      </c>
      <c r="G40" s="86" t="s">
        <v>2243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2312</v>
      </c>
      <c r="B41" s="81" t="s">
        <v>2352</v>
      </c>
      <c r="C41" s="83" t="s">
        <v>2353</v>
      </c>
      <c r="D41" s="85" t="s">
        <v>2354</v>
      </c>
      <c r="E41" s="85" t="s">
        <v>2355</v>
      </c>
      <c r="F41" s="86" t="s">
        <v>2200</v>
      </c>
      <c r="G41" s="86" t="s">
        <v>2243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2312</v>
      </c>
      <c r="B42" s="81" t="s">
        <v>2356</v>
      </c>
      <c r="C42" s="83" t="s">
        <v>2357</v>
      </c>
      <c r="D42" s="85" t="s">
        <v>2358</v>
      </c>
      <c r="E42" s="85" t="s">
        <v>2359</v>
      </c>
      <c r="F42" s="86" t="s">
        <v>2258</v>
      </c>
      <c r="G42" s="86" t="s">
        <v>2243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2312</v>
      </c>
      <c r="B43" s="81" t="s">
        <v>2360</v>
      </c>
      <c r="C43" s="83" t="s">
        <v>2361</v>
      </c>
      <c r="D43" s="85" t="s">
        <v>2362</v>
      </c>
      <c r="E43" s="85" t="s">
        <v>2363</v>
      </c>
      <c r="F43" s="86" t="s">
        <v>2258</v>
      </c>
      <c r="G43" s="86" t="s">
        <v>2243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2364</v>
      </c>
      <c r="B44" s="80">
        <v>5</v>
      </c>
      <c r="C44" s="82" t="s">
        <v>25</v>
      </c>
      <c r="D44" s="84" t="s">
        <v>2365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2364</v>
      </c>
      <c r="B45" s="81" t="s">
        <v>2366</v>
      </c>
      <c r="C45" s="83" t="s">
        <v>2367</v>
      </c>
      <c r="D45" s="85" t="s">
        <v>2368</v>
      </c>
      <c r="E45" s="85" t="s">
        <v>2369</v>
      </c>
      <c r="F45" s="86" t="s">
        <v>2343</v>
      </c>
      <c r="G45" s="86" t="s">
        <v>2201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2364</v>
      </c>
      <c r="B46" s="81" t="s">
        <v>2370</v>
      </c>
      <c r="C46" s="83" t="s">
        <v>2371</v>
      </c>
      <c r="D46" s="85" t="s">
        <v>2372</v>
      </c>
      <c r="E46" s="85" t="s">
        <v>2373</v>
      </c>
      <c r="F46" s="86" t="s">
        <v>2343</v>
      </c>
      <c r="G46" s="86" t="s">
        <v>2243</v>
      </c>
      <c r="H46" s="86">
        <v>1</v>
      </c>
      <c r="I46" s="88">
        <f>IF(COUNTIF(J46:AW46,"&lt;&gt;")=0,"",SUMPRODUCT(((Recommendations[ImplStatus]="Implemented")+(Recommendations[ImplStatus]="Compensated"))*ISNUMBER(MATCH(Recommendations[Id],J46:AW46,0)))/COUNTIF(J46:AW46,"&lt;&gt;"))</f>
        <v>0</v>
      </c>
      <c r="J46" s="90" t="s">
        <v>452</v>
      </c>
      <c r="K46" s="90" t="s">
        <v>1046</v>
      </c>
      <c r="L46" s="90" t="s">
        <v>1053</v>
      </c>
      <c r="M46" s="90" t="s">
        <v>1059</v>
      </c>
      <c r="N46" s="90" t="s">
        <v>1108</v>
      </c>
      <c r="O46" s="90" t="s">
        <v>1126</v>
      </c>
      <c r="P46" s="90" t="s">
        <v>1213</v>
      </c>
      <c r="Q46" s="90" t="s">
        <v>1219</v>
      </c>
      <c r="R46" s="90" t="s">
        <v>1225</v>
      </c>
      <c r="S46" s="90" t="s">
        <v>1231</v>
      </c>
      <c r="T46" s="90" t="s">
        <v>1237</v>
      </c>
      <c r="U46" s="90" t="s">
        <v>1243</v>
      </c>
      <c r="V46" s="90" t="s">
        <v>1249</v>
      </c>
      <c r="W46" s="90" t="s">
        <v>1255</v>
      </c>
      <c r="X46" s="90" t="s">
        <v>1260</v>
      </c>
      <c r="Y46" s="90" t="s">
        <v>1271</v>
      </c>
      <c r="Z46" s="90" t="s">
        <v>1276</v>
      </c>
      <c r="AA46" s="90" t="s">
        <v>1291</v>
      </c>
      <c r="AB46" s="90" t="s">
        <v>1298</v>
      </c>
      <c r="AC46" s="90" t="s">
        <v>1305</v>
      </c>
      <c r="AD46" s="90" t="s">
        <v>1317</v>
      </c>
      <c r="AE46" s="90" t="s">
        <v>1323</v>
      </c>
      <c r="AF46" s="90" t="s">
        <v>1853</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2364</v>
      </c>
      <c r="B47" s="81" t="s">
        <v>2374</v>
      </c>
      <c r="C47" s="83" t="s">
        <v>2375</v>
      </c>
      <c r="D47" s="85" t="s">
        <v>2376</v>
      </c>
      <c r="E47" s="85" t="s">
        <v>2377</v>
      </c>
      <c r="F47" s="86" t="s">
        <v>2343</v>
      </c>
      <c r="G47" s="86" t="s">
        <v>2243</v>
      </c>
      <c r="H47" s="86">
        <v>1</v>
      </c>
      <c r="I47" s="88">
        <f>IF(COUNTIF(J47:AW47,"&lt;&gt;")=0,"",SUMPRODUCT(((Recommendations[ImplStatus]="Implemented")+(Recommendations[ImplStatus]="Compensated"))*ISNUMBER(MATCH(Recommendations[Id],J47:AW47,0)))/COUNTIF(J47:AW47,"&lt;&gt;"))</f>
        <v>0</v>
      </c>
      <c r="J47" s="90" t="s">
        <v>1858</v>
      </c>
      <c r="K47" s="90" t="s">
        <v>1868</v>
      </c>
      <c r="L47" s="90" t="s">
        <v>1873</v>
      </c>
      <c r="M47" s="90" t="s">
        <v>1878</v>
      </c>
      <c r="N47" s="90" t="s">
        <v>1883</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2364</v>
      </c>
      <c r="B48" s="81" t="s">
        <v>2378</v>
      </c>
      <c r="C48" s="83" t="s">
        <v>2379</v>
      </c>
      <c r="D48" s="85" t="s">
        <v>2380</v>
      </c>
      <c r="E48" s="85" t="s">
        <v>2381</v>
      </c>
      <c r="F48" s="86" t="s">
        <v>2343</v>
      </c>
      <c r="G48" s="86" t="s">
        <v>2243</v>
      </c>
      <c r="H48" s="86">
        <v>1</v>
      </c>
      <c r="I48" s="88">
        <f>IF(COUNTIF(J48:AW48,"&lt;&gt;")=0,"",SUMPRODUCT(((Recommendations[ImplStatus]="Implemented")+(Recommendations[ImplStatus]="Compensated"))*ISNUMBER(MATCH(Recommendations[Id],J48:AW48,0)))/COUNTIF(J48:AW48,"&lt;&gt;"))</f>
        <v>0</v>
      </c>
      <c r="J48" s="90" t="s">
        <v>1114</v>
      </c>
      <c r="K48" s="90" t="s">
        <v>1146</v>
      </c>
      <c r="L48" s="90" t="s">
        <v>1151</v>
      </c>
      <c r="M48" s="90" t="s">
        <v>1163</v>
      </c>
      <c r="N48" s="90" t="s">
        <v>1169</v>
      </c>
      <c r="O48" s="90" t="s">
        <v>1174</v>
      </c>
      <c r="P48" s="90" t="s">
        <v>1180</v>
      </c>
      <c r="Q48" s="90" t="s">
        <v>1329</v>
      </c>
      <c r="R48" s="90" t="s">
        <v>1334</v>
      </c>
      <c r="S48" s="90" t="s">
        <v>1339</v>
      </c>
      <c r="T48" s="90" t="s">
        <v>1344</v>
      </c>
      <c r="U48" s="90" t="s">
        <v>1863</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2364</v>
      </c>
      <c r="B49" s="81" t="s">
        <v>2382</v>
      </c>
      <c r="C49" s="83" t="s">
        <v>2383</v>
      </c>
      <c r="D49" s="85" t="s">
        <v>2384</v>
      </c>
      <c r="E49" s="85" t="s">
        <v>2385</v>
      </c>
      <c r="F49" s="86" t="s">
        <v>2343</v>
      </c>
      <c r="G49" s="86" t="s">
        <v>2201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2364</v>
      </c>
      <c r="B50" s="81" t="s">
        <v>2386</v>
      </c>
      <c r="C50" s="83" t="s">
        <v>2387</v>
      </c>
      <c r="D50" s="85" t="s">
        <v>2388</v>
      </c>
      <c r="E50" s="85" t="s">
        <v>2389</v>
      </c>
      <c r="F50" s="86" t="s">
        <v>2343</v>
      </c>
      <c r="G50" s="86" t="s">
        <v>2259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2390</v>
      </c>
      <c r="B51" s="80">
        <v>6</v>
      </c>
      <c r="C51" s="82" t="s">
        <v>25</v>
      </c>
      <c r="D51" s="84" t="s">
        <v>2391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2390</v>
      </c>
      <c r="B52" s="81" t="s">
        <v>2392</v>
      </c>
      <c r="C52" s="83" t="s">
        <v>2393</v>
      </c>
      <c r="D52" s="85" t="s">
        <v>2394</v>
      </c>
      <c r="E52" s="85" t="s">
        <v>2395</v>
      </c>
      <c r="F52" s="86" t="s">
        <v>2318</v>
      </c>
      <c r="G52" s="86" t="s">
        <v>2259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2390</v>
      </c>
      <c r="B53" s="81" t="s">
        <v>2396</v>
      </c>
      <c r="C53" s="83" t="s">
        <v>2397</v>
      </c>
      <c r="D53" s="85" t="s">
        <v>2398</v>
      </c>
      <c r="E53" s="85" t="s">
        <v>2399</v>
      </c>
      <c r="F53" s="86" t="s">
        <v>2318</v>
      </c>
      <c r="G53" s="86" t="s">
        <v>2259</v>
      </c>
      <c r="H53" s="86">
        <v>1</v>
      </c>
      <c r="I53" s="88">
        <f>IF(COUNTIF(J53:AW53,"&lt;&gt;")=0,"",SUMPRODUCT(((Recommendations[ImplStatus]="Implemented")+(Recommendations[ImplStatus]="Compensated"))*ISNUMBER(MATCH(Recommendations[Id],J53:AW53,0)))/COUNTIF(J53:AW53,"&lt;&gt;"))</f>
        <v>0</v>
      </c>
      <c r="J53" s="90" t="s">
        <v>1193</v>
      </c>
      <c r="K53" s="90" t="s">
        <v>1199</v>
      </c>
      <c r="L53" s="90" t="s">
        <v>1206</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2390</v>
      </c>
      <c r="B54" s="81" t="s">
        <v>2400</v>
      </c>
      <c r="C54" s="83" t="s">
        <v>2401</v>
      </c>
      <c r="D54" s="85" t="s">
        <v>2402</v>
      </c>
      <c r="E54" s="85" t="s">
        <v>2403</v>
      </c>
      <c r="F54" s="86" t="s">
        <v>2343</v>
      </c>
      <c r="G54" s="86" t="s">
        <v>2243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2390</v>
      </c>
      <c r="B55" s="81" t="s">
        <v>2404</v>
      </c>
      <c r="C55" s="83" t="s">
        <v>2405</v>
      </c>
      <c r="D55" s="85" t="s">
        <v>2406</v>
      </c>
      <c r="E55" s="85" t="s">
        <v>2407</v>
      </c>
      <c r="F55" s="86" t="s">
        <v>2343</v>
      </c>
      <c r="G55" s="86" t="s">
        <v>2243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2390</v>
      </c>
      <c r="B56" s="81" t="s">
        <v>2408</v>
      </c>
      <c r="C56" s="83" t="s">
        <v>2409</v>
      </c>
      <c r="D56" s="85" t="s">
        <v>2410</v>
      </c>
      <c r="E56" s="85" t="s">
        <v>2411</v>
      </c>
      <c r="F56" s="86" t="s">
        <v>2343</v>
      </c>
      <c r="G56" s="86" t="s">
        <v>2243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2390</v>
      </c>
      <c r="B57" s="81" t="s">
        <v>2412</v>
      </c>
      <c r="C57" s="83" t="s">
        <v>2413</v>
      </c>
      <c r="D57" s="85" t="s">
        <v>2414</v>
      </c>
      <c r="E57" s="85" t="s">
        <v>2415</v>
      </c>
      <c r="F57" s="86" t="s">
        <v>2226</v>
      </c>
      <c r="G57" s="86" t="s">
        <v>2201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2390</v>
      </c>
      <c r="B58" s="81" t="s">
        <v>2416</v>
      </c>
      <c r="C58" s="83" t="s">
        <v>2417</v>
      </c>
      <c r="D58" s="85" t="s">
        <v>2418</v>
      </c>
      <c r="E58" s="85" t="s">
        <v>2419</v>
      </c>
      <c r="F58" s="86" t="s">
        <v>2343</v>
      </c>
      <c r="G58" s="86" t="s">
        <v>2243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2390</v>
      </c>
      <c r="B59" s="81" t="s">
        <v>2420</v>
      </c>
      <c r="C59" s="83" t="s">
        <v>2421</v>
      </c>
      <c r="D59" s="85" t="s">
        <v>2422</v>
      </c>
      <c r="E59" s="85" t="s">
        <v>2423</v>
      </c>
      <c r="F59" s="86" t="s">
        <v>2343</v>
      </c>
      <c r="G59" s="86" t="s">
        <v>2259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2424</v>
      </c>
      <c r="B60" s="80">
        <v>7</v>
      </c>
      <c r="C60" s="82" t="s">
        <v>25</v>
      </c>
      <c r="D60" s="84" t="s">
        <v>2425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2424</v>
      </c>
      <c r="B61" s="81" t="s">
        <v>2426</v>
      </c>
      <c r="C61" s="83" t="s">
        <v>2427</v>
      </c>
      <c r="D61" s="85" t="s">
        <v>2428</v>
      </c>
      <c r="E61" s="85" t="s">
        <v>2429</v>
      </c>
      <c r="F61" s="86" t="s">
        <v>2318</v>
      </c>
      <c r="G61" s="86" t="s">
        <v>2259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2424</v>
      </c>
      <c r="B62" s="81" t="s">
        <v>2430</v>
      </c>
      <c r="C62" s="83" t="s">
        <v>2431</v>
      </c>
      <c r="D62" s="85" t="s">
        <v>2432</v>
      </c>
      <c r="E62" s="85" t="s">
        <v>2433</v>
      </c>
      <c r="F62" s="86" t="s">
        <v>2318</v>
      </c>
      <c r="G62" s="86" t="s">
        <v>2259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2424</v>
      </c>
      <c r="B63" s="81" t="s">
        <v>2434</v>
      </c>
      <c r="C63" s="83" t="s">
        <v>2435</v>
      </c>
      <c r="D63" s="85" t="s">
        <v>2436</v>
      </c>
      <c r="E63" s="85" t="s">
        <v>2437</v>
      </c>
      <c r="F63" s="86" t="s">
        <v>2226</v>
      </c>
      <c r="G63" s="86" t="s">
        <v>2243</v>
      </c>
      <c r="H63" s="86">
        <v>1</v>
      </c>
      <c r="I63" s="88">
        <f>IF(COUNTIF(J63:AW63,"&lt;&gt;")=0,"",SUMPRODUCT(((Recommendations[ImplStatus]="Implemented")+(Recommendations[ImplStatus]="Compensated"))*ISNUMBER(MATCH(Recommendations[Id],J63:AW63,0)))/COUNTIF(J63:AW63,"&lt;&gt;"))</f>
        <v>0</v>
      </c>
      <c r="J63" s="90" t="s">
        <v>213</v>
      </c>
      <c r="K63" s="90" t="s">
        <v>218</v>
      </c>
      <c r="L63" s="90" t="s">
        <v>237</v>
      </c>
      <c r="M63" s="90" t="s">
        <v>1187</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2424</v>
      </c>
      <c r="B64" s="81" t="s">
        <v>2438</v>
      </c>
      <c r="C64" s="83" t="s">
        <v>2439</v>
      </c>
      <c r="D64" s="85" t="s">
        <v>2440</v>
      </c>
      <c r="E64" s="85" t="s">
        <v>2441</v>
      </c>
      <c r="F64" s="86" t="s">
        <v>2226</v>
      </c>
      <c r="G64" s="86" t="s">
        <v>2243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2424</v>
      </c>
      <c r="B65" s="81" t="s">
        <v>2442</v>
      </c>
      <c r="C65" s="83" t="s">
        <v>2443</v>
      </c>
      <c r="D65" s="85" t="s">
        <v>2444</v>
      </c>
      <c r="E65" s="85" t="s">
        <v>2445</v>
      </c>
      <c r="F65" s="86" t="s">
        <v>2226</v>
      </c>
      <c r="G65" s="86" t="s">
        <v>2201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2424</v>
      </c>
      <c r="B66" s="81" t="s">
        <v>2446</v>
      </c>
      <c r="C66" s="83" t="s">
        <v>2447</v>
      </c>
      <c r="D66" s="85" t="s">
        <v>2448</v>
      </c>
      <c r="E66" s="85" t="s">
        <v>2449</v>
      </c>
      <c r="F66" s="86" t="s">
        <v>2226</v>
      </c>
      <c r="G66" s="86" t="s">
        <v>2201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2424</v>
      </c>
      <c r="B67" s="81" t="s">
        <v>2450</v>
      </c>
      <c r="C67" s="83" t="s">
        <v>2451</v>
      </c>
      <c r="D67" s="85" t="s">
        <v>2452</v>
      </c>
      <c r="E67" s="85" t="s">
        <v>2453</v>
      </c>
      <c r="F67" s="86" t="s">
        <v>2226</v>
      </c>
      <c r="G67" s="86" t="s">
        <v>2206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2454</v>
      </c>
      <c r="B68" s="80">
        <v>8</v>
      </c>
      <c r="C68" s="82" t="s">
        <v>25</v>
      </c>
      <c r="D68" s="84" t="s">
        <v>2455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2454</v>
      </c>
      <c r="B69" s="81" t="s">
        <v>2456</v>
      </c>
      <c r="C69" s="83" t="s">
        <v>2457</v>
      </c>
      <c r="D69" s="85" t="s">
        <v>2458</v>
      </c>
      <c r="E69" s="85" t="s">
        <v>2459</v>
      </c>
      <c r="F69" s="86" t="s">
        <v>2318</v>
      </c>
      <c r="G69" s="86" t="s">
        <v>2259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2454</v>
      </c>
      <c r="B70" s="81" t="s">
        <v>2460</v>
      </c>
      <c r="C70" s="83" t="s">
        <v>2461</v>
      </c>
      <c r="D70" s="85" t="s">
        <v>2462</v>
      </c>
      <c r="E70" s="85" t="s">
        <v>2463</v>
      </c>
      <c r="F70" s="86" t="s">
        <v>2258</v>
      </c>
      <c r="G70" s="86" t="s">
        <v>2211</v>
      </c>
      <c r="H70" s="86">
        <v>1</v>
      </c>
      <c r="I70" s="88">
        <f>IF(COUNTIF(J70:AW70,"&lt;&gt;")=0,"",SUMPRODUCT(((Recommendations[ImplStatus]="Implemented")+(Recommendations[ImplStatus]="Compensated"))*ISNUMBER(MATCH(Recommendations[Id],J70:AW70,0)))/COUNTIF(J70:AW70,"&lt;&gt;"))</f>
        <v>0</v>
      </c>
      <c r="J70" s="90" t="s">
        <v>1077</v>
      </c>
      <c r="K70" s="90" t="s">
        <v>1394</v>
      </c>
      <c r="L70" s="90" t="s">
        <v>1409</v>
      </c>
      <c r="M70" s="90" t="s">
        <v>1414</v>
      </c>
      <c r="N70" s="90" t="s">
        <v>1419</v>
      </c>
      <c r="O70" s="90" t="s">
        <v>1424</v>
      </c>
      <c r="P70" s="90" t="s">
        <v>1430</v>
      </c>
      <c r="Q70" s="90" t="s">
        <v>1436</v>
      </c>
      <c r="R70" s="90" t="s">
        <v>1441</v>
      </c>
      <c r="S70" s="90" t="s">
        <v>1442</v>
      </c>
      <c r="T70" s="90" t="s">
        <v>1447</v>
      </c>
      <c r="U70" s="90" t="s">
        <v>1452</v>
      </c>
      <c r="V70" s="90" t="s">
        <v>1467</v>
      </c>
      <c r="W70" s="90" t="s">
        <v>1486</v>
      </c>
      <c r="X70" s="90" t="s">
        <v>1492</v>
      </c>
      <c r="Y70" s="90" t="s">
        <v>1497</v>
      </c>
      <c r="Z70" s="90" t="s">
        <v>1502</v>
      </c>
      <c r="AA70" s="90" t="s">
        <v>1507</v>
      </c>
      <c r="AB70" s="90" t="s">
        <v>1660</v>
      </c>
      <c r="AC70" s="90" t="s">
        <v>1665</v>
      </c>
      <c r="AD70" s="90" t="s">
        <v>1670</v>
      </c>
      <c r="AE70" s="90" t="s">
        <v>1675</v>
      </c>
      <c r="AF70" s="90" t="s">
        <v>1716</v>
      </c>
      <c r="AG70" s="90" t="s">
        <v>1722</v>
      </c>
      <c r="AH70" s="90" t="s">
        <v>1727</v>
      </c>
      <c r="AI70" s="90" t="s">
        <v>1731</v>
      </c>
      <c r="AJ70" s="90"/>
      <c r="AK70" s="90"/>
      <c r="AL70" s="90"/>
      <c r="AM70" s="90"/>
      <c r="AN70" s="90"/>
      <c r="AO70" s="90"/>
      <c r="AP70" s="90"/>
      <c r="AQ70" s="90"/>
      <c r="AR70" s="90"/>
      <c r="AS70" s="90"/>
      <c r="AT70" s="90"/>
      <c r="AU70" s="90"/>
      <c r="AV70" s="90"/>
      <c r="AW70" s="101"/>
    </row>
    <row r="71" spans="1:49" ht="60" customHeight="1" x14ac:dyDescent="0.35">
      <c r="A71" s="98" t="s">
        <v>2454</v>
      </c>
      <c r="B71" s="81" t="s">
        <v>2464</v>
      </c>
      <c r="C71" s="83" t="s">
        <v>2465</v>
      </c>
      <c r="D71" s="85" t="s">
        <v>2466</v>
      </c>
      <c r="E71" s="85" t="s">
        <v>2467</v>
      </c>
      <c r="F71" s="86" t="s">
        <v>2258</v>
      </c>
      <c r="G71" s="86" t="s">
        <v>2243</v>
      </c>
      <c r="H71" s="86">
        <v>1</v>
      </c>
      <c r="I71" s="88">
        <f>IF(COUNTIF(J71:AW71,"&lt;&gt;")=0,"",SUMPRODUCT(((Recommendations[ImplStatus]="Implemented")+(Recommendations[ImplStatus]="Compensated"))*ISNUMBER(MATCH(Recommendations[Id],J71:AW71,0)))/COUNTIF(J71:AW71,"&lt;&gt;"))</f>
        <v>0</v>
      </c>
      <c r="J71" s="90" t="s">
        <v>171</v>
      </c>
      <c r="K71" s="90" t="s">
        <v>190</v>
      </c>
      <c r="L71" s="90" t="s">
        <v>1404</v>
      </c>
      <c r="M71" s="90" t="s">
        <v>1409</v>
      </c>
      <c r="N71" s="90" t="s">
        <v>1419</v>
      </c>
      <c r="O71" s="90" t="s">
        <v>1462</v>
      </c>
      <c r="P71" s="90" t="s">
        <v>1507</v>
      </c>
      <c r="Q71" s="90" t="s">
        <v>1513</v>
      </c>
      <c r="R71" s="90" t="s">
        <v>1519</v>
      </c>
      <c r="S71" s="90" t="s">
        <v>1525</v>
      </c>
      <c r="T71" s="90" t="s">
        <v>1531</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2454</v>
      </c>
      <c r="B72" s="81" t="s">
        <v>2468</v>
      </c>
      <c r="C72" s="83" t="s">
        <v>2469</v>
      </c>
      <c r="D72" s="85" t="s">
        <v>2470</v>
      </c>
      <c r="E72" s="85" t="s">
        <v>2471</v>
      </c>
      <c r="F72" s="86" t="s">
        <v>2472</v>
      </c>
      <c r="G72" s="86" t="s">
        <v>2243</v>
      </c>
      <c r="H72" s="86">
        <v>2</v>
      </c>
      <c r="I72" s="88">
        <f>IF(COUNTIF(J72:AW72,"&lt;&gt;")=0,"",SUMPRODUCT(((Recommendations[ImplStatus]="Implemented")+(Recommendations[ImplStatus]="Compensated"))*ISNUMBER(MATCH(Recommendations[Id],J72:AW72,0)))/COUNTIF(J72:AW72,"&lt;&gt;"))</f>
        <v>0</v>
      </c>
      <c r="J72" s="90" t="s">
        <v>644</v>
      </c>
      <c r="K72" s="90" t="s">
        <v>649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2454</v>
      </c>
      <c r="B73" s="81" t="s">
        <v>2473</v>
      </c>
      <c r="C73" s="83" t="s">
        <v>2474</v>
      </c>
      <c r="D73" s="85" t="s">
        <v>2475</v>
      </c>
      <c r="E73" s="85" t="s">
        <v>2476</v>
      </c>
      <c r="F73" s="86" t="s">
        <v>2258</v>
      </c>
      <c r="G73" s="86" t="s">
        <v>2211</v>
      </c>
      <c r="H73" s="86">
        <v>2</v>
      </c>
      <c r="I73" s="88">
        <f>IF(COUNTIF(J73:AW73,"&lt;&gt;")=0,"",SUMPRODUCT(((Recommendations[ImplStatus]="Implemented")+(Recommendations[ImplStatus]="Compensated"))*ISNUMBER(MATCH(Recommendations[Id],J73:AW73,0)))/COUNTIF(J73:AW73,"&lt;&gt;"))</f>
        <v>0</v>
      </c>
      <c r="J73" s="90" t="s">
        <v>877</v>
      </c>
      <c r="K73" s="90" t="s">
        <v>883</v>
      </c>
      <c r="L73" s="90" t="s">
        <v>1090</v>
      </c>
      <c r="M73" s="90" t="s">
        <v>1157</v>
      </c>
      <c r="N73" s="90" t="s">
        <v>1539</v>
      </c>
      <c r="O73" s="90" t="s">
        <v>1544</v>
      </c>
      <c r="P73" s="90" t="s">
        <v>1549</v>
      </c>
      <c r="Q73" s="90" t="s">
        <v>1554</v>
      </c>
      <c r="R73" s="90" t="s">
        <v>1559</v>
      </c>
      <c r="S73" s="90" t="s">
        <v>1564</v>
      </c>
      <c r="T73" s="90" t="s">
        <v>1569</v>
      </c>
      <c r="U73" s="90" t="s">
        <v>1574</v>
      </c>
      <c r="V73" s="90" t="s">
        <v>1579</v>
      </c>
      <c r="W73" s="90" t="s">
        <v>1585</v>
      </c>
      <c r="X73" s="90" t="s">
        <v>1590</v>
      </c>
      <c r="Y73" s="90" t="s">
        <v>1595</v>
      </c>
      <c r="Z73" s="90" t="s">
        <v>1600</v>
      </c>
      <c r="AA73" s="90" t="s">
        <v>1605</v>
      </c>
      <c r="AB73" s="90" t="s">
        <v>1610</v>
      </c>
      <c r="AC73" s="90" t="s">
        <v>1615</v>
      </c>
      <c r="AD73" s="90" t="s">
        <v>1620</v>
      </c>
      <c r="AE73" s="90" t="s">
        <v>1625</v>
      </c>
      <c r="AF73" s="90" t="s">
        <v>1630</v>
      </c>
      <c r="AG73" s="90" t="s">
        <v>1635</v>
      </c>
      <c r="AH73" s="90" t="s">
        <v>1640</v>
      </c>
      <c r="AI73" s="90" t="s">
        <v>1645</v>
      </c>
      <c r="AJ73" s="90" t="s">
        <v>1650</v>
      </c>
      <c r="AK73" s="90" t="s">
        <v>1655</v>
      </c>
      <c r="AL73" s="90" t="s">
        <v>1660</v>
      </c>
      <c r="AM73" s="90" t="s">
        <v>1665</v>
      </c>
      <c r="AN73" s="90" t="s">
        <v>1670</v>
      </c>
      <c r="AO73" s="90" t="s">
        <v>1675</v>
      </c>
      <c r="AP73" s="90" t="s">
        <v>1680</v>
      </c>
      <c r="AQ73" s="90" t="s">
        <v>1685</v>
      </c>
      <c r="AR73" s="90" t="s">
        <v>1690</v>
      </c>
      <c r="AS73" s="90" t="s">
        <v>1695</v>
      </c>
      <c r="AT73" s="90" t="s">
        <v>1700</v>
      </c>
      <c r="AU73" s="90" t="s">
        <v>1705</v>
      </c>
      <c r="AV73" s="90" t="s">
        <v>1710</v>
      </c>
      <c r="AW73" s="101"/>
    </row>
    <row r="74" spans="1:49" ht="60" customHeight="1" x14ac:dyDescent="0.35">
      <c r="A74" s="98" t="s">
        <v>2454</v>
      </c>
      <c r="B74" s="81" t="s">
        <v>2477</v>
      </c>
      <c r="C74" s="83" t="s">
        <v>2478</v>
      </c>
      <c r="D74" s="85" t="s">
        <v>2479</v>
      </c>
      <c r="E74" s="85" t="s">
        <v>2480</v>
      </c>
      <c r="F74" s="86" t="s">
        <v>2258</v>
      </c>
      <c r="G74" s="86" t="s">
        <v>2211</v>
      </c>
      <c r="H74" s="86">
        <v>2</v>
      </c>
      <c r="I74" s="88">
        <f>IF(COUNTIF(J74:AW74,"&lt;&gt;")=0,"",SUMPRODUCT(((Recommendations[ImplStatus]="Implemented")+(Recommendations[ImplStatus]="Compensated"))*ISNUMBER(MATCH(Recommendations[Id],J74:AW74,0)))/COUNTIF(J74:AW74,"&lt;&gt;"))</f>
        <v>0</v>
      </c>
      <c r="J74" s="90" t="s">
        <v>1710</v>
      </c>
      <c r="K74" s="90" t="s">
        <v>1735</v>
      </c>
      <c r="L74" s="90" t="s">
        <v>1740</v>
      </c>
      <c r="M74" s="90" t="s">
        <v>1744</v>
      </c>
      <c r="N74" s="90" t="s">
        <v>1748</v>
      </c>
      <c r="O74" s="90" t="s">
        <v>1753</v>
      </c>
      <c r="P74" s="90" t="s">
        <v>1757</v>
      </c>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2454</v>
      </c>
      <c r="B75" s="81" t="s">
        <v>2481</v>
      </c>
      <c r="C75" s="83" t="s">
        <v>2482</v>
      </c>
      <c r="D75" s="85" t="s">
        <v>2483</v>
      </c>
      <c r="E75" s="85" t="s">
        <v>2484</v>
      </c>
      <c r="F75" s="86" t="s">
        <v>2258</v>
      </c>
      <c r="G75" s="86" t="s">
        <v>2211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2454</v>
      </c>
      <c r="B76" s="81" t="s">
        <v>2485</v>
      </c>
      <c r="C76" s="83" t="s">
        <v>2486</v>
      </c>
      <c r="D76" s="85" t="s">
        <v>2487</v>
      </c>
      <c r="E76" s="85" t="s">
        <v>2488</v>
      </c>
      <c r="F76" s="86" t="s">
        <v>2258</v>
      </c>
      <c r="G76" s="86" t="s">
        <v>2211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2454</v>
      </c>
      <c r="B77" s="81" t="s">
        <v>2489</v>
      </c>
      <c r="C77" s="83" t="s">
        <v>2490</v>
      </c>
      <c r="D77" s="85" t="s">
        <v>2491</v>
      </c>
      <c r="E77" s="85" t="s">
        <v>2492</v>
      </c>
      <c r="F77" s="86" t="s">
        <v>2258</v>
      </c>
      <c r="G77" s="86" t="s">
        <v>2211</v>
      </c>
      <c r="H77" s="86">
        <v>2</v>
      </c>
      <c r="I77" s="88">
        <f>IF(COUNTIF(J77:AW77,"&lt;&gt;")=0,"",SUMPRODUCT(((Recommendations[ImplStatus]="Implemented")+(Recommendations[ImplStatus]="Compensated"))*ISNUMBER(MATCH(Recommendations[Id],J77:AW77,0)))/COUNTIF(J77:AW77,"&lt;&gt;"))</f>
        <v>0</v>
      </c>
      <c r="J77" s="90" t="s">
        <v>1452</v>
      </c>
      <c r="K77" s="90" t="s">
        <v>1467</v>
      </c>
      <c r="L77" s="90" t="s">
        <v>1473</v>
      </c>
      <c r="M77" s="90" t="s">
        <v>1479</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2454</v>
      </c>
      <c r="B78" s="81" t="s">
        <v>2493</v>
      </c>
      <c r="C78" s="83" t="s">
        <v>2494</v>
      </c>
      <c r="D78" s="85" t="s">
        <v>2495</v>
      </c>
      <c r="E78" s="85" t="s">
        <v>2496</v>
      </c>
      <c r="F78" s="86" t="s">
        <v>2258</v>
      </c>
      <c r="G78" s="86" t="s">
        <v>2243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2454</v>
      </c>
      <c r="B79" s="81" t="s">
        <v>2497</v>
      </c>
      <c r="C79" s="83" t="s">
        <v>2498</v>
      </c>
      <c r="D79" s="85" t="s">
        <v>2499</v>
      </c>
      <c r="E79" s="85" t="s">
        <v>2500</v>
      </c>
      <c r="F79" s="86" t="s">
        <v>2258</v>
      </c>
      <c r="G79" s="86" t="s">
        <v>2211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2454</v>
      </c>
      <c r="B80" s="81" t="s">
        <v>2501</v>
      </c>
      <c r="C80" s="83" t="s">
        <v>2502</v>
      </c>
      <c r="D80" s="85" t="s">
        <v>2503</v>
      </c>
      <c r="E80" s="85" t="s">
        <v>2504</v>
      </c>
      <c r="F80" s="86" t="s">
        <v>2258</v>
      </c>
      <c r="G80" s="86" t="s">
        <v>2211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2505</v>
      </c>
      <c r="B81" s="80">
        <v>9</v>
      </c>
      <c r="C81" s="82" t="s">
        <v>25</v>
      </c>
      <c r="D81" s="84" t="s">
        <v>2506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2505</v>
      </c>
      <c r="B82" s="81" t="s">
        <v>2507</v>
      </c>
      <c r="C82" s="83" t="s">
        <v>2508</v>
      </c>
      <c r="D82" s="85" t="s">
        <v>2509</v>
      </c>
      <c r="E82" s="85" t="s">
        <v>2510</v>
      </c>
      <c r="F82" s="86" t="s">
        <v>2226</v>
      </c>
      <c r="G82" s="86" t="s">
        <v>2243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2505</v>
      </c>
      <c r="B83" s="81" t="s">
        <v>2511</v>
      </c>
      <c r="C83" s="83" t="s">
        <v>2512</v>
      </c>
      <c r="D83" s="85" t="s">
        <v>2513</v>
      </c>
      <c r="E83" s="85" t="s">
        <v>2514</v>
      </c>
      <c r="F83" s="86" t="s">
        <v>2200</v>
      </c>
      <c r="G83" s="86" t="s">
        <v>2243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2505</v>
      </c>
      <c r="B84" s="81" t="s">
        <v>2515</v>
      </c>
      <c r="C84" s="83" t="s">
        <v>2516</v>
      </c>
      <c r="D84" s="85" t="s">
        <v>2517</v>
      </c>
      <c r="E84" s="85" t="s">
        <v>2518</v>
      </c>
      <c r="F84" s="86" t="s">
        <v>2472</v>
      </c>
      <c r="G84" s="86" t="s">
        <v>2243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2505</v>
      </c>
      <c r="B85" s="81" t="s">
        <v>2519</v>
      </c>
      <c r="C85" s="83" t="s">
        <v>2520</v>
      </c>
      <c r="D85" s="85" t="s">
        <v>2521</v>
      </c>
      <c r="E85" s="85" t="s">
        <v>2522</v>
      </c>
      <c r="F85" s="86" t="s">
        <v>2226</v>
      </c>
      <c r="G85" s="86" t="s">
        <v>2243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2505</v>
      </c>
      <c r="B86" s="81" t="s">
        <v>2523</v>
      </c>
      <c r="C86" s="83" t="s">
        <v>2524</v>
      </c>
      <c r="D86" s="85" t="s">
        <v>2525</v>
      </c>
      <c r="E86" s="85" t="s">
        <v>2526</v>
      </c>
      <c r="F86" s="86" t="s">
        <v>2472</v>
      </c>
      <c r="G86" s="86" t="s">
        <v>2243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2505</v>
      </c>
      <c r="B87" s="81" t="s">
        <v>2527</v>
      </c>
      <c r="C87" s="83" t="s">
        <v>2528</v>
      </c>
      <c r="D87" s="85" t="s">
        <v>2529</v>
      </c>
      <c r="E87" s="85" t="s">
        <v>2530</v>
      </c>
      <c r="F87" s="86" t="s">
        <v>2472</v>
      </c>
      <c r="G87" s="86" t="s">
        <v>2243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2505</v>
      </c>
      <c r="B88" s="81" t="s">
        <v>2531</v>
      </c>
      <c r="C88" s="83" t="s">
        <v>2532</v>
      </c>
      <c r="D88" s="85" t="s">
        <v>2533</v>
      </c>
      <c r="E88" s="85" t="s">
        <v>2534</v>
      </c>
      <c r="F88" s="86" t="s">
        <v>2472</v>
      </c>
      <c r="G88" s="86" t="s">
        <v>2243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2535</v>
      </c>
      <c r="B89" s="80">
        <v>10</v>
      </c>
      <c r="C89" s="82" t="s">
        <v>25</v>
      </c>
      <c r="D89" s="84" t="s">
        <v>2536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2535</v>
      </c>
      <c r="B90" s="81" t="s">
        <v>2537</v>
      </c>
      <c r="C90" s="83" t="s">
        <v>2538</v>
      </c>
      <c r="D90" s="85" t="s">
        <v>2539</v>
      </c>
      <c r="E90" s="85" t="s">
        <v>2540</v>
      </c>
      <c r="F90" s="86" t="s">
        <v>2200</v>
      </c>
      <c r="G90" s="86" t="s">
        <v>2211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2535</v>
      </c>
      <c r="B91" s="81" t="s">
        <v>2541</v>
      </c>
      <c r="C91" s="83" t="s">
        <v>2542</v>
      </c>
      <c r="D91" s="85" t="s">
        <v>2543</v>
      </c>
      <c r="E91" s="85" t="s">
        <v>2544</v>
      </c>
      <c r="F91" s="86" t="s">
        <v>2200</v>
      </c>
      <c r="G91" s="86" t="s">
        <v>2243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2535</v>
      </c>
      <c r="B92" s="81" t="s">
        <v>2545</v>
      </c>
      <c r="C92" s="83" t="s">
        <v>2546</v>
      </c>
      <c r="D92" s="85" t="s">
        <v>2547</v>
      </c>
      <c r="E92" s="85" t="s">
        <v>2548</v>
      </c>
      <c r="F92" s="86" t="s">
        <v>2200</v>
      </c>
      <c r="G92" s="86" t="s">
        <v>2243</v>
      </c>
      <c r="H92" s="86">
        <v>1</v>
      </c>
      <c r="I92" s="88">
        <f>IF(COUNTIF(J92:AW92,"&lt;&gt;")=0,"",SUMPRODUCT(((Recommendations[ImplStatus]="Implemented")+(Recommendations[ImplStatus]="Compensated"))*ISNUMBER(MATCH(Recommendations[Id],J92:AW92,0)))/COUNTIF(J92:AW92,"&lt;&gt;"))</f>
        <v>0</v>
      </c>
      <c r="J92" s="90" t="s">
        <v>463</v>
      </c>
      <c r="K92" s="90" t="s">
        <v>469</v>
      </c>
      <c r="L92" s="90" t="s">
        <v>487</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2535</v>
      </c>
      <c r="B93" s="81" t="s">
        <v>2549</v>
      </c>
      <c r="C93" s="83" t="s">
        <v>2550</v>
      </c>
      <c r="D93" s="85" t="s">
        <v>2551</v>
      </c>
      <c r="E93" s="85" t="s">
        <v>2552</v>
      </c>
      <c r="F93" s="86" t="s">
        <v>2200</v>
      </c>
      <c r="G93" s="86" t="s">
        <v>2211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2535</v>
      </c>
      <c r="B94" s="81" t="s">
        <v>2553</v>
      </c>
      <c r="C94" s="83" t="s">
        <v>2554</v>
      </c>
      <c r="D94" s="85" t="s">
        <v>2555</v>
      </c>
      <c r="E94" s="85" t="s">
        <v>2556</v>
      </c>
      <c r="F94" s="86" t="s">
        <v>2200</v>
      </c>
      <c r="G94" s="86" t="s">
        <v>2243</v>
      </c>
      <c r="H94" s="86">
        <v>2</v>
      </c>
      <c r="I94" s="88">
        <f>IF(COUNTIF(J94:AW94,"&lt;&gt;")=0,"",SUMPRODUCT(((Recommendations[ImplStatus]="Implemented")+(Recommendations[ImplStatus]="Compensated"))*ISNUMBER(MATCH(Recommendations[Id],J94:AW94,0)))/COUNTIF(J94:AW94,"&lt;&gt;"))</f>
        <v>0</v>
      </c>
      <c r="J94" s="90" t="s">
        <v>333</v>
      </c>
      <c r="K94" s="90" t="s">
        <v>339</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2535</v>
      </c>
      <c r="B95" s="81" t="s">
        <v>2557</v>
      </c>
      <c r="C95" s="83" t="s">
        <v>2558</v>
      </c>
      <c r="D95" s="85" t="s">
        <v>2559</v>
      </c>
      <c r="E95" s="85" t="s">
        <v>2560</v>
      </c>
      <c r="F95" s="86" t="s">
        <v>2200</v>
      </c>
      <c r="G95" s="86" t="s">
        <v>2243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2535</v>
      </c>
      <c r="B96" s="81" t="s">
        <v>2561</v>
      </c>
      <c r="C96" s="83" t="s">
        <v>2562</v>
      </c>
      <c r="D96" s="85" t="s">
        <v>2563</v>
      </c>
      <c r="E96" s="85" t="s">
        <v>2564</v>
      </c>
      <c r="F96" s="86" t="s">
        <v>2200</v>
      </c>
      <c r="G96" s="86" t="s">
        <v>2211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2565</v>
      </c>
      <c r="B97" s="80">
        <v>11</v>
      </c>
      <c r="C97" s="82" t="s">
        <v>25</v>
      </c>
      <c r="D97" s="84" t="s">
        <v>2566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2565</v>
      </c>
      <c r="B98" s="81" t="s">
        <v>2567</v>
      </c>
      <c r="C98" s="83" t="s">
        <v>2568</v>
      </c>
      <c r="D98" s="85" t="s">
        <v>2569</v>
      </c>
      <c r="E98" s="85" t="s">
        <v>2570</v>
      </c>
      <c r="F98" s="86" t="s">
        <v>2318</v>
      </c>
      <c r="G98" s="86" t="s">
        <v>2259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2565</v>
      </c>
      <c r="B99" s="81" t="s">
        <v>2571</v>
      </c>
      <c r="C99" s="83" t="s">
        <v>2572</v>
      </c>
      <c r="D99" s="85" t="s">
        <v>2573</v>
      </c>
      <c r="E99" s="85" t="s">
        <v>2574</v>
      </c>
      <c r="F99" s="86" t="s">
        <v>2258</v>
      </c>
      <c r="G99" s="86" t="s">
        <v>2575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2565</v>
      </c>
      <c r="B100" s="81" t="s">
        <v>2576</v>
      </c>
      <c r="C100" s="83" t="s">
        <v>2577</v>
      </c>
      <c r="D100" s="85" t="s">
        <v>2578</v>
      </c>
      <c r="E100" s="85" t="s">
        <v>2579</v>
      </c>
      <c r="F100" s="86" t="s">
        <v>2258</v>
      </c>
      <c r="G100" s="86" t="s">
        <v>2243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2565</v>
      </c>
      <c r="B101" s="81" t="s">
        <v>2580</v>
      </c>
      <c r="C101" s="83" t="s">
        <v>2581</v>
      </c>
      <c r="D101" s="85" t="s">
        <v>2582</v>
      </c>
      <c r="E101" s="85" t="s">
        <v>2583</v>
      </c>
      <c r="F101" s="86" t="s">
        <v>2258</v>
      </c>
      <c r="G101" s="86" t="s">
        <v>2575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2565</v>
      </c>
      <c r="B102" s="81" t="s">
        <v>2584</v>
      </c>
      <c r="C102" s="83" t="s">
        <v>2585</v>
      </c>
      <c r="D102" s="85" t="s">
        <v>2586</v>
      </c>
      <c r="E102" s="85" t="s">
        <v>2587</v>
      </c>
      <c r="F102" s="86" t="s">
        <v>2258</v>
      </c>
      <c r="G102" s="86" t="s">
        <v>2575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2588</v>
      </c>
      <c r="B103" s="80">
        <v>12</v>
      </c>
      <c r="C103" s="82" t="s">
        <v>25</v>
      </c>
      <c r="D103" s="84" t="s">
        <v>2589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2588</v>
      </c>
      <c r="B104" s="81" t="s">
        <v>2590</v>
      </c>
      <c r="C104" s="83" t="s">
        <v>2591</v>
      </c>
      <c r="D104" s="85" t="s">
        <v>2592</v>
      </c>
      <c r="E104" s="85" t="s">
        <v>2593</v>
      </c>
      <c r="F104" s="86" t="s">
        <v>2472</v>
      </c>
      <c r="G104" s="86" t="s">
        <v>2243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2588</v>
      </c>
      <c r="B105" s="81" t="s">
        <v>2594</v>
      </c>
      <c r="C105" s="83" t="s">
        <v>2595</v>
      </c>
      <c r="D105" s="85" t="s">
        <v>2596</v>
      </c>
      <c r="E105" s="85" t="s">
        <v>2597</v>
      </c>
      <c r="F105" s="86" t="s">
        <v>2472</v>
      </c>
      <c r="G105" s="86" t="s">
        <v>2243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2588</v>
      </c>
      <c r="B106" s="81" t="s">
        <v>2598</v>
      </c>
      <c r="C106" s="83" t="s">
        <v>2599</v>
      </c>
      <c r="D106" s="85" t="s">
        <v>2600</v>
      </c>
      <c r="E106" s="85" t="s">
        <v>2601</v>
      </c>
      <c r="F106" s="86" t="s">
        <v>2472</v>
      </c>
      <c r="G106" s="86" t="s">
        <v>2243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2588</v>
      </c>
      <c r="B107" s="81" t="s">
        <v>2602</v>
      </c>
      <c r="C107" s="83" t="s">
        <v>2603</v>
      </c>
      <c r="D107" s="85" t="s">
        <v>2604</v>
      </c>
      <c r="E107" s="85" t="s">
        <v>2605</v>
      </c>
      <c r="F107" s="86" t="s">
        <v>2318</v>
      </c>
      <c r="G107" s="86" t="s">
        <v>2259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2588</v>
      </c>
      <c r="B108" s="81" t="s">
        <v>2606</v>
      </c>
      <c r="C108" s="83" t="s">
        <v>2607</v>
      </c>
      <c r="D108" s="85" t="s">
        <v>2608</v>
      </c>
      <c r="E108" s="85" t="s">
        <v>2609</v>
      </c>
      <c r="F108" s="86" t="s">
        <v>2472</v>
      </c>
      <c r="G108" s="86" t="s">
        <v>2243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2588</v>
      </c>
      <c r="B109" s="81" t="s">
        <v>2610</v>
      </c>
      <c r="C109" s="83" t="s">
        <v>2611</v>
      </c>
      <c r="D109" s="85" t="s">
        <v>2612</v>
      </c>
      <c r="E109" s="85" t="s">
        <v>2613</v>
      </c>
      <c r="F109" s="86" t="s">
        <v>2472</v>
      </c>
      <c r="G109" s="86" t="s">
        <v>2243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2588</v>
      </c>
      <c r="B110" s="81" t="s">
        <v>2614</v>
      </c>
      <c r="C110" s="83" t="s">
        <v>2615</v>
      </c>
      <c r="D110" s="85" t="s">
        <v>2616</v>
      </c>
      <c r="E110" s="85" t="s">
        <v>2617</v>
      </c>
      <c r="F110" s="86" t="s">
        <v>2200</v>
      </c>
      <c r="G110" s="86" t="s">
        <v>2243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2588</v>
      </c>
      <c r="B111" s="81" t="s">
        <v>2618</v>
      </c>
      <c r="C111" s="83" t="s">
        <v>2619</v>
      </c>
      <c r="D111" s="85" t="s">
        <v>2620</v>
      </c>
      <c r="E111" s="85" t="s">
        <v>2621</v>
      </c>
      <c r="F111" s="86" t="s">
        <v>2200</v>
      </c>
      <c r="G111" s="86" t="s">
        <v>2243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2622</v>
      </c>
      <c r="B112" s="80">
        <v>13</v>
      </c>
      <c r="C112" s="82" t="s">
        <v>25</v>
      </c>
      <c r="D112" s="84" t="s">
        <v>2623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2622</v>
      </c>
      <c r="B113" s="81" t="s">
        <v>2624</v>
      </c>
      <c r="C113" s="83" t="s">
        <v>2625</v>
      </c>
      <c r="D113" s="85" t="s">
        <v>2626</v>
      </c>
      <c r="E113" s="85" t="s">
        <v>2627</v>
      </c>
      <c r="F113" s="86" t="s">
        <v>2472</v>
      </c>
      <c r="G113" s="86" t="s">
        <v>2211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2622</v>
      </c>
      <c r="B114" s="81" t="s">
        <v>2628</v>
      </c>
      <c r="C114" s="83" t="s">
        <v>2629</v>
      </c>
      <c r="D114" s="85" t="s">
        <v>2630</v>
      </c>
      <c r="E114" s="85" t="s">
        <v>2631</v>
      </c>
      <c r="F114" s="86" t="s">
        <v>2200</v>
      </c>
      <c r="G114" s="86" t="s">
        <v>2211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2622</v>
      </c>
      <c r="B115" s="81" t="s">
        <v>2632</v>
      </c>
      <c r="C115" s="83" t="s">
        <v>2633</v>
      </c>
      <c r="D115" s="85" t="s">
        <v>2634</v>
      </c>
      <c r="E115" s="85" t="s">
        <v>2635</v>
      </c>
      <c r="F115" s="86" t="s">
        <v>2472</v>
      </c>
      <c r="G115" s="86" t="s">
        <v>2211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2622</v>
      </c>
      <c r="B116" s="81" t="s">
        <v>2636</v>
      </c>
      <c r="C116" s="83" t="s">
        <v>2637</v>
      </c>
      <c r="D116" s="85" t="s">
        <v>2638</v>
      </c>
      <c r="E116" s="85" t="s">
        <v>2639</v>
      </c>
      <c r="F116" s="86" t="s">
        <v>2472</v>
      </c>
      <c r="G116" s="86" t="s">
        <v>2243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2622</v>
      </c>
      <c r="B117" s="81" t="s">
        <v>2640</v>
      </c>
      <c r="C117" s="83" t="s">
        <v>2641</v>
      </c>
      <c r="D117" s="85" t="s">
        <v>2642</v>
      </c>
      <c r="E117" s="85" t="s">
        <v>2643</v>
      </c>
      <c r="F117" s="86" t="s">
        <v>2200</v>
      </c>
      <c r="G117" s="86" t="s">
        <v>2243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2622</v>
      </c>
      <c r="B118" s="81" t="s">
        <v>2644</v>
      </c>
      <c r="C118" s="83" t="s">
        <v>2645</v>
      </c>
      <c r="D118" s="85" t="s">
        <v>2646</v>
      </c>
      <c r="E118" s="85" t="s">
        <v>2647</v>
      </c>
      <c r="F118" s="86" t="s">
        <v>2472</v>
      </c>
      <c r="G118" s="86" t="s">
        <v>2211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2622</v>
      </c>
      <c r="B119" s="81" t="s">
        <v>2648</v>
      </c>
      <c r="C119" s="83" t="s">
        <v>2649</v>
      </c>
      <c r="D119" s="85" t="s">
        <v>2650</v>
      </c>
      <c r="E119" s="85" t="s">
        <v>2651</v>
      </c>
      <c r="F119" s="86" t="s">
        <v>2200</v>
      </c>
      <c r="G119" s="86" t="s">
        <v>2243</v>
      </c>
      <c r="H119" s="86">
        <v>3</v>
      </c>
      <c r="I119" s="88">
        <f>IF(COUNTIF(J119:AW119,"&lt;&gt;")=0,"",SUMPRODUCT(((Recommendations[ImplStatus]="Implemented")+(Recommendations[ImplStatus]="Compensated"))*ISNUMBER(MATCH(Recommendations[Id],J119:AW119,0)))/COUNTIF(J119:AW119,"&lt;&gt;"))</f>
        <v>0</v>
      </c>
      <c r="J119" s="90" t="s">
        <v>1762</v>
      </c>
      <c r="K119" s="90" t="s">
        <v>1767</v>
      </c>
      <c r="L119" s="90" t="s">
        <v>1772</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2622</v>
      </c>
      <c r="B120" s="81" t="s">
        <v>2652</v>
      </c>
      <c r="C120" s="83" t="s">
        <v>2653</v>
      </c>
      <c r="D120" s="85" t="s">
        <v>2654</v>
      </c>
      <c r="E120" s="85" t="s">
        <v>2655</v>
      </c>
      <c r="F120" s="86" t="s">
        <v>2472</v>
      </c>
      <c r="G120" s="86" t="s">
        <v>2243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2622</v>
      </c>
      <c r="B121" s="81" t="s">
        <v>2656</v>
      </c>
      <c r="C121" s="83" t="s">
        <v>2657</v>
      </c>
      <c r="D121" s="85" t="s">
        <v>2658</v>
      </c>
      <c r="E121" s="85" t="s">
        <v>2659</v>
      </c>
      <c r="F121" s="86" t="s">
        <v>2472</v>
      </c>
      <c r="G121" s="86" t="s">
        <v>2243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2622</v>
      </c>
      <c r="B122" s="81" t="s">
        <v>2660</v>
      </c>
      <c r="C122" s="83" t="s">
        <v>2661</v>
      </c>
      <c r="D122" s="85" t="s">
        <v>2662</v>
      </c>
      <c r="E122" s="85" t="s">
        <v>2663</v>
      </c>
      <c r="F122" s="86" t="s">
        <v>2472</v>
      </c>
      <c r="G122" s="86" t="s">
        <v>2243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2622</v>
      </c>
      <c r="B123" s="81" t="s">
        <v>2664</v>
      </c>
      <c r="C123" s="83" t="s">
        <v>2665</v>
      </c>
      <c r="D123" s="85" t="s">
        <v>2666</v>
      </c>
      <c r="E123" s="85" t="s">
        <v>2667</v>
      </c>
      <c r="F123" s="86" t="s">
        <v>2472</v>
      </c>
      <c r="G123" s="86" t="s">
        <v>2211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2668</v>
      </c>
      <c r="B124" s="80">
        <v>14</v>
      </c>
      <c r="C124" s="82" t="s">
        <v>25</v>
      </c>
      <c r="D124" s="84" t="s">
        <v>2669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2668</v>
      </c>
      <c r="B125" s="81" t="s">
        <v>2670</v>
      </c>
      <c r="C125" s="83" t="s">
        <v>2671</v>
      </c>
      <c r="D125" s="85" t="s">
        <v>2672</v>
      </c>
      <c r="E125" s="85" t="s">
        <v>2673</v>
      </c>
      <c r="F125" s="86" t="s">
        <v>2318</v>
      </c>
      <c r="G125" s="86" t="s">
        <v>2259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2668</v>
      </c>
      <c r="B126" s="81" t="s">
        <v>2674</v>
      </c>
      <c r="C126" s="83" t="s">
        <v>2675</v>
      </c>
      <c r="D126" s="85" t="s">
        <v>2676</v>
      </c>
      <c r="E126" s="85" t="s">
        <v>2677</v>
      </c>
      <c r="F126" s="86" t="s">
        <v>2343</v>
      </c>
      <c r="G126" s="86" t="s">
        <v>2243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2668</v>
      </c>
      <c r="B127" s="81" t="s">
        <v>2678</v>
      </c>
      <c r="C127" s="83" t="s">
        <v>2679</v>
      </c>
      <c r="D127" s="85" t="s">
        <v>2680</v>
      </c>
      <c r="E127" s="85" t="s">
        <v>2681</v>
      </c>
      <c r="F127" s="86" t="s">
        <v>2343</v>
      </c>
      <c r="G127" s="86" t="s">
        <v>2243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2668</v>
      </c>
      <c r="B128" s="81" t="s">
        <v>2682</v>
      </c>
      <c r="C128" s="83" t="s">
        <v>2683</v>
      </c>
      <c r="D128" s="85" t="s">
        <v>2684</v>
      </c>
      <c r="E128" s="85" t="s">
        <v>2685</v>
      </c>
      <c r="F128" s="86" t="s">
        <v>2343</v>
      </c>
      <c r="G128" s="86" t="s">
        <v>2243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2668</v>
      </c>
      <c r="B129" s="81" t="s">
        <v>2686</v>
      </c>
      <c r="C129" s="83" t="s">
        <v>2687</v>
      </c>
      <c r="D129" s="85" t="s">
        <v>2688</v>
      </c>
      <c r="E129" s="85" t="s">
        <v>2689</v>
      </c>
      <c r="F129" s="86" t="s">
        <v>2343</v>
      </c>
      <c r="G129" s="86" t="s">
        <v>2243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2668</v>
      </c>
      <c r="B130" s="81" t="s">
        <v>2690</v>
      </c>
      <c r="C130" s="83" t="s">
        <v>2691</v>
      </c>
      <c r="D130" s="85" t="s">
        <v>2692</v>
      </c>
      <c r="E130" s="85" t="s">
        <v>2693</v>
      </c>
      <c r="F130" s="86" t="s">
        <v>2343</v>
      </c>
      <c r="G130" s="86" t="s">
        <v>2243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2668</v>
      </c>
      <c r="B131" s="81" t="s">
        <v>2694</v>
      </c>
      <c r="C131" s="83" t="s">
        <v>2695</v>
      </c>
      <c r="D131" s="85" t="s">
        <v>2696</v>
      </c>
      <c r="E131" s="85" t="s">
        <v>2697</v>
      </c>
      <c r="F131" s="86" t="s">
        <v>2343</v>
      </c>
      <c r="G131" s="86" t="s">
        <v>2243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2668</v>
      </c>
      <c r="B132" s="81" t="s">
        <v>2698</v>
      </c>
      <c r="C132" s="83" t="s">
        <v>2699</v>
      </c>
      <c r="D132" s="85" t="s">
        <v>2700</v>
      </c>
      <c r="E132" s="85" t="s">
        <v>2701</v>
      </c>
      <c r="F132" s="86" t="s">
        <v>2343</v>
      </c>
      <c r="G132" s="86" t="s">
        <v>2243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2668</v>
      </c>
      <c r="B133" s="81" t="s">
        <v>2702</v>
      </c>
      <c r="C133" s="83" t="s">
        <v>2703</v>
      </c>
      <c r="D133" s="85" t="s">
        <v>2704</v>
      </c>
      <c r="E133" s="85" t="s">
        <v>2705</v>
      </c>
      <c r="F133" s="86" t="s">
        <v>2343</v>
      </c>
      <c r="G133" s="86" t="s">
        <v>2243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2706</v>
      </c>
      <c r="B134" s="80">
        <v>15</v>
      </c>
      <c r="C134" s="82" t="s">
        <v>25</v>
      </c>
      <c r="D134" s="84" t="s">
        <v>2707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2706</v>
      </c>
      <c r="B135" s="81" t="s">
        <v>2708</v>
      </c>
      <c r="C135" s="83" t="s">
        <v>2709</v>
      </c>
      <c r="D135" s="85" t="s">
        <v>2710</v>
      </c>
      <c r="E135" s="85" t="s">
        <v>2711</v>
      </c>
      <c r="F135" s="86" t="s">
        <v>2343</v>
      </c>
      <c r="G135" s="86" t="s">
        <v>2201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2706</v>
      </c>
      <c r="B136" s="81" t="s">
        <v>2712</v>
      </c>
      <c r="C136" s="83" t="s">
        <v>2713</v>
      </c>
      <c r="D136" s="85" t="s">
        <v>2714</v>
      </c>
      <c r="E136" s="85" t="s">
        <v>2715</v>
      </c>
      <c r="F136" s="86" t="s">
        <v>2318</v>
      </c>
      <c r="G136" s="86" t="s">
        <v>2259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2706</v>
      </c>
      <c r="B137" s="81" t="s">
        <v>2716</v>
      </c>
      <c r="C137" s="83" t="s">
        <v>2717</v>
      </c>
      <c r="D137" s="85" t="s">
        <v>2718</v>
      </c>
      <c r="E137" s="85" t="s">
        <v>2719</v>
      </c>
      <c r="F137" s="86" t="s">
        <v>2343</v>
      </c>
      <c r="G137" s="86" t="s">
        <v>2259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2706</v>
      </c>
      <c r="B138" s="81" t="s">
        <v>2720</v>
      </c>
      <c r="C138" s="83" t="s">
        <v>2721</v>
      </c>
      <c r="D138" s="85" t="s">
        <v>2722</v>
      </c>
      <c r="E138" s="85" t="s">
        <v>2723</v>
      </c>
      <c r="F138" s="86" t="s">
        <v>2318</v>
      </c>
      <c r="G138" s="86" t="s">
        <v>2259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2706</v>
      </c>
      <c r="B139" s="81" t="s">
        <v>2724</v>
      </c>
      <c r="C139" s="83" t="s">
        <v>2725</v>
      </c>
      <c r="D139" s="85" t="s">
        <v>2726</v>
      </c>
      <c r="E139" s="85" t="s">
        <v>2727</v>
      </c>
      <c r="F139" s="86" t="s">
        <v>2343</v>
      </c>
      <c r="G139" s="86" t="s">
        <v>2259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2706</v>
      </c>
      <c r="B140" s="81" t="s">
        <v>2728</v>
      </c>
      <c r="C140" s="83" t="s">
        <v>2729</v>
      </c>
      <c r="D140" s="85" t="s">
        <v>2730</v>
      </c>
      <c r="E140" s="85" t="s">
        <v>2731</v>
      </c>
      <c r="F140" s="86" t="s">
        <v>2258</v>
      </c>
      <c r="G140" s="86" t="s">
        <v>2259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2706</v>
      </c>
      <c r="B141" s="81" t="s">
        <v>2732</v>
      </c>
      <c r="C141" s="83" t="s">
        <v>2733</v>
      </c>
      <c r="D141" s="85" t="s">
        <v>2734</v>
      </c>
      <c r="E141" s="85" t="s">
        <v>2735</v>
      </c>
      <c r="F141" s="86" t="s">
        <v>2258</v>
      </c>
      <c r="G141" s="86" t="s">
        <v>2243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2736</v>
      </c>
      <c r="B142" s="80">
        <v>16</v>
      </c>
      <c r="C142" s="82" t="s">
        <v>25</v>
      </c>
      <c r="D142" s="84" t="s">
        <v>2737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2736</v>
      </c>
      <c r="B143" s="81" t="s">
        <v>2738</v>
      </c>
      <c r="C143" s="83" t="s">
        <v>2739</v>
      </c>
      <c r="D143" s="85" t="s">
        <v>2740</v>
      </c>
      <c r="E143" s="85" t="s">
        <v>2741</v>
      </c>
      <c r="F143" s="86" t="s">
        <v>2318</v>
      </c>
      <c r="G143" s="86" t="s">
        <v>2259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2736</v>
      </c>
      <c r="B144" s="81" t="s">
        <v>2742</v>
      </c>
      <c r="C144" s="83" t="s">
        <v>2743</v>
      </c>
      <c r="D144" s="85" t="s">
        <v>2744</v>
      </c>
      <c r="E144" s="85" t="s">
        <v>2745</v>
      </c>
      <c r="F144" s="86" t="s">
        <v>2318</v>
      </c>
      <c r="G144" s="86" t="s">
        <v>2259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2736</v>
      </c>
      <c r="B145" s="81" t="s">
        <v>2746</v>
      </c>
      <c r="C145" s="83" t="s">
        <v>2747</v>
      </c>
      <c r="D145" s="85" t="s">
        <v>2748</v>
      </c>
      <c r="E145" s="85" t="s">
        <v>2749</v>
      </c>
      <c r="F145" s="86" t="s">
        <v>2226</v>
      </c>
      <c r="G145" s="86" t="s">
        <v>2211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2736</v>
      </c>
      <c r="B146" s="81" t="s">
        <v>2750</v>
      </c>
      <c r="C146" s="83" t="s">
        <v>2751</v>
      </c>
      <c r="D146" s="85" t="s">
        <v>2752</v>
      </c>
      <c r="E146" s="85" t="s">
        <v>2753</v>
      </c>
      <c r="F146" s="86" t="s">
        <v>2226</v>
      </c>
      <c r="G146" s="86" t="s">
        <v>2201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2736</v>
      </c>
      <c r="B147" s="81" t="s">
        <v>2754</v>
      </c>
      <c r="C147" s="83" t="s">
        <v>2755</v>
      </c>
      <c r="D147" s="85" t="s">
        <v>2756</v>
      </c>
      <c r="E147" s="85" t="s">
        <v>2757</v>
      </c>
      <c r="F147" s="86" t="s">
        <v>2226</v>
      </c>
      <c r="G147" s="86" t="s">
        <v>2243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2736</v>
      </c>
      <c r="B148" s="81" t="s">
        <v>2758</v>
      </c>
      <c r="C148" s="83" t="s">
        <v>2759</v>
      </c>
      <c r="D148" s="85" t="s">
        <v>2760</v>
      </c>
      <c r="E148" s="85" t="s">
        <v>2761</v>
      </c>
      <c r="F148" s="86" t="s">
        <v>2318</v>
      </c>
      <c r="G148" s="86" t="s">
        <v>2259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2736</v>
      </c>
      <c r="B149" s="81" t="s">
        <v>2762</v>
      </c>
      <c r="C149" s="83" t="s">
        <v>2763</v>
      </c>
      <c r="D149" s="85" t="s">
        <v>2764</v>
      </c>
      <c r="E149" s="85" t="s">
        <v>2765</v>
      </c>
      <c r="F149" s="86" t="s">
        <v>2226</v>
      </c>
      <c r="G149" s="86" t="s">
        <v>2243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2736</v>
      </c>
      <c r="B150" s="81" t="s">
        <v>2766</v>
      </c>
      <c r="C150" s="83" t="s">
        <v>2767</v>
      </c>
      <c r="D150" s="85" t="s">
        <v>2768</v>
      </c>
      <c r="E150" s="85" t="s">
        <v>2769</v>
      </c>
      <c r="F150" s="86" t="s">
        <v>2472</v>
      </c>
      <c r="G150" s="86" t="s">
        <v>2243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2736</v>
      </c>
      <c r="B151" s="81" t="s">
        <v>2770</v>
      </c>
      <c r="C151" s="83" t="s">
        <v>2771</v>
      </c>
      <c r="D151" s="85" t="s">
        <v>2772</v>
      </c>
      <c r="E151" s="85" t="s">
        <v>2773</v>
      </c>
      <c r="F151" s="86" t="s">
        <v>2343</v>
      </c>
      <c r="G151" s="86" t="s">
        <v>2243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2736</v>
      </c>
      <c r="B152" s="81" t="s">
        <v>2774</v>
      </c>
      <c r="C152" s="83" t="s">
        <v>2775</v>
      </c>
      <c r="D152" s="85" t="s">
        <v>2776</v>
      </c>
      <c r="E152" s="85" t="s">
        <v>2777</v>
      </c>
      <c r="F152" s="86" t="s">
        <v>2226</v>
      </c>
      <c r="G152" s="86" t="s">
        <v>2243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2736</v>
      </c>
      <c r="B153" s="81" t="s">
        <v>2778</v>
      </c>
      <c r="C153" s="83" t="s">
        <v>2779</v>
      </c>
      <c r="D153" s="85" t="s">
        <v>2780</v>
      </c>
      <c r="E153" s="85" t="s">
        <v>2781</v>
      </c>
      <c r="F153" s="86" t="s">
        <v>2226</v>
      </c>
      <c r="G153" s="86" t="s">
        <v>2243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2736</v>
      </c>
      <c r="B154" s="81" t="s">
        <v>2782</v>
      </c>
      <c r="C154" s="83" t="s">
        <v>2783</v>
      </c>
      <c r="D154" s="85" t="s">
        <v>2784</v>
      </c>
      <c r="E154" s="85" t="s">
        <v>2785</v>
      </c>
      <c r="F154" s="86" t="s">
        <v>2226</v>
      </c>
      <c r="G154" s="86" t="s">
        <v>2243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2736</v>
      </c>
      <c r="B155" s="81" t="s">
        <v>2786</v>
      </c>
      <c r="C155" s="83" t="s">
        <v>2787</v>
      </c>
      <c r="D155" s="85" t="s">
        <v>2788</v>
      </c>
      <c r="E155" s="85" t="s">
        <v>2789</v>
      </c>
      <c r="F155" s="86" t="s">
        <v>2226</v>
      </c>
      <c r="G155" s="86" t="s">
        <v>2211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2736</v>
      </c>
      <c r="B156" s="81" t="s">
        <v>2790</v>
      </c>
      <c r="C156" s="83" t="s">
        <v>2791</v>
      </c>
      <c r="D156" s="85" t="s">
        <v>2792</v>
      </c>
      <c r="E156" s="85" t="s">
        <v>2793</v>
      </c>
      <c r="F156" s="86" t="s">
        <v>2226</v>
      </c>
      <c r="G156" s="86" t="s">
        <v>2243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2794</v>
      </c>
      <c r="B157" s="80">
        <v>17</v>
      </c>
      <c r="C157" s="82" t="s">
        <v>25</v>
      </c>
      <c r="D157" s="84" t="s">
        <v>2795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2794</v>
      </c>
      <c r="B158" s="81" t="s">
        <v>2796</v>
      </c>
      <c r="C158" s="83" t="s">
        <v>2797</v>
      </c>
      <c r="D158" s="85" t="s">
        <v>2798</v>
      </c>
      <c r="E158" s="85" t="s">
        <v>2799</v>
      </c>
      <c r="F158" s="86" t="s">
        <v>2343</v>
      </c>
      <c r="G158" s="86" t="s">
        <v>2206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2794</v>
      </c>
      <c r="B159" s="81" t="s">
        <v>2800</v>
      </c>
      <c r="C159" s="83" t="s">
        <v>2801</v>
      </c>
      <c r="D159" s="85" t="s">
        <v>2802</v>
      </c>
      <c r="E159" s="85" t="s">
        <v>2803</v>
      </c>
      <c r="F159" s="86" t="s">
        <v>2318</v>
      </c>
      <c r="G159" s="86" t="s">
        <v>2259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2794</v>
      </c>
      <c r="B160" s="81" t="s">
        <v>2804</v>
      </c>
      <c r="C160" s="83" t="s">
        <v>2805</v>
      </c>
      <c r="D160" s="85" t="s">
        <v>2806</v>
      </c>
      <c r="E160" s="85" t="s">
        <v>2807</v>
      </c>
      <c r="F160" s="86" t="s">
        <v>2318</v>
      </c>
      <c r="G160" s="86" t="s">
        <v>2259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2794</v>
      </c>
      <c r="B161" s="81" t="s">
        <v>2808</v>
      </c>
      <c r="C161" s="83" t="s">
        <v>2809</v>
      </c>
      <c r="D161" s="85" t="s">
        <v>2810</v>
      </c>
      <c r="E161" s="85" t="s">
        <v>2811</v>
      </c>
      <c r="F161" s="86" t="s">
        <v>2318</v>
      </c>
      <c r="G161" s="86" t="s">
        <v>2259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2794</v>
      </c>
      <c r="B162" s="81" t="s">
        <v>2812</v>
      </c>
      <c r="C162" s="83" t="s">
        <v>2813</v>
      </c>
      <c r="D162" s="85" t="s">
        <v>2814</v>
      </c>
      <c r="E162" s="85" t="s">
        <v>2815</v>
      </c>
      <c r="F162" s="86" t="s">
        <v>2343</v>
      </c>
      <c r="G162" s="86" t="s">
        <v>2206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2794</v>
      </c>
      <c r="B163" s="81" t="s">
        <v>2816</v>
      </c>
      <c r="C163" s="83" t="s">
        <v>2817</v>
      </c>
      <c r="D163" s="85" t="s">
        <v>2818</v>
      </c>
      <c r="E163" s="85" t="s">
        <v>2819</v>
      </c>
      <c r="F163" s="86" t="s">
        <v>2343</v>
      </c>
      <c r="G163" s="86" t="s">
        <v>2206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2794</v>
      </c>
      <c r="B164" s="81" t="s">
        <v>2820</v>
      </c>
      <c r="C164" s="83" t="s">
        <v>2821</v>
      </c>
      <c r="D164" s="85" t="s">
        <v>2822</v>
      </c>
      <c r="E164" s="85" t="s">
        <v>2823</v>
      </c>
      <c r="F164" s="86" t="s">
        <v>2343</v>
      </c>
      <c r="G164" s="86" t="s">
        <v>2575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2794</v>
      </c>
      <c r="B165" s="81" t="s">
        <v>2824</v>
      </c>
      <c r="C165" s="83" t="s">
        <v>2825</v>
      </c>
      <c r="D165" s="85" t="s">
        <v>2826</v>
      </c>
      <c r="E165" s="85" t="s">
        <v>2827</v>
      </c>
      <c r="F165" s="86" t="s">
        <v>2343</v>
      </c>
      <c r="G165" s="86" t="s">
        <v>2575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2794</v>
      </c>
      <c r="B166" s="81" t="s">
        <v>2828</v>
      </c>
      <c r="C166" s="83" t="s">
        <v>2829</v>
      </c>
      <c r="D166" s="85" t="s">
        <v>2830</v>
      </c>
      <c r="E166" s="85" t="s">
        <v>2831</v>
      </c>
      <c r="F166" s="86" t="s">
        <v>2318</v>
      </c>
      <c r="G166" s="86" t="s">
        <v>2575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2832</v>
      </c>
      <c r="B167" s="80">
        <v>18</v>
      </c>
      <c r="C167" s="82" t="s">
        <v>25</v>
      </c>
      <c r="D167" s="84" t="s">
        <v>2833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2832</v>
      </c>
      <c r="B168" s="81" t="s">
        <v>2834</v>
      </c>
      <c r="C168" s="83" t="s">
        <v>2835</v>
      </c>
      <c r="D168" s="85" t="s">
        <v>2836</v>
      </c>
      <c r="E168" s="85" t="s">
        <v>2837</v>
      </c>
      <c r="F168" s="86" t="s">
        <v>2318</v>
      </c>
      <c r="G168" s="86" t="s">
        <v>2259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2832</v>
      </c>
      <c r="B169" s="81" t="s">
        <v>2838</v>
      </c>
      <c r="C169" s="83" t="s">
        <v>2839</v>
      </c>
      <c r="D169" s="85" t="s">
        <v>2840</v>
      </c>
      <c r="E169" s="85" t="s">
        <v>2841</v>
      </c>
      <c r="F169" s="86" t="s">
        <v>2472</v>
      </c>
      <c r="G169" s="86" t="s">
        <v>2211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2832</v>
      </c>
      <c r="B170" s="81" t="s">
        <v>2842</v>
      </c>
      <c r="C170" s="83" t="s">
        <v>2843</v>
      </c>
      <c r="D170" s="85" t="s">
        <v>2844</v>
      </c>
      <c r="E170" s="85" t="s">
        <v>2845</v>
      </c>
      <c r="F170" s="86" t="s">
        <v>2472</v>
      </c>
      <c r="G170" s="86" t="s">
        <v>2243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2832</v>
      </c>
      <c r="B171" s="81" t="s">
        <v>2846</v>
      </c>
      <c r="C171" s="83" t="s">
        <v>2847</v>
      </c>
      <c r="D171" s="85" t="s">
        <v>2848</v>
      </c>
      <c r="E171" s="85" t="s">
        <v>2849</v>
      </c>
      <c r="F171" s="86" t="s">
        <v>2472</v>
      </c>
      <c r="G171" s="86" t="s">
        <v>2243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2832</v>
      </c>
      <c r="B172" s="91" t="s">
        <v>2850</v>
      </c>
      <c r="C172" s="92" t="s">
        <v>2851</v>
      </c>
      <c r="D172" s="93" t="s">
        <v>2852</v>
      </c>
      <c r="E172" s="93" t="s">
        <v>2853</v>
      </c>
      <c r="F172" s="94" t="s">
        <v>2472</v>
      </c>
      <c r="G172" s="94" t="s">
        <v>2211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1899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IFERROR(INDEX('Recommendations'!$I$2:$I$337, MATCH(J2,'Recommendations'!$B$2:$B$337,0))="Implemented", FALSE))</xm:f>
            <x14:dxf>
              <font>
                <color rgb="FF000000"/>
              </font>
              <fill>
                <patternFill>
                  <bgColor rgb="FF3C7D22"/>
                </patternFill>
              </fill>
            </x14:dxf>
          </x14:cfRule>
          <x14:cfRule type="expression" priority="2" id="{00000000-000E-0000-0400-000002000000}">
            <xm:f>AND(J2&lt;&gt;"", IFERROR(INDEX('Recommendations'!$I$2:$I$337, MATCH(J2,'Recommendations'!$B$2:$B$337,0))="Compensated", FALSE))</xm:f>
            <x14:dxf>
              <font>
                <color rgb="FF000000"/>
              </font>
              <fill>
                <patternFill>
                  <bgColor rgb="FFC6E0B4"/>
                </patternFill>
              </fill>
            </x14:dxf>
          </x14:cfRule>
          <x14:cfRule type="expression" priority="3" id="{00000000-000E-0000-0400-000003000000}">
            <xm:f>AND(J2&lt;&gt;"", IFERROR(INDEX('Recommendations'!$I$2:$I$337, MATCH(J2,'Recommendations'!$B$2:$B$337,0))="Testing", FALSE))</xm:f>
            <x14:dxf>
              <font>
                <color rgb="FF000000"/>
              </font>
              <fill>
                <patternFill>
                  <bgColor rgb="FFFFC000"/>
                </patternFill>
              </fill>
            </x14:dxf>
          </x14:cfRule>
          <x14:cfRule type="expression" priority="4" id="{00000000-000E-0000-0400-000004000000}">
            <xm:f>AND(J2&lt;&gt;"", IFERROR(INDEX('Recommendations'!$I$2:$I$337, MATCH(J2,'Recommendations'!$B$2:$B$337,0))="Failed", FALSE))</xm:f>
            <x14:dxf>
              <font>
                <color rgb="FF000000"/>
              </font>
              <fill>
                <patternFill>
                  <bgColor rgb="FFD82891"/>
                </patternFill>
              </fill>
            </x14:dxf>
          </x14:cfRule>
          <x14:cfRule type="expression" priority="5" id="{00000000-000E-0000-0400-000005000000}">
            <xm:f>AND(J2&lt;&gt;"", IFERROR(INDEX('Recommendations'!$I$2:$I$337, MATCH(J2,'Recommendations'!$B$2:$B$337,0))="Risk Accepted", FALSE))</xm:f>
            <x14:dxf>
              <font>
                <color rgb="FF000000"/>
              </font>
              <fill>
                <patternFill>
                  <bgColor rgb="FFD9D9D9"/>
                </patternFill>
              </fill>
            </x14:dxf>
          </x14:cfRule>
          <x14:cfRule type="expression" priority="6" id="{00000000-000E-0000-0400-000006000000}">
            <xm:f>AND(J2&lt;&gt;"", IFERROR(INDEX('Recommendations'!$I$2:$I$337, MATCH(J2,'Recommendations'!$B$2:$B$337,0))="N/A",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2854</v>
      </c>
      <c r="C1" s="121" t="s">
        <v>11</v>
      </c>
      <c r="D1" s="121" t="s">
        <v>2059</v>
      </c>
      <c r="E1" s="121" t="s">
        <v>2855</v>
      </c>
      <c r="F1" s="121" t="s">
        <v>2856</v>
      </c>
      <c r="G1" s="121" t="s">
        <v>2153</v>
      </c>
      <c r="H1" s="121" t="s">
        <v>2154</v>
      </c>
      <c r="I1" s="121" t="s">
        <v>2155</v>
      </c>
      <c r="J1" s="121" t="s">
        <v>2156</v>
      </c>
      <c r="K1" s="121" t="s">
        <v>2157</v>
      </c>
      <c r="L1" s="121" t="s">
        <v>2158</v>
      </c>
      <c r="M1" s="121" t="s">
        <v>2159</v>
      </c>
      <c r="N1" s="121" t="s">
        <v>2160</v>
      </c>
      <c r="O1" s="121" t="s">
        <v>2161</v>
      </c>
      <c r="P1" s="121" t="s">
        <v>2162</v>
      </c>
      <c r="Q1" s="121" t="s">
        <v>2163</v>
      </c>
      <c r="R1" s="121" t="s">
        <v>2164</v>
      </c>
      <c r="S1" s="121" t="s">
        <v>2165</v>
      </c>
      <c r="T1" s="121" t="s">
        <v>2166</v>
      </c>
      <c r="U1" s="121" t="s">
        <v>2167</v>
      </c>
      <c r="V1" s="121" t="s">
        <v>2168</v>
      </c>
      <c r="W1" s="121" t="s">
        <v>2169</v>
      </c>
      <c r="X1" s="121" t="s">
        <v>2170</v>
      </c>
      <c r="Y1" s="121" t="s">
        <v>2171</v>
      </c>
      <c r="Z1" s="121" t="s">
        <v>2172</v>
      </c>
      <c r="AA1" s="121" t="s">
        <v>2173</v>
      </c>
      <c r="AB1" s="121" t="s">
        <v>2174</v>
      </c>
      <c r="AC1" s="121" t="s">
        <v>2175</v>
      </c>
      <c r="AD1" s="121" t="s">
        <v>2176</v>
      </c>
      <c r="AE1" s="121" t="s">
        <v>2177</v>
      </c>
      <c r="AF1" s="121" t="s">
        <v>2178</v>
      </c>
      <c r="AG1" s="121" t="s">
        <v>2179</v>
      </c>
      <c r="AH1" s="121" t="s">
        <v>2180</v>
      </c>
      <c r="AI1" s="121" t="s">
        <v>2181</v>
      </c>
      <c r="AJ1" s="121" t="s">
        <v>2182</v>
      </c>
      <c r="AK1" s="121" t="s">
        <v>2183</v>
      </c>
      <c r="AL1" s="121" t="s">
        <v>2184</v>
      </c>
      <c r="AM1" s="121" t="s">
        <v>2185</v>
      </c>
      <c r="AN1" s="121" t="s">
        <v>2186</v>
      </c>
      <c r="AO1" s="121" t="s">
        <v>2187</v>
      </c>
      <c r="AP1" s="121" t="s">
        <v>2188</v>
      </c>
      <c r="AQ1" s="121" t="s">
        <v>2189</v>
      </c>
      <c r="AR1" s="121" t="s">
        <v>2190</v>
      </c>
      <c r="AS1" s="121" t="s">
        <v>2191</v>
      </c>
      <c r="AT1" s="121" t="s">
        <v>2192</v>
      </c>
      <c r="AU1" s="122" t="s">
        <v>2193</v>
      </c>
    </row>
    <row r="2" spans="1:47" ht="60" customHeight="1" x14ac:dyDescent="0.35">
      <c r="A2" s="116" t="s">
        <v>2857</v>
      </c>
      <c r="B2" s="106" t="s">
        <v>2858</v>
      </c>
      <c r="C2" s="107" t="s">
        <v>2859</v>
      </c>
      <c r="D2" s="107" t="s">
        <v>2860</v>
      </c>
      <c r="E2" s="107" t="s">
        <v>2861</v>
      </c>
      <c r="F2" s="108" t="s">
        <v>2862</v>
      </c>
      <c r="G2" s="109">
        <f>IF(COUNTIF(H2:AU2,"&lt;&gt;")=0,"",SUMPRODUCT(((Recommendations[ImplStatus]="Implemented")+(Recommendations[ImplStatus]="Compensated"))*ISNUMBER(MATCH(Recommendations[Id],H2:AU2,0)))/COUNTIF(H2:AU2,"&lt;&gt;"))</f>
        <v>0</v>
      </c>
      <c r="H2" s="110" t="s">
        <v>458</v>
      </c>
      <c r="I2" s="110" t="s">
        <v>1046</v>
      </c>
      <c r="J2" s="110" t="s">
        <v>1071</v>
      </c>
      <c r="K2" s="110" t="s">
        <v>1077</v>
      </c>
      <c r="L2" s="110" t="s">
        <v>1090</v>
      </c>
      <c r="M2" s="110" t="s">
        <v>1096</v>
      </c>
      <c r="N2" s="110" t="s">
        <v>1102</v>
      </c>
      <c r="O2" s="110" t="s">
        <v>1193</v>
      </c>
      <c r="P2" s="110" t="s">
        <v>1199</v>
      </c>
      <c r="Q2" s="110" t="s">
        <v>1206</v>
      </c>
      <c r="R2" s="110" t="s">
        <v>1377</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2863</v>
      </c>
      <c r="B3" s="106" t="s">
        <v>2864</v>
      </c>
      <c r="C3" s="107" t="s">
        <v>2865</v>
      </c>
      <c r="D3" s="107" t="s">
        <v>2866</v>
      </c>
      <c r="E3" s="107" t="s">
        <v>2867</v>
      </c>
      <c r="F3" s="108" t="s">
        <v>2868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2869</v>
      </c>
      <c r="B4" s="106" t="s">
        <v>2870</v>
      </c>
      <c r="C4" s="107" t="s">
        <v>2871</v>
      </c>
      <c r="D4" s="107" t="s">
        <v>2872</v>
      </c>
      <c r="E4" s="107" t="s">
        <v>2873</v>
      </c>
      <c r="F4" s="108" t="s">
        <v>2874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2875</v>
      </c>
      <c r="B5" s="106" t="s">
        <v>2876</v>
      </c>
      <c r="C5" s="107" t="s">
        <v>2877</v>
      </c>
      <c r="D5" s="107" t="s">
        <v>2878</v>
      </c>
      <c r="E5" s="107" t="s">
        <v>2879</v>
      </c>
      <c r="F5" s="108" t="s">
        <v>2880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2881</v>
      </c>
      <c r="B6" s="106" t="s">
        <v>2882</v>
      </c>
      <c r="C6" s="107" t="s">
        <v>2883</v>
      </c>
      <c r="D6" s="107" t="s">
        <v>2884</v>
      </c>
      <c r="E6" s="107" t="s">
        <v>25</v>
      </c>
      <c r="F6" s="108" t="s">
        <v>2885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2886</v>
      </c>
      <c r="B7" s="106" t="s">
        <v>13</v>
      </c>
      <c r="C7" s="107" t="s">
        <v>2887</v>
      </c>
      <c r="D7" s="107" t="s">
        <v>2888</v>
      </c>
      <c r="E7" s="107" t="s">
        <v>25</v>
      </c>
      <c r="F7" s="108" t="s">
        <v>2889</v>
      </c>
      <c r="G7" s="109">
        <f>IF(COUNTIF(H7:AU7,"&lt;&gt;")=0,"",SUMPRODUCT(((Recommendations[ImplStatus]="Implemented")+(Recommendations[ImplStatus]="Compensated"))*ISNUMBER(MATCH(Recommendations[Id],H7:AU7,0)))/COUNTIF(H7:AU7,"&lt;&gt;"))</f>
        <v>0</v>
      </c>
      <c r="H7" s="110" t="s">
        <v>1447</v>
      </c>
      <c r="I7" s="110" t="s">
        <v>1539</v>
      </c>
      <c r="J7" s="110" t="s">
        <v>1544</v>
      </c>
      <c r="K7" s="110" t="s">
        <v>1549</v>
      </c>
      <c r="L7" s="110" t="s">
        <v>1554</v>
      </c>
      <c r="M7" s="110" t="s">
        <v>1559</v>
      </c>
      <c r="N7" s="110" t="s">
        <v>1564</v>
      </c>
      <c r="O7" s="110" t="s">
        <v>1569</v>
      </c>
      <c r="P7" s="110" t="s">
        <v>1574</v>
      </c>
      <c r="Q7" s="110" t="s">
        <v>1579</v>
      </c>
      <c r="R7" s="110" t="s">
        <v>1585</v>
      </c>
      <c r="S7" s="110" t="s">
        <v>1590</v>
      </c>
      <c r="T7" s="110" t="s">
        <v>1595</v>
      </c>
      <c r="U7" s="110" t="s">
        <v>1600</v>
      </c>
      <c r="V7" s="110" t="s">
        <v>1605</v>
      </c>
      <c r="W7" s="110" t="s">
        <v>1610</v>
      </c>
      <c r="X7" s="110" t="s">
        <v>1615</v>
      </c>
      <c r="Y7" s="110" t="s">
        <v>1620</v>
      </c>
      <c r="Z7" s="110" t="s">
        <v>1625</v>
      </c>
      <c r="AA7" s="110" t="s">
        <v>1630</v>
      </c>
      <c r="AB7" s="110" t="s">
        <v>1635</v>
      </c>
      <c r="AC7" s="110" t="s">
        <v>1640</v>
      </c>
      <c r="AD7" s="110" t="s">
        <v>1645</v>
      </c>
      <c r="AE7" s="110" t="s">
        <v>1650</v>
      </c>
      <c r="AF7" s="110" t="s">
        <v>1655</v>
      </c>
      <c r="AG7" s="110" t="s">
        <v>1660</v>
      </c>
      <c r="AH7" s="110" t="s">
        <v>1665</v>
      </c>
      <c r="AI7" s="110" t="s">
        <v>1670</v>
      </c>
      <c r="AJ7" s="110" t="s">
        <v>1675</v>
      </c>
      <c r="AK7" s="110" t="s">
        <v>1680</v>
      </c>
      <c r="AL7" s="110" t="s">
        <v>1685</v>
      </c>
      <c r="AM7" s="110" t="s">
        <v>1690</v>
      </c>
      <c r="AN7" s="110" t="s">
        <v>1695</v>
      </c>
      <c r="AO7" s="110" t="s">
        <v>1700</v>
      </c>
      <c r="AP7" s="110" t="s">
        <v>1705</v>
      </c>
      <c r="AQ7" s="110" t="s">
        <v>1710</v>
      </c>
      <c r="AR7" s="110" t="s">
        <v>1762</v>
      </c>
      <c r="AS7" s="110" t="s">
        <v>1767</v>
      </c>
      <c r="AT7" s="110" t="s">
        <v>1772</v>
      </c>
      <c r="AU7" s="118"/>
    </row>
    <row r="8" spans="1:47" ht="60" customHeight="1" x14ac:dyDescent="0.35">
      <c r="A8" s="116" t="s">
        <v>2890</v>
      </c>
      <c r="B8" s="106" t="s">
        <v>2891</v>
      </c>
      <c r="C8" s="107" t="s">
        <v>2892</v>
      </c>
      <c r="D8" s="107" t="s">
        <v>2893</v>
      </c>
      <c r="E8" s="107" t="s">
        <v>25</v>
      </c>
      <c r="F8" s="108" t="s">
        <v>2894</v>
      </c>
      <c r="G8" s="109">
        <f>IF(COUNTIF(H8:AU8,"&lt;&gt;")=0,"",SUMPRODUCT(((Recommendations[ImplStatus]="Implemented")+(Recommendations[ImplStatus]="Compensated"))*ISNUMBER(MATCH(Recommendations[Id],H8:AU8,0)))/COUNTIF(H8:AU8,"&lt;&gt;"))</f>
        <v>0</v>
      </c>
      <c r="H8" s="110" t="s">
        <v>339</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2895</v>
      </c>
      <c r="B9" s="106" t="s">
        <v>2896</v>
      </c>
      <c r="C9" s="107" t="s">
        <v>2897</v>
      </c>
      <c r="D9" s="107" t="s">
        <v>2898</v>
      </c>
      <c r="E9" s="107" t="s">
        <v>25</v>
      </c>
      <c r="F9" s="108" t="s">
        <v>2899</v>
      </c>
      <c r="G9" s="109">
        <f>IF(COUNTIF(H9:AU9,"&lt;&gt;")=0,"",SUMPRODUCT(((Recommendations[ImplStatus]="Implemented")+(Recommendations[ImplStatus]="Compensated"))*ISNUMBER(MATCH(Recommendations[Id],H9:AU9,0)))/COUNTIF(H9:AU9,"&lt;&gt;"))</f>
        <v>0</v>
      </c>
      <c r="H9" s="110" t="s">
        <v>287</v>
      </c>
      <c r="I9" s="110" t="s">
        <v>293</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2900</v>
      </c>
      <c r="B10" s="106" t="s">
        <v>2901</v>
      </c>
      <c r="C10" s="107" t="s">
        <v>2902</v>
      </c>
      <c r="D10" s="107" t="s">
        <v>2903</v>
      </c>
      <c r="E10" s="107" t="s">
        <v>25</v>
      </c>
      <c r="F10" s="108" t="s">
        <v>2904</v>
      </c>
      <c r="G10" s="109">
        <f>IF(COUNTIF(H10:AU10,"&lt;&gt;")=0,"",SUMPRODUCT(((Recommendations[ImplStatus]="Implemented")+(Recommendations[ImplStatus]="Compensated"))*ISNUMBER(MATCH(Recommendations[Id],H10:AU10,0)))/COUNTIF(H10:AU10,"&lt;&gt;"))</f>
        <v>0</v>
      </c>
      <c r="H10" s="110" t="s">
        <v>208</v>
      </c>
      <c r="I10" s="110" t="s">
        <v>213</v>
      </c>
      <c r="J10" s="110" t="s">
        <v>218</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2905</v>
      </c>
      <c r="B11" s="106" t="s">
        <v>2906</v>
      </c>
      <c r="C11" s="107" t="s">
        <v>2907</v>
      </c>
      <c r="D11" s="107" t="s">
        <v>2908</v>
      </c>
      <c r="E11" s="107" t="s">
        <v>25</v>
      </c>
      <c r="F11" s="108" t="s">
        <v>2909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2910</v>
      </c>
      <c r="B12" s="106" t="s">
        <v>2911</v>
      </c>
      <c r="C12" s="107" t="s">
        <v>2912</v>
      </c>
      <c r="D12" s="107" t="s">
        <v>2913</v>
      </c>
      <c r="E12" s="107" t="s">
        <v>25</v>
      </c>
      <c r="F12" s="108" t="s">
        <v>2914</v>
      </c>
      <c r="G12" s="109">
        <f>IF(COUNTIF(H12:AU12,"&lt;&gt;")=0,"",SUMPRODUCT(((Recommendations[ImplStatus]="Implemented")+(Recommendations[ImplStatus]="Compensated"))*ISNUMBER(MATCH(Recommendations[Id],H12:AU12,0)))/COUNTIF(H12:AU12,"&lt;&gt;"))</f>
        <v>0</v>
      </c>
      <c r="H12" s="110" t="s">
        <v>817</v>
      </c>
      <c r="I12" s="110" t="s">
        <v>1404</v>
      </c>
      <c r="J12" s="110" t="s">
        <v>1513</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2915</v>
      </c>
      <c r="B13" s="106" t="s">
        <v>2916</v>
      </c>
      <c r="C13" s="107" t="s">
        <v>2917</v>
      </c>
      <c r="D13" s="107" t="s">
        <v>2918</v>
      </c>
      <c r="E13" s="107" t="s">
        <v>25</v>
      </c>
      <c r="F13" s="108" t="s">
        <v>2919</v>
      </c>
      <c r="G13" s="109">
        <f>IF(COUNTIF(H13:AU13,"&lt;&gt;")=0,"",SUMPRODUCT(((Recommendations[ImplStatus]="Implemented")+(Recommendations[ImplStatus]="Compensated"))*ISNUMBER(MATCH(Recommendations[Id],H13:AU13,0)))/COUNTIF(H13:AU13,"&lt;&gt;"))</f>
        <v>0</v>
      </c>
      <c r="H13" s="110" t="s">
        <v>346</v>
      </c>
      <c r="I13" s="110" t="s">
        <v>353</v>
      </c>
      <c r="J13" s="110" t="s">
        <v>1430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2920</v>
      </c>
      <c r="B14" s="106" t="s">
        <v>2921</v>
      </c>
      <c r="C14" s="107" t="s">
        <v>2922</v>
      </c>
      <c r="D14" s="107" t="s">
        <v>2923</v>
      </c>
      <c r="E14" s="107" t="s">
        <v>25</v>
      </c>
      <c r="F14" s="108" t="s">
        <v>2924</v>
      </c>
      <c r="G14" s="109">
        <f>IF(COUNTIF(H14:AU14,"&lt;&gt;")=0,"",SUMPRODUCT(((Recommendations[ImplStatus]="Implemented")+(Recommendations[ImplStatus]="Compensated"))*ISNUMBER(MATCH(Recommendations[Id],H14:AU14,0)))/COUNTIF(H14:AU14,"&lt;&gt;"))</f>
        <v>0</v>
      </c>
      <c r="H14" s="110" t="s">
        <v>18</v>
      </c>
      <c r="I14" s="110" t="s">
        <v>34</v>
      </c>
      <c r="J14" s="110" t="s">
        <v>39</v>
      </c>
      <c r="K14" s="110" t="s">
        <v>44</v>
      </c>
      <c r="L14" s="110" t="s">
        <v>49</v>
      </c>
      <c r="M14" s="110" t="s">
        <v>54</v>
      </c>
      <c r="N14" s="110" t="s">
        <v>61</v>
      </c>
      <c r="O14" s="110" t="s">
        <v>67</v>
      </c>
      <c r="P14" s="110" t="s">
        <v>73</v>
      </c>
      <c r="Q14" s="110" t="s">
        <v>259</v>
      </c>
      <c r="R14" s="110" t="s">
        <v>275</v>
      </c>
      <c r="S14" s="110" t="s">
        <v>463</v>
      </c>
      <c r="T14" s="110" t="s">
        <v>469</v>
      </c>
      <c r="U14" s="110" t="s">
        <v>487</v>
      </c>
      <c r="V14" s="110" t="s">
        <v>493</v>
      </c>
      <c r="W14" s="110" t="s">
        <v>499</v>
      </c>
      <c r="X14" s="110" t="s">
        <v>505</v>
      </c>
      <c r="Y14" s="110" t="s">
        <v>511</v>
      </c>
      <c r="Z14" s="110" t="s">
        <v>517</v>
      </c>
      <c r="AA14" s="110" t="s">
        <v>523</v>
      </c>
      <c r="AB14" s="110" t="s">
        <v>529</v>
      </c>
      <c r="AC14" s="110" t="s">
        <v>535</v>
      </c>
      <c r="AD14" s="110" t="s">
        <v>541</v>
      </c>
      <c r="AE14" s="110" t="s">
        <v>547</v>
      </c>
      <c r="AF14" s="110" t="s">
        <v>553</v>
      </c>
      <c r="AG14" s="110" t="s">
        <v>559</v>
      </c>
      <c r="AH14" s="110" t="s">
        <v>565</v>
      </c>
      <c r="AI14" s="110" t="s">
        <v>571</v>
      </c>
      <c r="AJ14" s="110" t="s">
        <v>577</v>
      </c>
      <c r="AK14" s="110" t="s">
        <v>583</v>
      </c>
      <c r="AL14" s="110" t="s">
        <v>589</v>
      </c>
      <c r="AM14" s="110" t="s">
        <v>595</v>
      </c>
      <c r="AN14" s="110" t="s">
        <v>601</v>
      </c>
      <c r="AO14" s="110" t="s">
        <v>607</v>
      </c>
      <c r="AP14" s="110" t="s">
        <v>612</v>
      </c>
      <c r="AQ14" s="110" t="s">
        <v>619</v>
      </c>
      <c r="AR14" s="110" t="s">
        <v>623</v>
      </c>
      <c r="AS14" s="110" t="s">
        <v>628</v>
      </c>
      <c r="AT14" s="110" t="s">
        <v>634</v>
      </c>
      <c r="AU14" s="118" t="s">
        <v>639</v>
      </c>
    </row>
    <row r="15" spans="1:47" ht="60" customHeight="1" x14ac:dyDescent="0.35">
      <c r="A15" s="116" t="s">
        <v>2925</v>
      </c>
      <c r="B15" s="106" t="s">
        <v>2926</v>
      </c>
      <c r="C15" s="107" t="s">
        <v>2927</v>
      </c>
      <c r="D15" s="107" t="s">
        <v>2928</v>
      </c>
      <c r="E15" s="107" t="s">
        <v>25</v>
      </c>
      <c r="F15" s="108" t="s">
        <v>2929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2930</v>
      </c>
      <c r="B16" s="106" t="s">
        <v>2931</v>
      </c>
      <c r="C16" s="107" t="s">
        <v>2932</v>
      </c>
      <c r="D16" s="107" t="s">
        <v>2933</v>
      </c>
      <c r="E16" s="107" t="s">
        <v>25</v>
      </c>
      <c r="F16" s="108" t="s">
        <v>2934</v>
      </c>
      <c r="G16" s="109">
        <f>IF(COUNTIF(H16:AU16,"&lt;&gt;")=0,"",SUMPRODUCT(((Recommendations[ImplStatus]="Implemented")+(Recommendations[ImplStatus]="Compensated"))*ISNUMBER(MATCH(Recommendations[Id],H16:AU16,0)))/COUNTIF(H16:AU16,"&lt;&gt;"))</f>
        <v>0</v>
      </c>
      <c r="H16" s="110" t="s">
        <v>360</v>
      </c>
      <c r="I16" s="110" t="s">
        <v>365</v>
      </c>
      <c r="J16" s="110" t="s">
        <v>372</v>
      </c>
      <c r="K16" s="110" t="s">
        <v>377</v>
      </c>
      <c r="L16" s="110" t="s">
        <v>382</v>
      </c>
      <c r="M16" s="110" t="s">
        <v>387</v>
      </c>
      <c r="N16" s="110" t="s">
        <v>393</v>
      </c>
      <c r="O16" s="110" t="s">
        <v>1015</v>
      </c>
      <c r="P16" s="110" t="s">
        <v>1022</v>
      </c>
      <c r="Q16" s="110" t="s">
        <v>1027</v>
      </c>
      <c r="R16" s="110" t="s">
        <v>1065</v>
      </c>
      <c r="S16" s="110" t="s">
        <v>1083</v>
      </c>
      <c r="T16" s="110" t="s">
        <v>1132</v>
      </c>
      <c r="U16" s="110" t="s">
        <v>1265</v>
      </c>
      <c r="V16" s="110" t="s">
        <v>1271</v>
      </c>
      <c r="W16" s="110" t="s">
        <v>1276</v>
      </c>
      <c r="X16" s="110" t="s">
        <v>1281</v>
      </c>
      <c r="Y16" s="110" t="s">
        <v>1286</v>
      </c>
      <c r="Z16" s="110" t="s">
        <v>1311</v>
      </c>
      <c r="AA16" s="110" t="s">
        <v>1467</v>
      </c>
      <c r="AB16" s="110" t="s">
        <v>1473</v>
      </c>
      <c r="AC16" s="110" t="s">
        <v>1479</v>
      </c>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2935</v>
      </c>
      <c r="B17" s="106" t="s">
        <v>2936</v>
      </c>
      <c r="C17" s="107" t="s">
        <v>2937</v>
      </c>
      <c r="D17" s="107" t="s">
        <v>2938</v>
      </c>
      <c r="E17" s="107" t="s">
        <v>25</v>
      </c>
      <c r="F17" s="108" t="s">
        <v>2939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2940</v>
      </c>
      <c r="B18" s="106" t="s">
        <v>2941</v>
      </c>
      <c r="C18" s="107" t="s">
        <v>2942</v>
      </c>
      <c r="D18" s="107" t="s">
        <v>2943</v>
      </c>
      <c r="E18" s="107" t="s">
        <v>25</v>
      </c>
      <c r="F18" s="108" t="s">
        <v>2944</v>
      </c>
      <c r="G18" s="109">
        <f>IF(COUNTIF(H18:AU18,"&lt;&gt;")=0,"",SUMPRODUCT(((Recommendations[ImplStatus]="Implemented")+(Recommendations[ImplStatus]="Compensated"))*ISNUMBER(MATCH(Recommendations[Id],H18:AU18,0)))/COUNTIF(H18:AU18,"&lt;&gt;"))</f>
        <v>0</v>
      </c>
      <c r="H18" s="110" t="s">
        <v>114</v>
      </c>
      <c r="I18" s="110" t="s">
        <v>124</v>
      </c>
      <c r="J18" s="110" t="s">
        <v>130</v>
      </c>
      <c r="K18" s="110" t="s">
        <v>177</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2945</v>
      </c>
      <c r="B19" s="106" t="s">
        <v>2946</v>
      </c>
      <c r="C19" s="107" t="s">
        <v>2947</v>
      </c>
      <c r="D19" s="107" t="s">
        <v>2948</v>
      </c>
      <c r="E19" s="107" t="s">
        <v>25</v>
      </c>
      <c r="F19" s="108" t="s">
        <v>2949</v>
      </c>
      <c r="G19" s="109">
        <f>IF(COUNTIF(H19:AU19,"&lt;&gt;")=0,"",SUMPRODUCT(((Recommendations[ImplStatus]="Implemented")+(Recommendations[ImplStatus]="Compensated"))*ISNUMBER(MATCH(Recommendations[Id],H19:AU19,0)))/COUNTIF(H19:AU19,"&lt;&gt;"))</f>
        <v>0</v>
      </c>
      <c r="H19" s="110" t="s">
        <v>18</v>
      </c>
      <c r="I19" s="110" t="s">
        <v>34</v>
      </c>
      <c r="J19" s="110" t="s">
        <v>39</v>
      </c>
      <c r="K19" s="110" t="s">
        <v>49</v>
      </c>
      <c r="L19" s="110" t="s">
        <v>54</v>
      </c>
      <c r="M19" s="110" t="s">
        <v>61</v>
      </c>
      <c r="N19" s="110" t="s">
        <v>67</v>
      </c>
      <c r="O19" s="110" t="s">
        <v>333</v>
      </c>
      <c r="P19" s="110" t="s">
        <v>474</v>
      </c>
      <c r="Q19" s="110" t="s">
        <v>479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2950</v>
      </c>
      <c r="B20" s="106" t="s">
        <v>2951</v>
      </c>
      <c r="C20" s="107" t="s">
        <v>2952</v>
      </c>
      <c r="D20" s="107" t="s">
        <v>2953</v>
      </c>
      <c r="E20" s="107" t="s">
        <v>25</v>
      </c>
      <c r="F20" s="108" t="s">
        <v>2954</v>
      </c>
      <c r="G20" s="109">
        <f>IF(COUNTIF(H20:AU20,"&lt;&gt;")=0,"",SUMPRODUCT(((Recommendations[ImplStatus]="Implemented")+(Recommendations[ImplStatus]="Compensated"))*ISNUMBER(MATCH(Recommendations[Id],H20:AU20,0)))/COUNTIF(H20:AU20,"&lt;&gt;"))</f>
        <v>0</v>
      </c>
      <c r="H20" s="110" t="s">
        <v>823</v>
      </c>
      <c r="I20" s="110" t="s">
        <v>889</v>
      </c>
      <c r="J20" s="110" t="s">
        <v>950</v>
      </c>
      <c r="K20" s="110" t="s">
        <v>956</v>
      </c>
      <c r="L20" s="110" t="s">
        <v>968</v>
      </c>
      <c r="M20" s="110" t="s">
        <v>974</v>
      </c>
      <c r="N20" s="110" t="s">
        <v>979</v>
      </c>
      <c r="O20" s="110" t="s">
        <v>989</v>
      </c>
      <c r="P20" s="110" t="s">
        <v>1139</v>
      </c>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2955</v>
      </c>
      <c r="B21" s="106" t="s">
        <v>2956</v>
      </c>
      <c r="C21" s="107" t="s">
        <v>2957</v>
      </c>
      <c r="D21" s="107" t="s">
        <v>2958</v>
      </c>
      <c r="E21" s="107" t="s">
        <v>2959</v>
      </c>
      <c r="F21" s="108" t="s">
        <v>2960</v>
      </c>
      <c r="G21" s="109">
        <f>IF(COUNTIF(H21:AU21,"&lt;&gt;")=0,"",SUMPRODUCT(((Recommendations[ImplStatus]="Implemented")+(Recommendations[ImplStatus]="Compensated"))*ISNUMBER(MATCH(Recommendations[Id],H21:AU21,0)))/COUNTIF(H21:AU21,"&lt;&gt;"))</f>
        <v>0</v>
      </c>
      <c r="H21" s="110" t="s">
        <v>419</v>
      </c>
      <c r="I21" s="110" t="s">
        <v>1022</v>
      </c>
      <c r="J21" s="110" t="s">
        <v>1126</v>
      </c>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2961</v>
      </c>
      <c r="B22" s="106" t="s">
        <v>2962</v>
      </c>
      <c r="C22" s="107" t="s">
        <v>2963</v>
      </c>
      <c r="D22" s="107" t="s">
        <v>2964</v>
      </c>
      <c r="E22" s="107" t="s">
        <v>2965</v>
      </c>
      <c r="F22" s="108" t="s">
        <v>2966</v>
      </c>
      <c r="G22" s="109">
        <f>IF(COUNTIF(H22:AU22,"&lt;&gt;")=0,"",SUMPRODUCT(((Recommendations[ImplStatus]="Implemented")+(Recommendations[ImplStatus]="Compensated"))*ISNUMBER(MATCH(Recommendations[Id],H22:AU22,0)))/COUNTIF(H22:AU22,"&lt;&gt;"))</f>
        <v>0</v>
      </c>
      <c r="H22" s="110" t="s">
        <v>29</v>
      </c>
      <c r="I22" s="110" t="s">
        <v>463</v>
      </c>
      <c r="J22" s="110" t="s">
        <v>1630</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2967</v>
      </c>
      <c r="B23" s="106" t="s">
        <v>2968</v>
      </c>
      <c r="C23" s="107" t="s">
        <v>2969</v>
      </c>
      <c r="D23" s="107" t="s">
        <v>2970</v>
      </c>
      <c r="E23" s="107" t="s">
        <v>2971</v>
      </c>
      <c r="F23" s="108" t="s">
        <v>2972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2973</v>
      </c>
      <c r="B24" s="106" t="s">
        <v>2974</v>
      </c>
      <c r="C24" s="107" t="s">
        <v>2975</v>
      </c>
      <c r="D24" s="107" t="s">
        <v>2976</v>
      </c>
      <c r="E24" s="107" t="s">
        <v>25</v>
      </c>
      <c r="F24" s="108" t="s">
        <v>2977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2978</v>
      </c>
      <c r="B25" s="106" t="s">
        <v>2979</v>
      </c>
      <c r="C25" s="107" t="s">
        <v>2980</v>
      </c>
      <c r="D25" s="107" t="s">
        <v>25</v>
      </c>
      <c r="E25" s="107" t="s">
        <v>25</v>
      </c>
      <c r="F25" s="108" t="s">
        <v>2981</v>
      </c>
      <c r="G25" s="109">
        <f>IF(COUNTIF(H25:AU25,"&lt;&gt;")=0,"",SUMPRODUCT(((Recommendations[ImplStatus]="Implemented")+(Recommendations[ImplStatus]="Compensated"))*ISNUMBER(MATCH(Recommendations[Id],H25:AU25,0)))/COUNTIF(H25:AU25,"&lt;&gt;"))</f>
        <v>0</v>
      </c>
      <c r="H25" s="110" t="s">
        <v>817</v>
      </c>
      <c r="I25" s="110" t="s">
        <v>823</v>
      </c>
      <c r="J25" s="110" t="s">
        <v>829</v>
      </c>
      <c r="K25" s="110" t="s">
        <v>835</v>
      </c>
      <c r="L25" s="110" t="s">
        <v>841</v>
      </c>
      <c r="M25" s="110" t="s">
        <v>847</v>
      </c>
      <c r="N25" s="110" t="s">
        <v>852</v>
      </c>
      <c r="O25" s="110" t="s">
        <v>859</v>
      </c>
      <c r="P25" s="110" t="s">
        <v>865</v>
      </c>
      <c r="Q25" s="110" t="s">
        <v>871</v>
      </c>
      <c r="R25" s="110" t="s">
        <v>877</v>
      </c>
      <c r="S25" s="110" t="s">
        <v>883</v>
      </c>
      <c r="T25" s="110" t="s">
        <v>889</v>
      </c>
      <c r="U25" s="110" t="s">
        <v>895</v>
      </c>
      <c r="V25" s="110" t="s">
        <v>913</v>
      </c>
      <c r="W25" s="110" t="s">
        <v>919</v>
      </c>
      <c r="X25" s="110" t="s">
        <v>925</v>
      </c>
      <c r="Y25" s="110" t="s">
        <v>931</v>
      </c>
      <c r="Z25" s="110" t="s">
        <v>937</v>
      </c>
      <c r="AA25" s="110" t="s">
        <v>943</v>
      </c>
      <c r="AB25" s="110" t="s">
        <v>950</v>
      </c>
      <c r="AC25" s="110" t="s">
        <v>956</v>
      </c>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2982</v>
      </c>
      <c r="B26" s="106" t="s">
        <v>2983</v>
      </c>
      <c r="C26" s="107" t="s">
        <v>2984</v>
      </c>
      <c r="D26" s="107" t="s">
        <v>2985</v>
      </c>
      <c r="E26" s="107" t="s">
        <v>25</v>
      </c>
      <c r="F26" s="108" t="s">
        <v>2986</v>
      </c>
      <c r="G26" s="109">
        <f>IF(COUNTIF(H26:AU26,"&lt;&gt;")=0,"",SUMPRODUCT(((Recommendations[ImplStatus]="Implemented")+(Recommendations[ImplStatus]="Compensated"))*ISNUMBER(MATCH(Recommendations[Id],H26:AU26,0)))/COUNTIF(H26:AU26,"&lt;&gt;"))</f>
        <v>0</v>
      </c>
      <c r="H26" s="110" t="s">
        <v>784</v>
      </c>
      <c r="I26" s="110" t="s">
        <v>791</v>
      </c>
      <c r="J26" s="110" t="s">
        <v>798</v>
      </c>
      <c r="K26" s="110" t="s">
        <v>804</v>
      </c>
      <c r="L26" s="110" t="s">
        <v>811</v>
      </c>
      <c r="M26" s="110" t="s">
        <v>901</v>
      </c>
      <c r="N26" s="110" t="s">
        <v>907</v>
      </c>
      <c r="O26" s="110" t="s">
        <v>1139</v>
      </c>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2987</v>
      </c>
      <c r="B27" s="106" t="s">
        <v>2988</v>
      </c>
      <c r="C27" s="107" t="s">
        <v>2989</v>
      </c>
      <c r="D27" s="107" t="s">
        <v>2990</v>
      </c>
      <c r="E27" s="107" t="s">
        <v>2991</v>
      </c>
      <c r="F27" s="108" t="s">
        <v>2992</v>
      </c>
      <c r="G27" s="109">
        <f>IF(COUNTIF(H27:AU27,"&lt;&gt;")=0,"",SUMPRODUCT(((Recommendations[ImplStatus]="Implemented")+(Recommendations[ImplStatus]="Compensated"))*ISNUMBER(MATCH(Recommendations[Id],H27:AU27,0)))/COUNTIF(H27:AU27,"&lt;&gt;"))</f>
        <v>0</v>
      </c>
      <c r="H27" s="110" t="s">
        <v>87</v>
      </c>
      <c r="I27" s="110" t="s">
        <v>92</v>
      </c>
      <c r="J27" s="110" t="s">
        <v>110</v>
      </c>
      <c r="K27" s="110" t="s">
        <v>114</v>
      </c>
      <c r="L27" s="110" t="s">
        <v>130</v>
      </c>
      <c r="M27" s="110" t="s">
        <v>134</v>
      </c>
      <c r="N27" s="110" t="s">
        <v>144</v>
      </c>
      <c r="O27" s="110" t="s">
        <v>148</v>
      </c>
      <c r="P27" s="110" t="s">
        <v>158</v>
      </c>
      <c r="Q27" s="110" t="s">
        <v>162</v>
      </c>
      <c r="R27" s="110" t="s">
        <v>177</v>
      </c>
      <c r="S27" s="110" t="s">
        <v>181</v>
      </c>
      <c r="T27" s="110" t="s">
        <v>195</v>
      </c>
      <c r="U27" s="110" t="s">
        <v>199</v>
      </c>
      <c r="V27" s="110" t="s">
        <v>269</v>
      </c>
      <c r="W27" s="110" t="s">
        <v>299</v>
      </c>
      <c r="X27" s="110" t="s">
        <v>306</v>
      </c>
      <c r="Y27" s="110" t="s">
        <v>320</v>
      </c>
      <c r="Z27" s="110" t="s">
        <v>327</v>
      </c>
      <c r="AA27" s="110" t="s">
        <v>452</v>
      </c>
      <c r="AB27" s="110" t="s">
        <v>740</v>
      </c>
      <c r="AC27" s="110" t="s">
        <v>1120</v>
      </c>
      <c r="AD27" s="110" t="s">
        <v>1486</v>
      </c>
      <c r="AE27" s="110" t="s">
        <v>1842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2993</v>
      </c>
      <c r="B28" s="106" t="s">
        <v>2994</v>
      </c>
      <c r="C28" s="107" t="s">
        <v>2995</v>
      </c>
      <c r="D28" s="107" t="s">
        <v>25</v>
      </c>
      <c r="E28" s="107" t="s">
        <v>25</v>
      </c>
      <c r="F28" s="108" t="s">
        <v>2996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2997</v>
      </c>
      <c r="B29" s="106" t="s">
        <v>2998</v>
      </c>
      <c r="C29" s="107" t="s">
        <v>2999</v>
      </c>
      <c r="D29" s="107" t="s">
        <v>3000</v>
      </c>
      <c r="E29" s="107" t="s">
        <v>3001</v>
      </c>
      <c r="F29" s="108" t="s">
        <v>3002</v>
      </c>
      <c r="G29" s="109">
        <f>IF(COUNTIF(H29:AU29,"&lt;&gt;")=0,"",SUMPRODUCT(((Recommendations[ImplStatus]="Implemented")+(Recommendations[ImplStatus]="Compensated"))*ISNUMBER(MATCH(Recommendations[Id],H29:AU29,0)))/COUNTIF(H29:AU29,"&lt;&gt;"))</f>
        <v>0</v>
      </c>
      <c r="H29" s="110" t="s">
        <v>1059</v>
      </c>
      <c r="I29" s="110" t="s">
        <v>1108</v>
      </c>
      <c r="J29" s="110" t="s">
        <v>1193</v>
      </c>
      <c r="K29" s="110" t="s">
        <v>1199</v>
      </c>
      <c r="L29" s="110" t="s">
        <v>1206</v>
      </c>
      <c r="M29" s="110" t="s">
        <v>1213</v>
      </c>
      <c r="N29" s="110" t="s">
        <v>1219</v>
      </c>
      <c r="O29" s="110" t="s">
        <v>1225</v>
      </c>
      <c r="P29" s="110" t="s">
        <v>1231</v>
      </c>
      <c r="Q29" s="110" t="s">
        <v>1237</v>
      </c>
      <c r="R29" s="110" t="s">
        <v>1243</v>
      </c>
      <c r="S29" s="110" t="s">
        <v>1249</v>
      </c>
      <c r="T29" s="110" t="s">
        <v>1255</v>
      </c>
      <c r="U29" s="110" t="s">
        <v>1260</v>
      </c>
      <c r="V29" s="110" t="s">
        <v>1271</v>
      </c>
      <c r="W29" s="110" t="s">
        <v>1291</v>
      </c>
      <c r="X29" s="110" t="s">
        <v>1298</v>
      </c>
      <c r="Y29" s="110" t="s">
        <v>1305</v>
      </c>
      <c r="Z29" s="110" t="s">
        <v>1317</v>
      </c>
      <c r="AA29" s="110" t="s">
        <v>1848</v>
      </c>
      <c r="AB29" s="110" t="s">
        <v>1853</v>
      </c>
      <c r="AC29" s="110" t="s">
        <v>1858</v>
      </c>
      <c r="AD29" s="110" t="s">
        <v>1863</v>
      </c>
      <c r="AE29" s="110" t="s">
        <v>1868</v>
      </c>
      <c r="AF29" s="110" t="s">
        <v>1873</v>
      </c>
      <c r="AG29" s="110" t="s">
        <v>1878</v>
      </c>
      <c r="AH29" s="110" t="s">
        <v>1893</v>
      </c>
      <c r="AI29" s="110"/>
      <c r="AJ29" s="110"/>
      <c r="AK29" s="110"/>
      <c r="AL29" s="110"/>
      <c r="AM29" s="110"/>
      <c r="AN29" s="110"/>
      <c r="AO29" s="110"/>
      <c r="AP29" s="110"/>
      <c r="AQ29" s="110"/>
      <c r="AR29" s="110"/>
      <c r="AS29" s="110"/>
      <c r="AT29" s="110"/>
      <c r="AU29" s="118"/>
    </row>
    <row r="30" spans="1:47" ht="60" customHeight="1" x14ac:dyDescent="0.35">
      <c r="A30" s="116" t="s">
        <v>3003</v>
      </c>
      <c r="B30" s="106" t="s">
        <v>3004</v>
      </c>
      <c r="C30" s="107" t="s">
        <v>3005</v>
      </c>
      <c r="D30" s="107" t="s">
        <v>3006</v>
      </c>
      <c r="E30" s="107" t="s">
        <v>25</v>
      </c>
      <c r="F30" s="108" t="s">
        <v>3007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3008</v>
      </c>
      <c r="B31" s="106" t="s">
        <v>3009</v>
      </c>
      <c r="C31" s="107" t="s">
        <v>3010</v>
      </c>
      <c r="D31" s="107" t="s">
        <v>3011</v>
      </c>
      <c r="E31" s="107" t="s">
        <v>3012</v>
      </c>
      <c r="F31" s="108" t="s">
        <v>3013</v>
      </c>
      <c r="G31" s="109">
        <f>IF(COUNTIF(H31:AU31,"&lt;&gt;")=0,"",SUMPRODUCT(((Recommendations[ImplStatus]="Implemented")+(Recommendations[ImplStatus]="Compensated"))*ISNUMBER(MATCH(Recommendations[Id],H31:AU31,0)))/COUNTIF(H31:AU31,"&lt;&gt;"))</f>
        <v>0</v>
      </c>
      <c r="H31" s="110" t="s">
        <v>243</v>
      </c>
      <c r="I31" s="110" t="s">
        <v>248</v>
      </c>
      <c r="J31" s="110" t="s">
        <v>264</v>
      </c>
      <c r="K31" s="110" t="s">
        <v>727</v>
      </c>
      <c r="L31" s="110" t="s">
        <v>1034</v>
      </c>
      <c r="M31" s="110" t="s">
        <v>1114</v>
      </c>
      <c r="N31" s="110" t="s">
        <v>1151</v>
      </c>
      <c r="O31" s="110" t="s">
        <v>1157</v>
      </c>
      <c r="P31" s="110" t="s">
        <v>1163</v>
      </c>
      <c r="Q31" s="110" t="s">
        <v>1169</v>
      </c>
      <c r="R31" s="110" t="s">
        <v>1174</v>
      </c>
      <c r="S31" s="110" t="s">
        <v>1180</v>
      </c>
      <c r="T31" s="110" t="s">
        <v>1329</v>
      </c>
      <c r="U31" s="110" t="s">
        <v>1334</v>
      </c>
      <c r="V31" s="110" t="s">
        <v>1339</v>
      </c>
      <c r="W31" s="110" t="s">
        <v>1344</v>
      </c>
      <c r="X31" s="110" t="s">
        <v>1361</v>
      </c>
      <c r="Y31" s="110" t="s">
        <v>1366</v>
      </c>
      <c r="Z31" s="110" t="s">
        <v>1377</v>
      </c>
      <c r="AA31" s="110" t="s">
        <v>1579</v>
      </c>
      <c r="AB31" s="110" t="s">
        <v>1863</v>
      </c>
      <c r="AC31" s="110" t="s">
        <v>1893</v>
      </c>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3014</v>
      </c>
      <c r="B32" s="106" t="s">
        <v>3015</v>
      </c>
      <c r="C32" s="107" t="s">
        <v>3016</v>
      </c>
      <c r="D32" s="107" t="s">
        <v>3017</v>
      </c>
      <c r="E32" s="107" t="s">
        <v>3018</v>
      </c>
      <c r="F32" s="108" t="s">
        <v>3019</v>
      </c>
      <c r="G32" s="109">
        <f>IF(COUNTIF(H32:AU32,"&lt;&gt;")=0,"",SUMPRODUCT(((Recommendations[ImplStatus]="Implemented")+(Recommendations[ImplStatus]="Compensated"))*ISNUMBER(MATCH(Recommendations[Id],H32:AU32,0)))/COUNTIF(H32:AU32,"&lt;&gt;"))</f>
        <v>0</v>
      </c>
      <c r="H32" s="110" t="s">
        <v>243</v>
      </c>
      <c r="I32" s="110" t="s">
        <v>254</v>
      </c>
      <c r="J32" s="110" t="s">
        <v>269</v>
      </c>
      <c r="K32" s="110" t="s">
        <v>280</v>
      </c>
      <c r="L32" s="110" t="s">
        <v>339</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3020</v>
      </c>
      <c r="B33" s="106" t="s">
        <v>3021</v>
      </c>
      <c r="C33" s="107" t="s">
        <v>3022</v>
      </c>
      <c r="D33" s="107" t="s">
        <v>3023</v>
      </c>
      <c r="E33" s="107" t="s">
        <v>25</v>
      </c>
      <c r="F33" s="108" t="s">
        <v>3024</v>
      </c>
      <c r="G33" s="109">
        <f>IF(COUNTIF(H33:AU33,"&lt;&gt;")=0,"",SUMPRODUCT(((Recommendations[ImplStatus]="Implemented")+(Recommendations[ImplStatus]="Compensated"))*ISNUMBER(MATCH(Recommendations[Id],H33:AU33,0)))/COUNTIF(H33:AU33,"&lt;&gt;"))</f>
        <v>0</v>
      </c>
      <c r="H33" s="110" t="s">
        <v>1394</v>
      </c>
      <c r="I33" s="110" t="s">
        <v>1399</v>
      </c>
      <c r="J33" s="110" t="s">
        <v>1414</v>
      </c>
      <c r="K33" s="110" t="s">
        <v>1430</v>
      </c>
      <c r="L33" s="110" t="s">
        <v>1436</v>
      </c>
      <c r="M33" s="110" t="s">
        <v>1441</v>
      </c>
      <c r="N33" s="110" t="s">
        <v>1452</v>
      </c>
      <c r="O33" s="110" t="s">
        <v>1457</v>
      </c>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3025</v>
      </c>
      <c r="B34" s="106" t="s">
        <v>3026</v>
      </c>
      <c r="C34" s="107" t="s">
        <v>3027</v>
      </c>
      <c r="D34" s="107" t="s">
        <v>3028</v>
      </c>
      <c r="E34" s="107" t="s">
        <v>25</v>
      </c>
      <c r="F34" s="108" t="s">
        <v>3029</v>
      </c>
      <c r="G34" s="109">
        <f>IF(COUNTIF(H34:AU34,"&lt;&gt;")=0,"",SUMPRODUCT(((Recommendations[ImplStatus]="Implemented")+(Recommendations[ImplStatus]="Compensated"))*ISNUMBER(MATCH(Recommendations[Id],H34:AU34,0)))/COUNTIF(H34:AU34,"&lt;&gt;"))</f>
        <v>0</v>
      </c>
      <c r="H34" s="110" t="s">
        <v>81</v>
      </c>
      <c r="I34" s="110" t="s">
        <v>87</v>
      </c>
      <c r="J34" s="110" t="s">
        <v>92</v>
      </c>
      <c r="K34" s="110" t="s">
        <v>97</v>
      </c>
      <c r="L34" s="110" t="s">
        <v>104</v>
      </c>
      <c r="M34" s="110" t="s">
        <v>110</v>
      </c>
      <c r="N34" s="110" t="s">
        <v>119</v>
      </c>
      <c r="O34" s="110" t="s">
        <v>134</v>
      </c>
      <c r="P34" s="110" t="s">
        <v>139</v>
      </c>
      <c r="Q34" s="110" t="s">
        <v>144</v>
      </c>
      <c r="R34" s="110" t="s">
        <v>148</v>
      </c>
      <c r="S34" s="110" t="s">
        <v>153</v>
      </c>
      <c r="T34" s="110" t="s">
        <v>158</v>
      </c>
      <c r="U34" s="110" t="s">
        <v>162</v>
      </c>
      <c r="V34" s="110" t="s">
        <v>166</v>
      </c>
      <c r="W34" s="110" t="s">
        <v>171</v>
      </c>
      <c r="X34" s="110" t="s">
        <v>181</v>
      </c>
      <c r="Y34" s="110" t="s">
        <v>185</v>
      </c>
      <c r="Z34" s="110" t="s">
        <v>190</v>
      </c>
      <c r="AA34" s="110" t="s">
        <v>195</v>
      </c>
      <c r="AB34" s="110" t="s">
        <v>199</v>
      </c>
      <c r="AC34" s="110" t="s">
        <v>203</v>
      </c>
      <c r="AD34" s="110" t="s">
        <v>280</v>
      </c>
      <c r="AE34" s="110" t="s">
        <v>293</v>
      </c>
      <c r="AF34" s="110" t="s">
        <v>424</v>
      </c>
      <c r="AG34" s="110" t="s">
        <v>429</v>
      </c>
      <c r="AH34" s="110" t="s">
        <v>435</v>
      </c>
      <c r="AI34" s="110" t="s">
        <v>440</v>
      </c>
      <c r="AJ34" s="110" t="s">
        <v>649</v>
      </c>
      <c r="AK34" s="110" t="s">
        <v>660</v>
      </c>
      <c r="AL34" s="110" t="s">
        <v>666</v>
      </c>
      <c r="AM34" s="110" t="s">
        <v>672</v>
      </c>
      <c r="AN34" s="110" t="s">
        <v>677</v>
      </c>
      <c r="AO34" s="110" t="s">
        <v>682</v>
      </c>
      <c r="AP34" s="110" t="s">
        <v>687</v>
      </c>
      <c r="AQ34" s="110" t="s">
        <v>692</v>
      </c>
      <c r="AR34" s="110" t="s">
        <v>710</v>
      </c>
      <c r="AS34" s="110" t="s">
        <v>716</v>
      </c>
      <c r="AT34" s="110" t="s">
        <v>722</v>
      </c>
      <c r="AU34" s="118" t="s">
        <v>996</v>
      </c>
    </row>
    <row r="35" spans="1:47" ht="60" customHeight="1" x14ac:dyDescent="0.35">
      <c r="A35" s="116" t="s">
        <v>3030</v>
      </c>
      <c r="B35" s="106" t="s">
        <v>3031</v>
      </c>
      <c r="C35" s="107" t="s">
        <v>3032</v>
      </c>
      <c r="D35" s="107" t="s">
        <v>3033</v>
      </c>
      <c r="E35" s="107" t="s">
        <v>3034</v>
      </c>
      <c r="F35" s="108" t="s">
        <v>3035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3036</v>
      </c>
      <c r="B36" s="106" t="s">
        <v>3037</v>
      </c>
      <c r="C36" s="107" t="s">
        <v>3038</v>
      </c>
      <c r="D36" s="107" t="s">
        <v>3039</v>
      </c>
      <c r="E36" s="107" t="s">
        <v>3040</v>
      </c>
      <c r="F36" s="108" t="s">
        <v>3041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3042</v>
      </c>
      <c r="B37" s="106" t="s">
        <v>3043</v>
      </c>
      <c r="C37" s="107" t="s">
        <v>3044</v>
      </c>
      <c r="D37" s="107" t="s">
        <v>3045</v>
      </c>
      <c r="E37" s="107" t="s">
        <v>25</v>
      </c>
      <c r="F37" s="108" t="s">
        <v>3046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3047</v>
      </c>
      <c r="B38" s="106" t="s">
        <v>3048</v>
      </c>
      <c r="C38" s="107" t="s">
        <v>3049</v>
      </c>
      <c r="D38" s="107" t="s">
        <v>3050</v>
      </c>
      <c r="E38" s="107" t="s">
        <v>3051</v>
      </c>
      <c r="F38" s="108" t="s">
        <v>3052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3053</v>
      </c>
      <c r="B39" s="106" t="s">
        <v>3054</v>
      </c>
      <c r="C39" s="107" t="s">
        <v>3055</v>
      </c>
      <c r="D39" s="107" t="s">
        <v>3056</v>
      </c>
      <c r="E39" s="107" t="s">
        <v>25</v>
      </c>
      <c r="F39" s="108" t="s">
        <v>3057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3058</v>
      </c>
      <c r="B40" s="106" t="s">
        <v>3059</v>
      </c>
      <c r="C40" s="107" t="s">
        <v>3060</v>
      </c>
      <c r="D40" s="107" t="s">
        <v>3061</v>
      </c>
      <c r="E40" s="107" t="s">
        <v>3062</v>
      </c>
      <c r="F40" s="108" t="s">
        <v>3063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3064</v>
      </c>
      <c r="B41" s="106" t="s">
        <v>3065</v>
      </c>
      <c r="C41" s="107" t="s">
        <v>3066</v>
      </c>
      <c r="D41" s="107" t="s">
        <v>3067</v>
      </c>
      <c r="E41" s="107" t="s">
        <v>3068</v>
      </c>
      <c r="F41" s="108" t="s">
        <v>3069</v>
      </c>
      <c r="G41" s="109">
        <f>IF(COUNTIF(H41:AU41,"&lt;&gt;")=0,"",SUMPRODUCT(((Recommendations[ImplStatus]="Implemented")+(Recommendations[ImplStatus]="Compensated"))*ISNUMBER(MATCH(Recommendations[Id],H41:AU41,0)))/COUNTIF(H41:AU41,"&lt;&gt;"))</f>
        <v>0</v>
      </c>
      <c r="H41" s="110" t="s">
        <v>208</v>
      </c>
      <c r="I41" s="110" t="s">
        <v>224</v>
      </c>
      <c r="J41" s="110" t="s">
        <v>237</v>
      </c>
      <c r="K41" s="110" t="s">
        <v>1187</v>
      </c>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3070</v>
      </c>
      <c r="B42" s="106" t="s">
        <v>3071</v>
      </c>
      <c r="C42" s="107" t="s">
        <v>3072</v>
      </c>
      <c r="D42" s="107" t="s">
        <v>3073</v>
      </c>
      <c r="E42" s="107" t="s">
        <v>3074</v>
      </c>
      <c r="F42" s="108" t="s">
        <v>3075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3076</v>
      </c>
      <c r="B43" s="106" t="s">
        <v>3077</v>
      </c>
      <c r="C43" s="107" t="s">
        <v>3078</v>
      </c>
      <c r="D43" s="107" t="s">
        <v>3079</v>
      </c>
      <c r="E43" s="107" t="s">
        <v>3080</v>
      </c>
      <c r="F43" s="108" t="s">
        <v>3081</v>
      </c>
      <c r="G43" s="109">
        <f>IF(COUNTIF(H43:AU43,"&lt;&gt;")=0,"",SUMPRODUCT(((Recommendations[ImplStatus]="Implemented")+(Recommendations[ImplStatus]="Compensated"))*ISNUMBER(MATCH(Recommendations[Id],H43:AU43,0)))/COUNTIF(H43:AU43,"&lt;&gt;"))</f>
        <v>0</v>
      </c>
      <c r="H43" s="110" t="s">
        <v>655</v>
      </c>
      <c r="I43" s="110" t="s">
        <v>660</v>
      </c>
      <c r="J43" s="110" t="s">
        <v>666</v>
      </c>
      <c r="K43" s="110" t="s">
        <v>672</v>
      </c>
      <c r="L43" s="110" t="s">
        <v>677</v>
      </c>
      <c r="M43" s="110" t="s">
        <v>682</v>
      </c>
      <c r="N43" s="110" t="s">
        <v>692</v>
      </c>
      <c r="O43" s="110" t="s">
        <v>697</v>
      </c>
      <c r="P43" s="110" t="s">
        <v>704</v>
      </c>
      <c r="Q43" s="110" t="s">
        <v>1015</v>
      </c>
      <c r="R43" s="110" t="s">
        <v>1034</v>
      </c>
      <c r="S43" s="110" t="s">
        <v>1317</v>
      </c>
      <c r="T43" s="110" t="s">
        <v>1858</v>
      </c>
      <c r="U43" s="110" t="s">
        <v>1868</v>
      </c>
      <c r="V43" s="110" t="s">
        <v>1873</v>
      </c>
      <c r="W43" s="110" t="s">
        <v>1878</v>
      </c>
      <c r="X43" s="110" t="s">
        <v>1883</v>
      </c>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3082</v>
      </c>
      <c r="B44" s="106" t="s">
        <v>3083</v>
      </c>
      <c r="C44" s="107" t="s">
        <v>3084</v>
      </c>
      <c r="D44" s="107" t="s">
        <v>3085</v>
      </c>
      <c r="E44" s="107" t="s">
        <v>25</v>
      </c>
      <c r="F44" s="108" t="s">
        <v>3086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3087</v>
      </c>
      <c r="B45" s="111" t="s">
        <v>3088</v>
      </c>
      <c r="C45" s="112" t="s">
        <v>3089</v>
      </c>
      <c r="D45" s="112" t="s">
        <v>3090</v>
      </c>
      <c r="E45" s="112" t="s">
        <v>3091</v>
      </c>
      <c r="F45" s="113" t="s">
        <v>3092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1899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IFERROR(INDEX('Recommendations'!$I$2:$I$337, MATCH(H2,'Recommendations'!$B$2:$B$337,0))="Implemented", FALSE))</xm:f>
            <x14:dxf>
              <font>
                <color rgb="FF000000"/>
              </font>
              <fill>
                <patternFill>
                  <bgColor rgb="FF3C7D22"/>
                </patternFill>
              </fill>
            </x14:dxf>
          </x14:cfRule>
          <x14:cfRule type="expression" priority="2" id="{00000000-000E-0000-0500-000002000000}">
            <xm:f>AND(H2&lt;&gt;"", IFERROR(INDEX('Recommendations'!$I$2:$I$337, MATCH(H2,'Recommendations'!$B$2:$B$337,0))="Compensated", FALSE))</xm:f>
            <x14:dxf>
              <font>
                <color rgb="FF000000"/>
              </font>
              <fill>
                <patternFill>
                  <bgColor rgb="FFC6E0B4"/>
                </patternFill>
              </fill>
            </x14:dxf>
          </x14:cfRule>
          <x14:cfRule type="expression" priority="3" id="{00000000-000E-0000-0500-000003000000}">
            <xm:f>AND(H2&lt;&gt;"", IFERROR(INDEX('Recommendations'!$I$2:$I$337, MATCH(H2,'Recommendations'!$B$2:$B$337,0))="Testing", FALSE))</xm:f>
            <x14:dxf>
              <font>
                <color rgb="FF000000"/>
              </font>
              <fill>
                <patternFill>
                  <bgColor rgb="FFFFC000"/>
                </patternFill>
              </fill>
            </x14:dxf>
          </x14:cfRule>
          <x14:cfRule type="expression" priority="4" id="{00000000-000E-0000-0500-000004000000}">
            <xm:f>AND(H2&lt;&gt;"", IFERROR(INDEX('Recommendations'!$I$2:$I$337, MATCH(H2,'Recommendations'!$B$2:$B$337,0))="Failed", FALSE))</xm:f>
            <x14:dxf>
              <font>
                <color rgb="FF000000"/>
              </font>
              <fill>
                <patternFill>
                  <bgColor rgb="FFD82891"/>
                </patternFill>
              </fill>
            </x14:dxf>
          </x14:cfRule>
          <x14:cfRule type="expression" priority="5" id="{00000000-000E-0000-0500-000005000000}">
            <xm:f>AND(H2&lt;&gt;"", IFERROR(INDEX('Recommendations'!$I$2:$I$337, MATCH(H2,'Recommendations'!$B$2:$B$337,0))="Risk Accepted", FALSE))</xm:f>
            <x14:dxf>
              <font>
                <color rgb="FF000000"/>
              </font>
              <fill>
                <patternFill>
                  <bgColor rgb="FFD9D9D9"/>
                </patternFill>
              </fill>
            </x14:dxf>
          </x14:cfRule>
          <x14:cfRule type="expression" priority="6" id="{00000000-000E-0000-0500-000006000000}">
            <xm:f>AND(H2&lt;&gt;"", IFERROR(INDEX('Recommendations'!$I$2:$I$337, MATCH(H2,'Recommendations'!$B$2:$B$337,0))="N/A",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3093</v>
      </c>
      <c r="B1" s="145" t="s">
        <v>2147</v>
      </c>
      <c r="C1" s="145" t="s">
        <v>1</v>
      </c>
      <c r="D1" s="145" t="s">
        <v>2148</v>
      </c>
      <c r="E1" s="145" t="s">
        <v>3094</v>
      </c>
      <c r="F1" s="145" t="s">
        <v>3095</v>
      </c>
      <c r="G1" s="145" t="s">
        <v>3096</v>
      </c>
      <c r="H1" s="145" t="s">
        <v>3097</v>
      </c>
      <c r="I1" s="145" t="s">
        <v>2153</v>
      </c>
      <c r="J1" s="145" t="s">
        <v>2154</v>
      </c>
      <c r="K1" s="145" t="s">
        <v>2155</v>
      </c>
      <c r="L1" s="145" t="s">
        <v>2156</v>
      </c>
      <c r="M1" s="145" t="s">
        <v>2157</v>
      </c>
      <c r="N1" s="145" t="s">
        <v>2158</v>
      </c>
      <c r="O1" s="145" t="s">
        <v>2159</v>
      </c>
      <c r="P1" s="145" t="s">
        <v>2160</v>
      </c>
      <c r="Q1" s="145" t="s">
        <v>2161</v>
      </c>
      <c r="R1" s="145" t="s">
        <v>2162</v>
      </c>
      <c r="S1" s="145" t="s">
        <v>2163</v>
      </c>
      <c r="T1" s="145" t="s">
        <v>2164</v>
      </c>
      <c r="U1" s="145" t="s">
        <v>2165</v>
      </c>
      <c r="V1" s="145" t="s">
        <v>2166</v>
      </c>
      <c r="W1" s="145" t="s">
        <v>2167</v>
      </c>
      <c r="X1" s="145" t="s">
        <v>2168</v>
      </c>
      <c r="Y1" s="145" t="s">
        <v>2169</v>
      </c>
      <c r="Z1" s="145" t="s">
        <v>2170</v>
      </c>
      <c r="AA1" s="145" t="s">
        <v>2171</v>
      </c>
      <c r="AB1" s="145" t="s">
        <v>2172</v>
      </c>
      <c r="AC1" s="145" t="s">
        <v>2173</v>
      </c>
      <c r="AD1" s="145" t="s">
        <v>2174</v>
      </c>
      <c r="AE1" s="145" t="s">
        <v>2175</v>
      </c>
      <c r="AF1" s="145" t="s">
        <v>2176</v>
      </c>
      <c r="AG1" s="145" t="s">
        <v>2177</v>
      </c>
      <c r="AH1" s="145" t="s">
        <v>2178</v>
      </c>
      <c r="AI1" s="145" t="s">
        <v>2179</v>
      </c>
      <c r="AJ1" s="145" t="s">
        <v>2180</v>
      </c>
      <c r="AK1" s="145" t="s">
        <v>2181</v>
      </c>
      <c r="AL1" s="145" t="s">
        <v>2182</v>
      </c>
      <c r="AM1" s="145" t="s">
        <v>2183</v>
      </c>
      <c r="AN1" s="145" t="s">
        <v>2184</v>
      </c>
      <c r="AO1" s="145" t="s">
        <v>2185</v>
      </c>
      <c r="AP1" s="145" t="s">
        <v>2186</v>
      </c>
      <c r="AQ1" s="145" t="s">
        <v>2187</v>
      </c>
      <c r="AR1" s="145" t="s">
        <v>2188</v>
      </c>
      <c r="AS1" s="145" t="s">
        <v>2189</v>
      </c>
      <c r="AT1" s="145" t="s">
        <v>2190</v>
      </c>
      <c r="AU1" s="145" t="s">
        <v>2191</v>
      </c>
      <c r="AV1" s="145" t="s">
        <v>2192</v>
      </c>
      <c r="AW1" s="146" t="s">
        <v>2193</v>
      </c>
    </row>
    <row r="2" spans="1:49" ht="60" customHeight="1" outlineLevel="1" x14ac:dyDescent="0.35">
      <c r="A2" s="138" t="s">
        <v>3098</v>
      </c>
      <c r="B2" s="124"/>
      <c r="C2" s="123" t="s">
        <v>3099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3098</v>
      </c>
      <c r="B3" s="125" t="s">
        <v>2364</v>
      </c>
      <c r="C3" s="126" t="s">
        <v>3100</v>
      </c>
      <c r="D3" s="128" t="s">
        <v>3101</v>
      </c>
      <c r="E3" s="128" t="s">
        <v>3102</v>
      </c>
      <c r="F3" s="128" t="s">
        <v>3103</v>
      </c>
      <c r="G3" s="128" t="s">
        <v>3104</v>
      </c>
      <c r="H3" s="128" t="s">
        <v>3105</v>
      </c>
      <c r="I3" s="130">
        <f>IF(COUNTIF(J3:AW3,"&lt;&gt;")=0,"",SUMPRODUCT(((Recommendations[ImplStatus]="Implemented")+(Recommendations[ImplStatus]="Compensated"))*ISNUMBER(MATCH(Recommendations[Id],J3:AW3,0)))/COUNTIF(J3:AW3,"&lt;&gt;"))</f>
        <v>0</v>
      </c>
      <c r="J3" s="132" t="s">
        <v>1034</v>
      </c>
      <c r="K3" s="132" t="s">
        <v>1317</v>
      </c>
      <c r="L3" s="132" t="s">
        <v>1361</v>
      </c>
      <c r="M3" s="132" t="s">
        <v>1366</v>
      </c>
      <c r="N3" s="132" t="s">
        <v>1858</v>
      </c>
      <c r="O3" s="132" t="s">
        <v>1868</v>
      </c>
      <c r="P3" s="132" t="s">
        <v>1873</v>
      </c>
      <c r="Q3" s="132" t="s">
        <v>1878</v>
      </c>
      <c r="R3" s="132" t="s">
        <v>1883</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3098</v>
      </c>
      <c r="B4" s="125" t="s">
        <v>3106</v>
      </c>
      <c r="C4" s="126" t="s">
        <v>3107</v>
      </c>
      <c r="D4" s="128" t="s">
        <v>3108</v>
      </c>
      <c r="E4" s="128" t="s">
        <v>3109</v>
      </c>
      <c r="F4" s="128" t="s">
        <v>3110</v>
      </c>
      <c r="G4" s="128" t="s">
        <v>3111</v>
      </c>
      <c r="H4" s="128" t="s">
        <v>3112</v>
      </c>
      <c r="I4" s="130">
        <f>IF(COUNTIF(J4:AW4,"&lt;&gt;")=0,"",SUMPRODUCT(((Recommendations[ImplStatus]="Implemented")+(Recommendations[ImplStatus]="Compensated"))*ISNUMBER(MATCH(Recommendations[Id],J4:AW4,0)))/COUNTIF(J4:AW4,"&lt;&gt;"))</f>
        <v>0</v>
      </c>
      <c r="J4" s="132" t="s">
        <v>243</v>
      </c>
      <c r="K4" s="132" t="s">
        <v>248</v>
      </c>
      <c r="L4" s="132" t="s">
        <v>254</v>
      </c>
      <c r="M4" s="132" t="s">
        <v>264</v>
      </c>
      <c r="N4" s="132" t="s">
        <v>269</v>
      </c>
      <c r="O4" s="132" t="s">
        <v>280</v>
      </c>
      <c r="P4" s="132" t="s">
        <v>1034</v>
      </c>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3098</v>
      </c>
      <c r="B5" s="125" t="s">
        <v>3113</v>
      </c>
      <c r="C5" s="126" t="s">
        <v>3114</v>
      </c>
      <c r="D5" s="128" t="s">
        <v>3115</v>
      </c>
      <c r="E5" s="128" t="s">
        <v>3116</v>
      </c>
      <c r="F5" s="128" t="s">
        <v>3117</v>
      </c>
      <c r="G5" s="128" t="s">
        <v>3118</v>
      </c>
      <c r="H5" s="128" t="s">
        <v>3119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3098</v>
      </c>
      <c r="B6" s="125" t="s">
        <v>3120</v>
      </c>
      <c r="C6" s="126" t="s">
        <v>3121</v>
      </c>
      <c r="D6" s="128" t="s">
        <v>3122</v>
      </c>
      <c r="E6" s="128" t="s">
        <v>3123</v>
      </c>
      <c r="F6" s="128" t="s">
        <v>3124</v>
      </c>
      <c r="G6" s="128" t="s">
        <v>3125</v>
      </c>
      <c r="H6" s="128" t="s">
        <v>3126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3098</v>
      </c>
      <c r="B7" s="125" t="s">
        <v>3127</v>
      </c>
      <c r="C7" s="126" t="s">
        <v>3128</v>
      </c>
      <c r="D7" s="128" t="s">
        <v>3129</v>
      </c>
      <c r="E7" s="128" t="s">
        <v>3130</v>
      </c>
      <c r="F7" s="128" t="s">
        <v>3131</v>
      </c>
      <c r="G7" s="128" t="s">
        <v>3132</v>
      </c>
      <c r="H7" s="128" t="s">
        <v>3133</v>
      </c>
      <c r="I7" s="130">
        <f>IF(COUNTIF(J7:AW7,"&lt;&gt;")=0,"",SUMPRODUCT(((Recommendations[ImplStatus]="Implemented")+(Recommendations[ImplStatus]="Compensated"))*ISNUMBER(MATCH(Recommendations[Id],J7:AW7,0)))/COUNTIF(J7:AW7,"&lt;&gt;"))</f>
        <v>0</v>
      </c>
      <c r="J7" s="132" t="s">
        <v>697</v>
      </c>
      <c r="K7" s="132" t="s">
        <v>704</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3098</v>
      </c>
      <c r="B8" s="125" t="s">
        <v>3134</v>
      </c>
      <c r="C8" s="126" t="s">
        <v>3135</v>
      </c>
      <c r="D8" s="128" t="s">
        <v>3136</v>
      </c>
      <c r="E8" s="128" t="s">
        <v>3137</v>
      </c>
      <c r="F8" s="128" t="s">
        <v>3138</v>
      </c>
      <c r="G8" s="128" t="s">
        <v>3132</v>
      </c>
      <c r="H8" s="128" t="s">
        <v>3139</v>
      </c>
      <c r="I8" s="130">
        <f>IF(COUNTIF(J8:AW8,"&lt;&gt;")=0,"",SUMPRODUCT(((Recommendations[ImplStatus]="Implemented")+(Recommendations[ImplStatus]="Compensated"))*ISNUMBER(MATCH(Recommendations[Id],J8:AW8,0)))/COUNTIF(J8:AW8,"&lt;&gt;"))</f>
        <v>0</v>
      </c>
      <c r="J8" s="132" t="s">
        <v>339</v>
      </c>
      <c r="K8" s="132" t="s">
        <v>727</v>
      </c>
      <c r="L8" s="132" t="s">
        <v>1114</v>
      </c>
      <c r="M8" s="132" t="s">
        <v>1146</v>
      </c>
      <c r="N8" s="132" t="s">
        <v>1151</v>
      </c>
      <c r="O8" s="132" t="s">
        <v>1163</v>
      </c>
      <c r="P8" s="132" t="s">
        <v>1169</v>
      </c>
      <c r="Q8" s="132" t="s">
        <v>1180</v>
      </c>
      <c r="R8" s="132" t="s">
        <v>1206</v>
      </c>
      <c r="S8" s="132" t="s">
        <v>1329</v>
      </c>
      <c r="T8" s="132" t="s">
        <v>1334</v>
      </c>
      <c r="U8" s="132" t="s">
        <v>1339</v>
      </c>
      <c r="V8" s="132" t="s">
        <v>1344</v>
      </c>
      <c r="W8" s="132" t="s">
        <v>1361</v>
      </c>
      <c r="X8" s="132" t="s">
        <v>1863</v>
      </c>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3098</v>
      </c>
      <c r="B9" s="125" t="s">
        <v>3140</v>
      </c>
      <c r="C9" s="126" t="s">
        <v>3141</v>
      </c>
      <c r="D9" s="128" t="s">
        <v>3142</v>
      </c>
      <c r="E9" s="128" t="s">
        <v>3143</v>
      </c>
      <c r="F9" s="128" t="s">
        <v>3144</v>
      </c>
      <c r="G9" s="128" t="s">
        <v>3145</v>
      </c>
      <c r="H9" s="128" t="s">
        <v>3146</v>
      </c>
      <c r="I9" s="130">
        <f>IF(COUNTIF(J9:AW9,"&lt;&gt;")=0,"",SUMPRODUCT(((Recommendations[ImplStatus]="Implemented")+(Recommendations[ImplStatus]="Compensated"))*ISNUMBER(MATCH(Recommendations[Id],J9:AW9,0)))/COUNTIF(J9:AW9,"&lt;&gt;"))</f>
        <v>0</v>
      </c>
      <c r="J9" s="132" t="s">
        <v>1146</v>
      </c>
      <c r="K9" s="132" t="s">
        <v>1163</v>
      </c>
      <c r="L9" s="132" t="s">
        <v>1169</v>
      </c>
      <c r="M9" s="132" t="s">
        <v>1180</v>
      </c>
      <c r="N9" s="132" t="s">
        <v>1585</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3098</v>
      </c>
      <c r="B10" s="125" t="s">
        <v>3147</v>
      </c>
      <c r="C10" s="126" t="s">
        <v>3148</v>
      </c>
      <c r="D10" s="128" t="s">
        <v>3149</v>
      </c>
      <c r="E10" s="128" t="s">
        <v>3150</v>
      </c>
      <c r="F10" s="128" t="s">
        <v>3151</v>
      </c>
      <c r="G10" s="128" t="s">
        <v>3152</v>
      </c>
      <c r="H10" s="128" t="s">
        <v>3153</v>
      </c>
      <c r="I10" s="130">
        <f>IF(COUNTIF(J10:AW10,"&lt;&gt;")=0,"",SUMPRODUCT(((Recommendations[ImplStatus]="Implemented")+(Recommendations[ImplStatus]="Compensated"))*ISNUMBER(MATCH(Recommendations[Id],J10:AW10,0)))/COUNTIF(J10:AW10,"&lt;&gt;"))</f>
        <v>0</v>
      </c>
      <c r="J10" s="132" t="s">
        <v>1090</v>
      </c>
      <c r="K10" s="132" t="s">
        <v>1193</v>
      </c>
      <c r="L10" s="132" t="s">
        <v>1199</v>
      </c>
      <c r="M10" s="132" t="s">
        <v>1206</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3098</v>
      </c>
      <c r="B11" s="125" t="s">
        <v>3154</v>
      </c>
      <c r="C11" s="126" t="s">
        <v>3155</v>
      </c>
      <c r="D11" s="128" t="s">
        <v>3156</v>
      </c>
      <c r="E11" s="128" t="s">
        <v>3157</v>
      </c>
      <c r="F11" s="128" t="s">
        <v>3158</v>
      </c>
      <c r="G11" s="128" t="s">
        <v>3159</v>
      </c>
      <c r="H11" s="128" t="s">
        <v>3160</v>
      </c>
      <c r="I11" s="130">
        <f>IF(COUNTIF(J11:AW11,"&lt;&gt;")=0,"",SUMPRODUCT(((Recommendations[ImplStatus]="Implemented")+(Recommendations[ImplStatus]="Compensated"))*ISNUMBER(MATCH(Recommendations[Id],J11:AW11,0)))/COUNTIF(J11:AW11,"&lt;&gt;"))</f>
        <v>0</v>
      </c>
      <c r="J11" s="132" t="s">
        <v>399</v>
      </c>
      <c r="K11" s="132" t="s">
        <v>404</v>
      </c>
      <c r="L11" s="132" t="s">
        <v>409</v>
      </c>
      <c r="M11" s="132" t="s">
        <v>414</v>
      </c>
      <c r="N11" s="132" t="s">
        <v>419</v>
      </c>
      <c r="O11" s="132" t="s">
        <v>424</v>
      </c>
      <c r="P11" s="132" t="s">
        <v>429</v>
      </c>
      <c r="Q11" s="132" t="s">
        <v>435</v>
      </c>
      <c r="R11" s="132" t="s">
        <v>440</v>
      </c>
      <c r="S11" s="132" t="s">
        <v>446</v>
      </c>
      <c r="T11" s="132" t="s">
        <v>1040</v>
      </c>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3098</v>
      </c>
      <c r="B12" s="125" t="s">
        <v>3161</v>
      </c>
      <c r="C12" s="126" t="s">
        <v>3162</v>
      </c>
      <c r="D12" s="128" t="s">
        <v>3163</v>
      </c>
      <c r="E12" s="128" t="s">
        <v>3164</v>
      </c>
      <c r="F12" s="128" t="s">
        <v>3165</v>
      </c>
      <c r="G12" s="128" t="s">
        <v>3152</v>
      </c>
      <c r="H12" s="128" t="s">
        <v>3166</v>
      </c>
      <c r="I12" s="130">
        <f>IF(COUNTIF(J12:AW12,"&lt;&gt;")=0,"",SUMPRODUCT(((Recommendations[ImplStatus]="Implemented")+(Recommendations[ImplStatus]="Compensated"))*ISNUMBER(MATCH(Recommendations[Id],J12:AW12,0)))/COUNTIF(J12:AW12,"&lt;&gt;"))</f>
        <v>0</v>
      </c>
      <c r="J12" s="132" t="s">
        <v>458</v>
      </c>
      <c r="K12" s="132" t="s">
        <v>1046</v>
      </c>
      <c r="L12" s="132" t="s">
        <v>1174</v>
      </c>
      <c r="M12" s="132" t="s">
        <v>1377</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3098</v>
      </c>
      <c r="B13" s="125" t="s">
        <v>3167</v>
      </c>
      <c r="C13" s="126" t="s">
        <v>3168</v>
      </c>
      <c r="D13" s="128" t="s">
        <v>3169</v>
      </c>
      <c r="E13" s="128" t="s">
        <v>3170</v>
      </c>
      <c r="F13" s="128" t="s">
        <v>3171</v>
      </c>
      <c r="G13" s="128" t="s">
        <v>3152</v>
      </c>
      <c r="H13" s="128" t="s">
        <v>3172</v>
      </c>
      <c r="I13" s="130">
        <f>IF(COUNTIF(J13:AW13,"&lt;&gt;")=0,"",SUMPRODUCT(((Recommendations[ImplStatus]="Implemented")+(Recommendations[ImplStatus]="Compensated"))*ISNUMBER(MATCH(Recommendations[Id],J13:AW13,0)))/COUNTIF(J13:AW13,"&lt;&gt;"))</f>
        <v>0</v>
      </c>
      <c r="J13" s="132" t="s">
        <v>1046</v>
      </c>
      <c r="K13" s="132" t="s">
        <v>1174</v>
      </c>
      <c r="L13" s="132" t="s">
        <v>1377</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3098</v>
      </c>
      <c r="B14" s="125" t="s">
        <v>3173</v>
      </c>
      <c r="C14" s="126" t="s">
        <v>3174</v>
      </c>
      <c r="D14" s="128" t="s">
        <v>3175</v>
      </c>
      <c r="E14" s="128" t="s">
        <v>3176</v>
      </c>
      <c r="F14" s="128" t="s">
        <v>3177</v>
      </c>
      <c r="G14" s="128" t="s">
        <v>3178</v>
      </c>
      <c r="H14" s="128" t="s">
        <v>3179</v>
      </c>
      <c r="I14" s="130">
        <f>IF(COUNTIF(J14:AW14,"&lt;&gt;")=0,"",SUMPRODUCT(((Recommendations[ImplStatus]="Implemented")+(Recommendations[ImplStatus]="Compensated"))*ISNUMBER(MATCH(Recommendations[Id],J14:AW14,0)))/COUNTIF(J14:AW14,"&lt;&gt;"))</f>
        <v>0</v>
      </c>
      <c r="J14" s="132" t="s">
        <v>740</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3098</v>
      </c>
      <c r="B15" s="125" t="s">
        <v>3180</v>
      </c>
      <c r="C15" s="126" t="s">
        <v>3181</v>
      </c>
      <c r="D15" s="128" t="s">
        <v>3182</v>
      </c>
      <c r="E15" s="128" t="s">
        <v>3183</v>
      </c>
      <c r="F15" s="128" t="s">
        <v>3184</v>
      </c>
      <c r="G15" s="128" t="s">
        <v>3185</v>
      </c>
      <c r="H15" s="128" t="s">
        <v>3186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3098</v>
      </c>
      <c r="B16" s="125" t="s">
        <v>3187</v>
      </c>
      <c r="C16" s="126" t="s">
        <v>3188</v>
      </c>
      <c r="D16" s="128" t="s">
        <v>3189</v>
      </c>
      <c r="E16" s="128" t="s">
        <v>3190</v>
      </c>
      <c r="F16" s="128" t="s">
        <v>3191</v>
      </c>
      <c r="G16" s="128" t="s">
        <v>3192</v>
      </c>
      <c r="H16" s="128" t="s">
        <v>3193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3098</v>
      </c>
      <c r="B17" s="125" t="s">
        <v>3194</v>
      </c>
      <c r="C17" s="126" t="s">
        <v>3195</v>
      </c>
      <c r="D17" s="128" t="s">
        <v>3196</v>
      </c>
      <c r="E17" s="128" t="s">
        <v>3197</v>
      </c>
      <c r="F17" s="128" t="s">
        <v>3198</v>
      </c>
      <c r="G17" s="128" t="s">
        <v>3199</v>
      </c>
      <c r="H17" s="128" t="s">
        <v>3200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3098</v>
      </c>
      <c r="B18" s="125" t="s">
        <v>3201</v>
      </c>
      <c r="C18" s="126" t="s">
        <v>3202</v>
      </c>
      <c r="D18" s="128" t="s">
        <v>3203</v>
      </c>
      <c r="E18" s="128" t="s">
        <v>3204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3205</v>
      </c>
      <c r="B19" s="124"/>
      <c r="C19" s="123" t="s">
        <v>3206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3205</v>
      </c>
      <c r="B20" s="125" t="s">
        <v>3207</v>
      </c>
      <c r="C20" s="126" t="s">
        <v>3208</v>
      </c>
      <c r="D20" s="128" t="s">
        <v>3209</v>
      </c>
      <c r="E20" s="128" t="s">
        <v>3210</v>
      </c>
      <c r="F20" s="128" t="s">
        <v>3211</v>
      </c>
      <c r="G20" s="128" t="s">
        <v>3212</v>
      </c>
      <c r="H20" s="128" t="s">
        <v>3213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3205</v>
      </c>
      <c r="B21" s="125" t="s">
        <v>3214</v>
      </c>
      <c r="C21" s="126" t="s">
        <v>3215</v>
      </c>
      <c r="D21" s="128" t="s">
        <v>3216</v>
      </c>
      <c r="E21" s="128" t="s">
        <v>3217</v>
      </c>
      <c r="F21" s="128" t="s">
        <v>3218</v>
      </c>
      <c r="G21" s="128" t="s">
        <v>3219</v>
      </c>
      <c r="H21" s="128" t="s">
        <v>3220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3221</v>
      </c>
      <c r="B22" s="124"/>
      <c r="C22" s="123" t="s">
        <v>3222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3221</v>
      </c>
      <c r="B23" s="125" t="s">
        <v>3223</v>
      </c>
      <c r="C23" s="126" t="s">
        <v>3224</v>
      </c>
      <c r="D23" s="128" t="s">
        <v>3225</v>
      </c>
      <c r="E23" s="128" t="s">
        <v>3226</v>
      </c>
      <c r="F23" s="128" t="s">
        <v>3227</v>
      </c>
      <c r="G23" s="128" t="s">
        <v>3228</v>
      </c>
      <c r="H23" s="128" t="s">
        <v>3229</v>
      </c>
      <c r="I23" s="130">
        <f>IF(COUNTIF(J23:AW23,"&lt;&gt;")=0,"",SUMPRODUCT(((Recommendations[ImplStatus]="Implemented")+(Recommendations[ImplStatus]="Compensated"))*ISNUMBER(MATCH(Recommendations[Id],J23:AW23,0)))/COUNTIF(J23:AW23,"&lt;&gt;"))</f>
        <v>0</v>
      </c>
      <c r="J23" s="132" t="s">
        <v>877</v>
      </c>
      <c r="K23" s="132" t="s">
        <v>883</v>
      </c>
      <c r="L23" s="132" t="s">
        <v>1083</v>
      </c>
      <c r="M23" s="132" t="s">
        <v>1157</v>
      </c>
      <c r="N23" s="132" t="s">
        <v>1394</v>
      </c>
      <c r="O23" s="132" t="s">
        <v>1404</v>
      </c>
      <c r="P23" s="132" t="s">
        <v>1409</v>
      </c>
      <c r="Q23" s="132" t="s">
        <v>1414</v>
      </c>
      <c r="R23" s="132" t="s">
        <v>1419</v>
      </c>
      <c r="S23" s="132" t="s">
        <v>1430</v>
      </c>
      <c r="T23" s="132" t="s">
        <v>1436</v>
      </c>
      <c r="U23" s="132" t="s">
        <v>1441</v>
      </c>
      <c r="V23" s="132" t="s">
        <v>1447</v>
      </c>
      <c r="W23" s="132" t="s">
        <v>1452</v>
      </c>
      <c r="X23" s="132" t="s">
        <v>1462</v>
      </c>
      <c r="Y23" s="132" t="s">
        <v>1492</v>
      </c>
      <c r="Z23" s="132" t="s">
        <v>1497</v>
      </c>
      <c r="AA23" s="132" t="s">
        <v>1502</v>
      </c>
      <c r="AB23" s="132" t="s">
        <v>1507</v>
      </c>
      <c r="AC23" s="132" t="s">
        <v>1513</v>
      </c>
      <c r="AD23" s="132" t="s">
        <v>1519</v>
      </c>
      <c r="AE23" s="132" t="s">
        <v>1539</v>
      </c>
      <c r="AF23" s="132" t="s">
        <v>1544</v>
      </c>
      <c r="AG23" s="132" t="s">
        <v>1549</v>
      </c>
      <c r="AH23" s="132" t="s">
        <v>1554</v>
      </c>
      <c r="AI23" s="132" t="s">
        <v>1559</v>
      </c>
      <c r="AJ23" s="132" t="s">
        <v>1564</v>
      </c>
      <c r="AK23" s="132" t="s">
        <v>1569</v>
      </c>
      <c r="AL23" s="132" t="s">
        <v>1574</v>
      </c>
      <c r="AM23" s="132" t="s">
        <v>1579</v>
      </c>
      <c r="AN23" s="132" t="s">
        <v>1585</v>
      </c>
      <c r="AO23" s="132" t="s">
        <v>1590</v>
      </c>
      <c r="AP23" s="132" t="s">
        <v>1595</v>
      </c>
      <c r="AQ23" s="132" t="s">
        <v>1600</v>
      </c>
      <c r="AR23" s="132" t="s">
        <v>1605</v>
      </c>
      <c r="AS23" s="132" t="s">
        <v>1610</v>
      </c>
      <c r="AT23" s="132" t="s">
        <v>1615</v>
      </c>
      <c r="AU23" s="132" t="s">
        <v>1620</v>
      </c>
      <c r="AV23" s="132" t="s">
        <v>1625</v>
      </c>
      <c r="AW23" s="142" t="s">
        <v>1630</v>
      </c>
    </row>
    <row r="24" spans="1:49" ht="60" customHeight="1" x14ac:dyDescent="0.35">
      <c r="A24" s="139" t="s">
        <v>3221</v>
      </c>
      <c r="B24" s="125" t="s">
        <v>3230</v>
      </c>
      <c r="C24" s="126" t="s">
        <v>3231</v>
      </c>
      <c r="D24" s="128" t="s">
        <v>3232</v>
      </c>
      <c r="E24" s="128" t="s">
        <v>3233</v>
      </c>
      <c r="F24" s="128" t="s">
        <v>3234</v>
      </c>
      <c r="G24" s="128" t="s">
        <v>3235</v>
      </c>
      <c r="H24" s="128" t="s">
        <v>3236</v>
      </c>
      <c r="I24" s="130">
        <f>IF(COUNTIF(J24:AW24,"&lt;&gt;")=0,"",SUMPRODUCT(((Recommendations[ImplStatus]="Implemented")+(Recommendations[ImplStatus]="Compensated"))*ISNUMBER(MATCH(Recommendations[Id],J24:AW24,0)))/COUNTIF(J24:AW24,"&lt;&gt;"))</f>
        <v>0</v>
      </c>
      <c r="J24" s="132" t="s">
        <v>1083</v>
      </c>
      <c r="K24" s="132" t="s">
        <v>1157</v>
      </c>
      <c r="L24" s="132" t="s">
        <v>1447</v>
      </c>
      <c r="M24" s="132" t="s">
        <v>1539</v>
      </c>
      <c r="N24" s="132" t="s">
        <v>1544</v>
      </c>
      <c r="O24" s="132" t="s">
        <v>1554</v>
      </c>
      <c r="P24" s="132" t="s">
        <v>1559</v>
      </c>
      <c r="Q24" s="132" t="s">
        <v>1564</v>
      </c>
      <c r="R24" s="132" t="s">
        <v>1569</v>
      </c>
      <c r="S24" s="132" t="s">
        <v>1574</v>
      </c>
      <c r="T24" s="132" t="s">
        <v>1579</v>
      </c>
      <c r="U24" s="132" t="s">
        <v>1585</v>
      </c>
      <c r="V24" s="132" t="s">
        <v>1590</v>
      </c>
      <c r="W24" s="132" t="s">
        <v>1595</v>
      </c>
      <c r="X24" s="132" t="s">
        <v>1600</v>
      </c>
      <c r="Y24" s="132" t="s">
        <v>1605</v>
      </c>
      <c r="Z24" s="132" t="s">
        <v>1610</v>
      </c>
      <c r="AA24" s="132" t="s">
        <v>1615</v>
      </c>
      <c r="AB24" s="132" t="s">
        <v>1620</v>
      </c>
      <c r="AC24" s="132" t="s">
        <v>1625</v>
      </c>
      <c r="AD24" s="132" t="s">
        <v>1630</v>
      </c>
      <c r="AE24" s="132" t="s">
        <v>1635</v>
      </c>
      <c r="AF24" s="132" t="s">
        <v>1640</v>
      </c>
      <c r="AG24" s="132" t="s">
        <v>1645</v>
      </c>
      <c r="AH24" s="132" t="s">
        <v>1650</v>
      </c>
      <c r="AI24" s="132" t="s">
        <v>1655</v>
      </c>
      <c r="AJ24" s="132" t="s">
        <v>1660</v>
      </c>
      <c r="AK24" s="132" t="s">
        <v>1665</v>
      </c>
      <c r="AL24" s="132" t="s">
        <v>1670</v>
      </c>
      <c r="AM24" s="132" t="s">
        <v>1675</v>
      </c>
      <c r="AN24" s="132" t="s">
        <v>1680</v>
      </c>
      <c r="AO24" s="132" t="s">
        <v>1685</v>
      </c>
      <c r="AP24" s="132" t="s">
        <v>1690</v>
      </c>
      <c r="AQ24" s="132" t="s">
        <v>1695</v>
      </c>
      <c r="AR24" s="132" t="s">
        <v>1700</v>
      </c>
      <c r="AS24" s="132" t="s">
        <v>1705</v>
      </c>
      <c r="AT24" s="132"/>
      <c r="AU24" s="132"/>
      <c r="AV24" s="132"/>
      <c r="AW24" s="142"/>
    </row>
    <row r="25" spans="1:49" ht="60" customHeight="1" x14ac:dyDescent="0.35">
      <c r="A25" s="139" t="s">
        <v>3221</v>
      </c>
      <c r="B25" s="125" t="s">
        <v>3237</v>
      </c>
      <c r="C25" s="126" t="s">
        <v>3238</v>
      </c>
      <c r="D25" s="128" t="s">
        <v>3239</v>
      </c>
      <c r="E25" s="128" t="s">
        <v>3240</v>
      </c>
      <c r="F25" s="128" t="s">
        <v>3241</v>
      </c>
      <c r="G25" s="128" t="s">
        <v>3242</v>
      </c>
      <c r="H25" s="128" t="s">
        <v>3243</v>
      </c>
      <c r="I25" s="130">
        <f>IF(COUNTIF(J25:AW25,"&lt;&gt;")=0,"",SUMPRODUCT(((Recommendations[ImplStatus]="Implemented")+(Recommendations[ImplStatus]="Compensated"))*ISNUMBER(MATCH(Recommendations[Id],J25:AW25,0)))/COUNTIF(J25:AW25,"&lt;&gt;"))</f>
        <v>0</v>
      </c>
      <c r="J25" s="132" t="s">
        <v>1502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3221</v>
      </c>
      <c r="B26" s="125" t="s">
        <v>3244</v>
      </c>
      <c r="C26" s="126" t="s">
        <v>3245</v>
      </c>
      <c r="D26" s="128" t="s">
        <v>3246</v>
      </c>
      <c r="E26" s="128" t="s">
        <v>3247</v>
      </c>
      <c r="F26" s="128" t="s">
        <v>3248</v>
      </c>
      <c r="G26" s="128" t="s">
        <v>3235</v>
      </c>
      <c r="H26" s="128" t="s">
        <v>3249</v>
      </c>
      <c r="I26" s="130">
        <f>IF(COUNTIF(J26:AW26,"&lt;&gt;")=0,"",SUMPRODUCT(((Recommendations[ImplStatus]="Implemented")+(Recommendations[ImplStatus]="Compensated"))*ISNUMBER(MATCH(Recommendations[Id],J26:AW26,0)))/COUNTIF(J26:AW26,"&lt;&gt;"))</f>
        <v>0</v>
      </c>
      <c r="J26" s="132" t="s">
        <v>1525</v>
      </c>
      <c r="K26" s="132" t="s">
        <v>1531</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3221</v>
      </c>
      <c r="B27" s="125" t="s">
        <v>3250</v>
      </c>
      <c r="C27" s="126" t="s">
        <v>3251</v>
      </c>
      <c r="D27" s="128" t="s">
        <v>3252</v>
      </c>
      <c r="E27" s="128" t="s">
        <v>3253</v>
      </c>
      <c r="F27" s="128" t="s">
        <v>3254</v>
      </c>
      <c r="G27" s="128" t="s">
        <v>3255</v>
      </c>
      <c r="H27" s="128" t="s">
        <v>3256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3221</v>
      </c>
      <c r="B28" s="125" t="s">
        <v>3257</v>
      </c>
      <c r="C28" s="126" t="s">
        <v>3258</v>
      </c>
      <c r="D28" s="128" t="s">
        <v>3259</v>
      </c>
      <c r="E28" s="128" t="s">
        <v>3260</v>
      </c>
      <c r="F28" s="128" t="s">
        <v>3261</v>
      </c>
      <c r="G28" s="128" t="s">
        <v>3262</v>
      </c>
      <c r="H28" s="128" t="s">
        <v>3263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3221</v>
      </c>
      <c r="B29" s="125" t="s">
        <v>3264</v>
      </c>
      <c r="C29" s="126" t="s">
        <v>3265</v>
      </c>
      <c r="D29" s="128" t="s">
        <v>3266</v>
      </c>
      <c r="E29" s="128" t="s">
        <v>3267</v>
      </c>
      <c r="F29" s="128" t="s">
        <v>3268</v>
      </c>
      <c r="G29" s="128" t="s">
        <v>3152</v>
      </c>
      <c r="H29" s="128" t="s">
        <v>3269</v>
      </c>
      <c r="I29" s="130">
        <f>IF(COUNTIF(J29:AW29,"&lt;&gt;")=0,"",SUMPRODUCT(((Recommendations[ImplStatus]="Implemented")+(Recommendations[ImplStatus]="Compensated"))*ISNUMBER(MATCH(Recommendations[Id],J29:AW29,0)))/COUNTIF(J29:AW29,"&lt;&gt;"))</f>
        <v>0</v>
      </c>
      <c r="J29" s="132" t="s">
        <v>644</v>
      </c>
      <c r="K29" s="132" t="s">
        <v>649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3221</v>
      </c>
      <c r="B30" s="125" t="s">
        <v>3270</v>
      </c>
      <c r="C30" s="126" t="s">
        <v>3271</v>
      </c>
      <c r="D30" s="128" t="s">
        <v>3272</v>
      </c>
      <c r="E30" s="128" t="s">
        <v>3273</v>
      </c>
      <c r="F30" s="128" t="s">
        <v>3274</v>
      </c>
      <c r="G30" s="128" t="s">
        <v>3235</v>
      </c>
      <c r="H30" s="128" t="s">
        <v>3275</v>
      </c>
      <c r="I30" s="130">
        <f>IF(COUNTIF(J30:AW30,"&lt;&gt;")=0,"",SUMPRODUCT(((Recommendations[ImplStatus]="Implemented")+(Recommendations[ImplStatus]="Compensated"))*ISNUMBER(MATCH(Recommendations[Id],J30:AW30,0)))/COUNTIF(J30:AW30,"&lt;&gt;"))</f>
        <v>0</v>
      </c>
      <c r="J30" s="132" t="s">
        <v>171</v>
      </c>
      <c r="K30" s="132" t="s">
        <v>190</v>
      </c>
      <c r="L30" s="132" t="s">
        <v>1424</v>
      </c>
      <c r="M30" s="132" t="s">
        <v>1442</v>
      </c>
      <c r="N30" s="132" t="s">
        <v>1473</v>
      </c>
      <c r="O30" s="132" t="s">
        <v>1486</v>
      </c>
      <c r="P30" s="132" t="s">
        <v>1549</v>
      </c>
      <c r="Q30" s="132" t="s">
        <v>1710</v>
      </c>
      <c r="R30" s="132" t="s">
        <v>1716</v>
      </c>
      <c r="S30" s="132" t="s">
        <v>1722</v>
      </c>
      <c r="T30" s="132" t="s">
        <v>1727</v>
      </c>
      <c r="U30" s="132" t="s">
        <v>1731</v>
      </c>
      <c r="V30" s="132" t="s">
        <v>1735</v>
      </c>
      <c r="W30" s="132" t="s">
        <v>1740</v>
      </c>
      <c r="X30" s="132" t="s">
        <v>1744</v>
      </c>
      <c r="Y30" s="132" t="s">
        <v>1748</v>
      </c>
      <c r="Z30" s="132" t="s">
        <v>1753</v>
      </c>
      <c r="AA30" s="132" t="s">
        <v>1757</v>
      </c>
      <c r="AB30" s="132" t="s">
        <v>1772</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3276</v>
      </c>
      <c r="B31" s="124"/>
      <c r="C31" s="123" t="s">
        <v>3277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3276</v>
      </c>
      <c r="B32" s="125" t="s">
        <v>3278</v>
      </c>
      <c r="C32" s="126" t="s">
        <v>3279</v>
      </c>
      <c r="D32" s="128" t="s">
        <v>3280</v>
      </c>
      <c r="E32" s="128" t="s">
        <v>3281</v>
      </c>
      <c r="F32" s="128" t="s">
        <v>3282</v>
      </c>
      <c r="G32" s="128" t="s">
        <v>3283</v>
      </c>
      <c r="H32" s="128" t="s">
        <v>3284</v>
      </c>
      <c r="I32" s="130">
        <f>IF(COUNTIF(J32:AW32,"&lt;&gt;")=0,"",SUMPRODUCT(((Recommendations[ImplStatus]="Implemented")+(Recommendations[ImplStatus]="Compensated"))*ISNUMBER(MATCH(Recommendations[Id],J32:AW32,0)))/COUNTIF(J32:AW32,"&lt;&gt;"))</f>
        <v>0</v>
      </c>
      <c r="J32" s="132" t="s">
        <v>208</v>
      </c>
      <c r="K32" s="132" t="s">
        <v>213</v>
      </c>
      <c r="L32" s="132" t="s">
        <v>218</v>
      </c>
      <c r="M32" s="132" t="s">
        <v>224</v>
      </c>
      <c r="N32" s="132" t="s">
        <v>287</v>
      </c>
      <c r="O32" s="132" t="s">
        <v>293</v>
      </c>
      <c r="P32" s="132" t="s">
        <v>655</v>
      </c>
      <c r="Q32" s="132" t="s">
        <v>733</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3276</v>
      </c>
      <c r="B33" s="125" t="s">
        <v>3285</v>
      </c>
      <c r="C33" s="126" t="s">
        <v>3286</v>
      </c>
      <c r="D33" s="128" t="s">
        <v>3287</v>
      </c>
      <c r="E33" s="128" t="s">
        <v>3288</v>
      </c>
      <c r="F33" s="128" t="s">
        <v>3289</v>
      </c>
      <c r="G33" s="128" t="s">
        <v>3290</v>
      </c>
      <c r="H33" s="128" t="s">
        <v>3291</v>
      </c>
      <c r="I33" s="130">
        <f>IF(COUNTIF(J33:AW33,"&lt;&gt;")=0,"",SUMPRODUCT(((Recommendations[ImplStatus]="Implemented")+(Recommendations[ImplStatus]="Compensated"))*ISNUMBER(MATCH(Recommendations[Id],J33:AW33,0)))/COUNTIF(J33:AW33,"&lt;&gt;"))</f>
        <v>0</v>
      </c>
      <c r="J33" s="132" t="s">
        <v>452</v>
      </c>
      <c r="K33" s="132" t="s">
        <v>660</v>
      </c>
      <c r="L33" s="132" t="s">
        <v>666</v>
      </c>
      <c r="M33" s="132" t="s">
        <v>672</v>
      </c>
      <c r="N33" s="132" t="s">
        <v>677</v>
      </c>
      <c r="O33" s="132" t="s">
        <v>682</v>
      </c>
      <c r="P33" s="132" t="s">
        <v>687</v>
      </c>
      <c r="Q33" s="132" t="s">
        <v>692</v>
      </c>
      <c r="R33" s="132" t="s">
        <v>710</v>
      </c>
      <c r="S33" s="132" t="s">
        <v>716</v>
      </c>
      <c r="T33" s="132" t="s">
        <v>722</v>
      </c>
      <c r="U33" s="132" t="s">
        <v>956</v>
      </c>
      <c r="V33" s="132" t="s">
        <v>996</v>
      </c>
      <c r="W33" s="132" t="s">
        <v>1002</v>
      </c>
      <c r="X33" s="132" t="s">
        <v>1009</v>
      </c>
      <c r="Y33" s="132" t="s">
        <v>1350</v>
      </c>
      <c r="Z33" s="132" t="s">
        <v>1355</v>
      </c>
      <c r="AA33" s="132" t="s">
        <v>1372</v>
      </c>
      <c r="AB33" s="132" t="s">
        <v>1382</v>
      </c>
      <c r="AC33" s="132" t="s">
        <v>1388</v>
      </c>
      <c r="AD33" s="132" t="s">
        <v>1778</v>
      </c>
      <c r="AE33" s="132" t="s">
        <v>1784</v>
      </c>
      <c r="AF33" s="132" t="s">
        <v>1790</v>
      </c>
      <c r="AG33" s="132" t="s">
        <v>1795</v>
      </c>
      <c r="AH33" s="132" t="s">
        <v>1800</v>
      </c>
      <c r="AI33" s="132" t="s">
        <v>1806</v>
      </c>
      <c r="AJ33" s="132" t="s">
        <v>1811</v>
      </c>
      <c r="AK33" s="132" t="s">
        <v>1816</v>
      </c>
      <c r="AL33" s="132" t="s">
        <v>1821</v>
      </c>
      <c r="AM33" s="132" t="s">
        <v>1826</v>
      </c>
      <c r="AN33" s="132" t="s">
        <v>1832</v>
      </c>
      <c r="AO33" s="132" t="s">
        <v>1837</v>
      </c>
      <c r="AP33" s="132" t="s">
        <v>1842</v>
      </c>
      <c r="AQ33" s="132" t="s">
        <v>1888</v>
      </c>
      <c r="AR33" s="132" t="s">
        <v>1893</v>
      </c>
      <c r="AS33" s="132"/>
      <c r="AT33" s="132"/>
      <c r="AU33" s="132"/>
      <c r="AV33" s="132"/>
      <c r="AW33" s="142"/>
    </row>
    <row r="34" spans="1:49" ht="60" customHeight="1" x14ac:dyDescent="0.35">
      <c r="A34" s="139" t="s">
        <v>3276</v>
      </c>
      <c r="B34" s="125" t="s">
        <v>3292</v>
      </c>
      <c r="C34" s="126" t="s">
        <v>3293</v>
      </c>
      <c r="D34" s="128" t="s">
        <v>3294</v>
      </c>
      <c r="E34" s="128" t="s">
        <v>3295</v>
      </c>
      <c r="F34" s="128" t="s">
        <v>3296</v>
      </c>
      <c r="G34" s="128" t="s">
        <v>3297</v>
      </c>
      <c r="H34" s="128" t="s">
        <v>3298</v>
      </c>
      <c r="I34" s="130">
        <f>IF(COUNTIF(J34:AW34,"&lt;&gt;")=0,"",SUMPRODUCT(((Recommendations[ImplStatus]="Implemented")+(Recommendations[ImplStatus]="Compensated"))*ISNUMBER(MATCH(Recommendations[Id],J34:AW34,0)))/COUNTIF(J34:AW34,"&lt;&gt;"))</f>
        <v>0</v>
      </c>
      <c r="J34" s="132" t="s">
        <v>1690</v>
      </c>
      <c r="K34" s="132" t="s">
        <v>1695</v>
      </c>
      <c r="L34" s="132" t="s">
        <v>1700</v>
      </c>
      <c r="M34" s="132" t="s">
        <v>1705</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3276</v>
      </c>
      <c r="B35" s="125" t="s">
        <v>3299</v>
      </c>
      <c r="C35" s="126" t="s">
        <v>3300</v>
      </c>
      <c r="D35" s="128" t="s">
        <v>3301</v>
      </c>
      <c r="E35" s="128" t="s">
        <v>3302</v>
      </c>
      <c r="F35" s="128" t="s">
        <v>3303</v>
      </c>
      <c r="G35" s="128" t="s">
        <v>3304</v>
      </c>
      <c r="H35" s="128" t="s">
        <v>3305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3276</v>
      </c>
      <c r="B36" s="125" t="s">
        <v>3306</v>
      </c>
      <c r="C36" s="126" t="s">
        <v>3307</v>
      </c>
      <c r="D36" s="128" t="s">
        <v>3308</v>
      </c>
      <c r="E36" s="128" t="s">
        <v>3309</v>
      </c>
      <c r="F36" s="128" t="s">
        <v>3310</v>
      </c>
      <c r="G36" s="128" t="s">
        <v>3311</v>
      </c>
      <c r="H36" s="128" t="s">
        <v>3312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3276</v>
      </c>
      <c r="B37" s="125" t="s">
        <v>3313</v>
      </c>
      <c r="C37" s="126" t="s">
        <v>3314</v>
      </c>
      <c r="D37" s="128" t="s">
        <v>3315</v>
      </c>
      <c r="E37" s="128" t="s">
        <v>3316</v>
      </c>
      <c r="F37" s="128" t="s">
        <v>3317</v>
      </c>
      <c r="G37" s="128" t="s">
        <v>3318</v>
      </c>
      <c r="H37" s="128" t="s">
        <v>3319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54</v>
      </c>
      <c r="Q37" s="132" t="s">
        <v>61</v>
      </c>
      <c r="R37" s="132" t="s">
        <v>67</v>
      </c>
      <c r="S37" s="132" t="s">
        <v>73</v>
      </c>
      <c r="T37" s="132" t="s">
        <v>81</v>
      </c>
      <c r="U37" s="132" t="s">
        <v>87</v>
      </c>
      <c r="V37" s="132" t="s">
        <v>92</v>
      </c>
      <c r="W37" s="132" t="s">
        <v>97</v>
      </c>
      <c r="X37" s="132" t="s">
        <v>104</v>
      </c>
      <c r="Y37" s="132" t="s">
        <v>110</v>
      </c>
      <c r="Z37" s="132" t="s">
        <v>114</v>
      </c>
      <c r="AA37" s="132" t="s">
        <v>119</v>
      </c>
      <c r="AB37" s="132" t="s">
        <v>124</v>
      </c>
      <c r="AC37" s="132" t="s">
        <v>130</v>
      </c>
      <c r="AD37" s="132" t="s">
        <v>134</v>
      </c>
      <c r="AE37" s="132" t="s">
        <v>139</v>
      </c>
      <c r="AF37" s="132" t="s">
        <v>144</v>
      </c>
      <c r="AG37" s="132" t="s">
        <v>148</v>
      </c>
      <c r="AH37" s="132" t="s">
        <v>153</v>
      </c>
      <c r="AI37" s="132" t="s">
        <v>158</v>
      </c>
      <c r="AJ37" s="132" t="s">
        <v>162</v>
      </c>
      <c r="AK37" s="132" t="s">
        <v>166</v>
      </c>
      <c r="AL37" s="132" t="s">
        <v>171</v>
      </c>
      <c r="AM37" s="132" t="s">
        <v>177</v>
      </c>
      <c r="AN37" s="132" t="s">
        <v>181</v>
      </c>
      <c r="AO37" s="132" t="s">
        <v>185</v>
      </c>
      <c r="AP37" s="132" t="s">
        <v>190</v>
      </c>
      <c r="AQ37" s="132" t="s">
        <v>195</v>
      </c>
      <c r="AR37" s="132" t="s">
        <v>199</v>
      </c>
      <c r="AS37" s="132" t="s">
        <v>203</v>
      </c>
      <c r="AT37" s="132" t="s">
        <v>229</v>
      </c>
      <c r="AU37" s="132" t="s">
        <v>243</v>
      </c>
      <c r="AV37" s="132" t="s">
        <v>248</v>
      </c>
      <c r="AW37" s="142" t="s">
        <v>254</v>
      </c>
    </row>
    <row r="38" spans="1:49" ht="60" customHeight="1" x14ac:dyDescent="0.35">
      <c r="A38" s="139" t="s">
        <v>3276</v>
      </c>
      <c r="B38" s="125" t="s">
        <v>3320</v>
      </c>
      <c r="C38" s="126" t="s">
        <v>3321</v>
      </c>
      <c r="D38" s="128" t="s">
        <v>3322</v>
      </c>
      <c r="E38" s="128" t="s">
        <v>3323</v>
      </c>
      <c r="F38" s="128" t="s">
        <v>3324</v>
      </c>
      <c r="G38" s="128" t="s">
        <v>3325</v>
      </c>
      <c r="H38" s="128" t="s">
        <v>3326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3276</v>
      </c>
      <c r="B39" s="125" t="s">
        <v>3327</v>
      </c>
      <c r="C39" s="126" t="s">
        <v>3328</v>
      </c>
      <c r="D39" s="128" t="s">
        <v>3329</v>
      </c>
      <c r="E39" s="128" t="s">
        <v>3330</v>
      </c>
      <c r="F39" s="128" t="s">
        <v>3331</v>
      </c>
      <c r="G39" s="128" t="s">
        <v>3332</v>
      </c>
      <c r="H39" s="128" t="s">
        <v>3333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3276</v>
      </c>
      <c r="B40" s="125" t="s">
        <v>3334</v>
      </c>
      <c r="C40" s="126" t="s">
        <v>3335</v>
      </c>
      <c r="D40" s="128" t="s">
        <v>3336</v>
      </c>
      <c r="E40" s="128" t="s">
        <v>3337</v>
      </c>
      <c r="F40" s="128" t="s">
        <v>3338</v>
      </c>
      <c r="G40" s="128" t="s">
        <v>3339</v>
      </c>
      <c r="H40" s="128" t="s">
        <v>3340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3276</v>
      </c>
      <c r="B41" s="125" t="s">
        <v>3341</v>
      </c>
      <c r="C41" s="126" t="s">
        <v>3342</v>
      </c>
      <c r="D41" s="128" t="s">
        <v>3343</v>
      </c>
      <c r="E41" s="128" t="s">
        <v>3344</v>
      </c>
      <c r="F41" s="128" t="s">
        <v>3345</v>
      </c>
      <c r="G41" s="128" t="s">
        <v>3283</v>
      </c>
      <c r="H41" s="128" t="s">
        <v>3346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3347</v>
      </c>
      <c r="B42" s="124"/>
      <c r="C42" s="123" t="s">
        <v>3348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3347</v>
      </c>
      <c r="B43" s="125" t="s">
        <v>3349</v>
      </c>
      <c r="C43" s="126" t="s">
        <v>3350</v>
      </c>
      <c r="D43" s="128" t="s">
        <v>3351</v>
      </c>
      <c r="E43" s="128" t="s">
        <v>3352</v>
      </c>
      <c r="F43" s="128" t="s">
        <v>3353</v>
      </c>
      <c r="G43" s="128" t="s">
        <v>3354</v>
      </c>
      <c r="H43" s="128" t="s">
        <v>3355</v>
      </c>
      <c r="I43" s="130">
        <f>IF(COUNTIF(J43:AW43,"&lt;&gt;")=0,"",SUMPRODUCT(((Recommendations[ImplStatus]="Implemented")+(Recommendations[ImplStatus]="Compensated"))*ISNUMBER(MATCH(Recommendations[Id],J43:AW43,0)))/COUNTIF(J43:AW43,"&lt;&gt;"))</f>
        <v>0</v>
      </c>
      <c r="J43" s="132" t="s">
        <v>1065</v>
      </c>
      <c r="K43" s="132" t="s">
        <v>1071</v>
      </c>
      <c r="L43" s="132" t="s">
        <v>1108</v>
      </c>
      <c r="M43" s="132" t="s">
        <v>1114</v>
      </c>
      <c r="N43" s="132" t="s">
        <v>1126</v>
      </c>
      <c r="O43" s="132" t="s">
        <v>1271</v>
      </c>
      <c r="P43" s="132" t="s">
        <v>1286</v>
      </c>
      <c r="Q43" s="132" t="s">
        <v>1848</v>
      </c>
      <c r="R43" s="132" t="s">
        <v>1853</v>
      </c>
      <c r="S43" s="132" t="s">
        <v>1868</v>
      </c>
      <c r="T43" s="132" t="s">
        <v>1878</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3347</v>
      </c>
      <c r="B44" s="125" t="s">
        <v>3356</v>
      </c>
      <c r="C44" s="126" t="s">
        <v>3357</v>
      </c>
      <c r="D44" s="128" t="s">
        <v>3358</v>
      </c>
      <c r="E44" s="128" t="s">
        <v>3359</v>
      </c>
      <c r="F44" s="128" t="s">
        <v>3360</v>
      </c>
      <c r="G44" s="128" t="s">
        <v>3361</v>
      </c>
      <c r="H44" s="128" t="s">
        <v>3362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3347</v>
      </c>
      <c r="B45" s="125" t="s">
        <v>3363</v>
      </c>
      <c r="C45" s="126" t="s">
        <v>3364</v>
      </c>
      <c r="D45" s="128" t="s">
        <v>3365</v>
      </c>
      <c r="E45" s="128" t="s">
        <v>3366</v>
      </c>
      <c r="F45" s="128" t="s">
        <v>3367</v>
      </c>
      <c r="G45" s="128" t="s">
        <v>3368</v>
      </c>
      <c r="H45" s="128" t="s">
        <v>3369</v>
      </c>
      <c r="I45" s="130">
        <f>IF(COUNTIF(J45:AW45,"&lt;&gt;")=0,"",SUMPRODUCT(((Recommendations[ImplStatus]="Implemented")+(Recommendations[ImplStatus]="Compensated"))*ISNUMBER(MATCH(Recommendations[Id],J45:AW45,0)))/COUNTIF(J45:AW45,"&lt;&gt;"))</f>
        <v>0</v>
      </c>
      <c r="J45" s="132" t="s">
        <v>1126</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3347</v>
      </c>
      <c r="B46" s="125" t="s">
        <v>3370</v>
      </c>
      <c r="C46" s="126" t="s">
        <v>3371</v>
      </c>
      <c r="D46" s="128" t="s">
        <v>3372</v>
      </c>
      <c r="E46" s="128" t="s">
        <v>3373</v>
      </c>
      <c r="F46" s="128" t="s">
        <v>3374</v>
      </c>
      <c r="G46" s="128" t="s">
        <v>3368</v>
      </c>
      <c r="H46" s="128" t="s">
        <v>3375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3347</v>
      </c>
      <c r="B47" s="125" t="s">
        <v>3376</v>
      </c>
      <c r="C47" s="126" t="s">
        <v>3377</v>
      </c>
      <c r="D47" s="128" t="s">
        <v>3378</v>
      </c>
      <c r="E47" s="128" t="s">
        <v>3379</v>
      </c>
      <c r="F47" s="128" t="s">
        <v>3380</v>
      </c>
      <c r="G47" s="128" t="s">
        <v>3381</v>
      </c>
      <c r="H47" s="128" t="s">
        <v>3382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3347</v>
      </c>
      <c r="B48" s="125" t="s">
        <v>3383</v>
      </c>
      <c r="C48" s="126" t="s">
        <v>3384</v>
      </c>
      <c r="D48" s="128" t="s">
        <v>3385</v>
      </c>
      <c r="E48" s="128" t="s">
        <v>3386</v>
      </c>
      <c r="F48" s="128" t="s">
        <v>3387</v>
      </c>
      <c r="G48" s="128" t="s">
        <v>3388</v>
      </c>
      <c r="H48" s="128" t="s">
        <v>3389</v>
      </c>
      <c r="I48" s="130">
        <f>IF(COUNTIF(J48:AW48,"&lt;&gt;")=0,"",SUMPRODUCT(((Recommendations[ImplStatus]="Implemented")+(Recommendations[ImplStatus]="Compensated"))*ISNUMBER(MATCH(Recommendations[Id],J48:AW48,0)))/COUNTIF(J48:AW48,"&lt;&gt;"))</f>
        <v>0</v>
      </c>
      <c r="J48" s="132" t="s">
        <v>1108</v>
      </c>
      <c r="K48" s="132" t="s">
        <v>1213</v>
      </c>
      <c r="L48" s="132" t="s">
        <v>1219</v>
      </c>
      <c r="M48" s="132" t="s">
        <v>1225</v>
      </c>
      <c r="N48" s="132" t="s">
        <v>1231</v>
      </c>
      <c r="O48" s="132" t="s">
        <v>1237</v>
      </c>
      <c r="P48" s="132" t="s">
        <v>1243</v>
      </c>
      <c r="Q48" s="132" t="s">
        <v>1249</v>
      </c>
      <c r="R48" s="132" t="s">
        <v>1255</v>
      </c>
      <c r="S48" s="132" t="s">
        <v>1260</v>
      </c>
      <c r="T48" s="132" t="s">
        <v>1265</v>
      </c>
      <c r="U48" s="132" t="s">
        <v>1271</v>
      </c>
      <c r="V48" s="132" t="s">
        <v>1276</v>
      </c>
      <c r="W48" s="132" t="s">
        <v>1291</v>
      </c>
      <c r="X48" s="132" t="s">
        <v>1298</v>
      </c>
      <c r="Y48" s="132" t="s">
        <v>1305</v>
      </c>
      <c r="Z48" s="132" t="s">
        <v>1323</v>
      </c>
      <c r="AA48" s="132" t="s">
        <v>1853</v>
      </c>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3347</v>
      </c>
      <c r="B49" s="125" t="s">
        <v>3390</v>
      </c>
      <c r="C49" s="126" t="s">
        <v>3391</v>
      </c>
      <c r="D49" s="128" t="s">
        <v>3392</v>
      </c>
      <c r="E49" s="128" t="s">
        <v>3393</v>
      </c>
      <c r="F49" s="128" t="s">
        <v>3394</v>
      </c>
      <c r="G49" s="128" t="s">
        <v>3152</v>
      </c>
      <c r="H49" s="128" t="s">
        <v>3395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3347</v>
      </c>
      <c r="B50" s="125" t="s">
        <v>3396</v>
      </c>
      <c r="C50" s="126" t="s">
        <v>3397</v>
      </c>
      <c r="D50" s="128" t="s">
        <v>3398</v>
      </c>
      <c r="E50" s="128" t="s">
        <v>3399</v>
      </c>
      <c r="F50" s="128" t="s">
        <v>3400</v>
      </c>
      <c r="G50" s="128" t="s">
        <v>3401</v>
      </c>
      <c r="H50" s="128" t="s">
        <v>3402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3403</v>
      </c>
      <c r="B51" s="124"/>
      <c r="C51" s="123" t="s">
        <v>3404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3403</v>
      </c>
      <c r="B52" s="125" t="s">
        <v>3405</v>
      </c>
      <c r="C52" s="126" t="s">
        <v>3406</v>
      </c>
      <c r="D52" s="128" t="s">
        <v>3407</v>
      </c>
      <c r="E52" s="128" t="s">
        <v>3408</v>
      </c>
      <c r="F52" s="128" t="s">
        <v>3409</v>
      </c>
      <c r="G52" s="128" t="s">
        <v>3410</v>
      </c>
      <c r="H52" s="128" t="s">
        <v>3411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3403</v>
      </c>
      <c r="B53" s="125" t="s">
        <v>3412</v>
      </c>
      <c r="C53" s="126" t="s">
        <v>3413</v>
      </c>
      <c r="D53" s="128" t="s">
        <v>3414</v>
      </c>
      <c r="E53" s="128" t="s">
        <v>3415</v>
      </c>
      <c r="F53" s="128" t="s">
        <v>3416</v>
      </c>
      <c r="G53" s="128" t="s">
        <v>3417</v>
      </c>
      <c r="H53" s="128" t="s">
        <v>3418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3403</v>
      </c>
      <c r="B54" s="125" t="s">
        <v>3419</v>
      </c>
      <c r="C54" s="126" t="s">
        <v>3420</v>
      </c>
      <c r="D54" s="128" t="s">
        <v>3421</v>
      </c>
      <c r="E54" s="128" t="s">
        <v>3422</v>
      </c>
      <c r="F54" s="128" t="s">
        <v>3423</v>
      </c>
      <c r="G54" s="128" t="s">
        <v>3424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3403</v>
      </c>
      <c r="B55" s="125" t="s">
        <v>3425</v>
      </c>
      <c r="C55" s="126" t="s">
        <v>3426</v>
      </c>
      <c r="D55" s="128" t="s">
        <v>3427</v>
      </c>
      <c r="E55" s="128" t="s">
        <v>3428</v>
      </c>
      <c r="F55" s="128" t="s">
        <v>3429</v>
      </c>
      <c r="G55" s="128" t="s">
        <v>3430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3403</v>
      </c>
      <c r="B56" s="125" t="s">
        <v>3431</v>
      </c>
      <c r="C56" s="126" t="s">
        <v>3432</v>
      </c>
      <c r="D56" s="128" t="s">
        <v>3433</v>
      </c>
      <c r="E56" s="128" t="s">
        <v>3434</v>
      </c>
      <c r="F56" s="128" t="s">
        <v>3435</v>
      </c>
      <c r="G56" s="128" t="s">
        <v>3436</v>
      </c>
      <c r="H56" s="128" t="s">
        <v>3437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3438</v>
      </c>
      <c r="B57" s="124"/>
      <c r="C57" s="123" t="s">
        <v>3439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3438</v>
      </c>
      <c r="B58" s="125" t="s">
        <v>3440</v>
      </c>
      <c r="C58" s="126" t="s">
        <v>3441</v>
      </c>
      <c r="D58" s="128" t="s">
        <v>3442</v>
      </c>
      <c r="E58" s="128" t="s">
        <v>3443</v>
      </c>
      <c r="F58" s="128" t="s">
        <v>3444</v>
      </c>
      <c r="G58" s="128" t="s">
        <v>3445</v>
      </c>
      <c r="H58" s="128" t="s">
        <v>3446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3438</v>
      </c>
      <c r="B59" s="125" t="s">
        <v>3447</v>
      </c>
      <c r="C59" s="126" t="s">
        <v>3448</v>
      </c>
      <c r="D59" s="128" t="s">
        <v>3449</v>
      </c>
      <c r="E59" s="128" t="s">
        <v>3450</v>
      </c>
      <c r="F59" s="128" t="s">
        <v>3451</v>
      </c>
      <c r="G59" s="128" t="s">
        <v>3452</v>
      </c>
      <c r="H59" s="128" t="s">
        <v>3453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3438</v>
      </c>
      <c r="B60" s="125" t="s">
        <v>3454</v>
      </c>
      <c r="C60" s="126" t="s">
        <v>3455</v>
      </c>
      <c r="D60" s="128" t="s">
        <v>3456</v>
      </c>
      <c r="E60" s="128" t="s">
        <v>3457</v>
      </c>
      <c r="F60" s="128" t="s">
        <v>3458</v>
      </c>
      <c r="G60" s="128" t="s">
        <v>3459</v>
      </c>
      <c r="H60" s="128" t="s">
        <v>3460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3461</v>
      </c>
      <c r="B61" s="124"/>
      <c r="C61" s="123" t="s">
        <v>3462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3461</v>
      </c>
      <c r="B62" s="125" t="s">
        <v>3463</v>
      </c>
      <c r="C62" s="126" t="s">
        <v>3464</v>
      </c>
      <c r="D62" s="128" t="s">
        <v>3465</v>
      </c>
      <c r="E62" s="128" t="s">
        <v>3466</v>
      </c>
      <c r="F62" s="128" t="s">
        <v>3467</v>
      </c>
      <c r="G62" s="128" t="s">
        <v>3468</v>
      </c>
      <c r="H62" s="128" t="s">
        <v>3469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3461</v>
      </c>
      <c r="B63" s="125" t="s">
        <v>3470</v>
      </c>
      <c r="C63" s="126" t="s">
        <v>3471</v>
      </c>
      <c r="D63" s="128" t="s">
        <v>3472</v>
      </c>
      <c r="E63" s="128" t="s">
        <v>3473</v>
      </c>
      <c r="F63" s="128" t="s">
        <v>3474</v>
      </c>
      <c r="G63" s="128" t="s">
        <v>3475</v>
      </c>
      <c r="H63" s="128" t="s">
        <v>3476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3461</v>
      </c>
      <c r="B64" s="125" t="s">
        <v>3477</v>
      </c>
      <c r="C64" s="126" t="s">
        <v>3478</v>
      </c>
      <c r="D64" s="128" t="s">
        <v>3479</v>
      </c>
      <c r="E64" s="128" t="s">
        <v>3480</v>
      </c>
      <c r="F64" s="128" t="s">
        <v>3481</v>
      </c>
      <c r="G64" s="128" t="s">
        <v>3482</v>
      </c>
      <c r="H64" s="128" t="s">
        <v>3483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3461</v>
      </c>
      <c r="B65" s="125" t="s">
        <v>3484</v>
      </c>
      <c r="C65" s="126" t="s">
        <v>3485</v>
      </c>
      <c r="D65" s="128" t="s">
        <v>3486</v>
      </c>
      <c r="E65" s="128" t="s">
        <v>3487</v>
      </c>
      <c r="F65" s="128" t="s">
        <v>3488</v>
      </c>
      <c r="G65" s="128" t="s">
        <v>3489</v>
      </c>
      <c r="H65" s="128" t="s">
        <v>3490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3461</v>
      </c>
      <c r="B66" s="125" t="s">
        <v>3491</v>
      </c>
      <c r="C66" s="126" t="s">
        <v>3492</v>
      </c>
      <c r="D66" s="128" t="s">
        <v>3493</v>
      </c>
      <c r="E66" s="128" t="s">
        <v>3494</v>
      </c>
      <c r="F66" s="128" t="s">
        <v>3495</v>
      </c>
      <c r="G66" s="128" t="s">
        <v>3496</v>
      </c>
      <c r="H66" s="128" t="s">
        <v>3497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3461</v>
      </c>
      <c r="B67" s="125" t="s">
        <v>3498</v>
      </c>
      <c r="C67" s="126" t="s">
        <v>3499</v>
      </c>
      <c r="D67" s="128" t="s">
        <v>3500</v>
      </c>
      <c r="E67" s="128" t="s">
        <v>3501</v>
      </c>
      <c r="F67" s="128" t="s">
        <v>3502</v>
      </c>
      <c r="G67" s="128" t="s">
        <v>3503</v>
      </c>
      <c r="H67" s="128" t="s">
        <v>3504</v>
      </c>
      <c r="I67" s="130">
        <f>IF(COUNTIF(J67:AW67,"&lt;&gt;")=0,"",SUMPRODUCT(((Recommendations[ImplStatus]="Implemented")+(Recommendations[ImplStatus]="Compensated"))*ISNUMBER(MATCH(Recommendations[Id],J67:AW67,0)))/COUNTIF(J67:AW67,"&lt;&gt;"))</f>
        <v>0</v>
      </c>
      <c r="J67" s="132" t="s">
        <v>463</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3461</v>
      </c>
      <c r="B68" s="125" t="s">
        <v>3505</v>
      </c>
      <c r="C68" s="126" t="s">
        <v>3506</v>
      </c>
      <c r="D68" s="128" t="s">
        <v>3507</v>
      </c>
      <c r="E68" s="128" t="s">
        <v>3508</v>
      </c>
      <c r="F68" s="128" t="s">
        <v>3509</v>
      </c>
      <c r="G68" s="128" t="s">
        <v>3510</v>
      </c>
      <c r="H68" s="128" t="s">
        <v>3511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3512</v>
      </c>
      <c r="B69" s="124"/>
      <c r="C69" s="123" t="s">
        <v>3513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3512</v>
      </c>
      <c r="B70" s="125" t="s">
        <v>3514</v>
      </c>
      <c r="C70" s="126" t="s">
        <v>3515</v>
      </c>
      <c r="D70" s="128" t="s">
        <v>3516</v>
      </c>
      <c r="E70" s="128" t="s">
        <v>3517</v>
      </c>
      <c r="F70" s="128" t="s">
        <v>3518</v>
      </c>
      <c r="G70" s="128" t="s">
        <v>3519</v>
      </c>
      <c r="H70" s="128" t="s">
        <v>3520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3512</v>
      </c>
      <c r="B71" s="125" t="s">
        <v>3521</v>
      </c>
      <c r="C71" s="126" t="s">
        <v>3522</v>
      </c>
      <c r="D71" s="128" t="s">
        <v>3523</v>
      </c>
      <c r="E71" s="128" t="s">
        <v>3524</v>
      </c>
      <c r="F71" s="128" t="s">
        <v>3525</v>
      </c>
      <c r="G71" s="128" t="s">
        <v>3526</v>
      </c>
      <c r="H71" s="128" t="s">
        <v>3527</v>
      </c>
      <c r="I71" s="130">
        <f>IF(COUNTIF(J71:AW71,"&lt;&gt;")=0,"",SUMPRODUCT(((Recommendations[ImplStatus]="Implemented")+(Recommendations[ImplStatus]="Compensated"))*ISNUMBER(MATCH(Recommendations[Id],J71:AW71,0)))/COUNTIF(J71:AW71,"&lt;&gt;"))</f>
        <v>0</v>
      </c>
      <c r="J71" s="132" t="s">
        <v>1366</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3528</v>
      </c>
      <c r="B72" s="124"/>
      <c r="C72" s="123" t="s">
        <v>3529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3528</v>
      </c>
      <c r="B73" s="125" t="s">
        <v>3530</v>
      </c>
      <c r="C73" s="126" t="s">
        <v>3531</v>
      </c>
      <c r="D73" s="128" t="s">
        <v>3532</v>
      </c>
      <c r="E73" s="128" t="s">
        <v>3533</v>
      </c>
      <c r="F73" s="128" t="s">
        <v>3534</v>
      </c>
      <c r="G73" s="128" t="s">
        <v>3535</v>
      </c>
      <c r="H73" s="128" t="s">
        <v>3536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3528</v>
      </c>
      <c r="B74" s="125" t="s">
        <v>3537</v>
      </c>
      <c r="C74" s="126" t="s">
        <v>3538</v>
      </c>
      <c r="D74" s="128" t="s">
        <v>3539</v>
      </c>
      <c r="E74" s="128" t="s">
        <v>3540</v>
      </c>
      <c r="F74" s="128" t="s">
        <v>3541</v>
      </c>
      <c r="G74" s="128" t="s">
        <v>3542</v>
      </c>
      <c r="H74" s="128" t="s">
        <v>3543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3528</v>
      </c>
      <c r="B75" s="125" t="s">
        <v>3544</v>
      </c>
      <c r="C75" s="126" t="s">
        <v>3545</v>
      </c>
      <c r="D75" s="128" t="s">
        <v>3546</v>
      </c>
      <c r="E75" s="128" t="s">
        <v>3547</v>
      </c>
      <c r="F75" s="128" t="s">
        <v>3548</v>
      </c>
      <c r="G75" s="128" t="s">
        <v>3549</v>
      </c>
      <c r="H75" s="128" t="s">
        <v>3550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3528</v>
      </c>
      <c r="B76" s="125" t="s">
        <v>3551</v>
      </c>
      <c r="C76" s="126" t="s">
        <v>3552</v>
      </c>
      <c r="D76" s="128" t="s">
        <v>3553</v>
      </c>
      <c r="E76" s="128" t="s">
        <v>3554</v>
      </c>
      <c r="F76" s="128" t="s">
        <v>3555</v>
      </c>
      <c r="G76" s="128" t="s">
        <v>3556</v>
      </c>
      <c r="H76" s="128" t="s">
        <v>3557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3528</v>
      </c>
      <c r="B77" s="125" t="s">
        <v>3558</v>
      </c>
      <c r="C77" s="126" t="s">
        <v>3559</v>
      </c>
      <c r="D77" s="128" t="s">
        <v>3560</v>
      </c>
      <c r="E77" s="128" t="s">
        <v>3561</v>
      </c>
      <c r="F77" s="128" t="s">
        <v>3562</v>
      </c>
      <c r="G77" s="128" t="s">
        <v>3556</v>
      </c>
      <c r="H77" s="128" t="s">
        <v>3563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3564</v>
      </c>
      <c r="B78" s="124"/>
      <c r="C78" s="123" t="s">
        <v>3565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3564</v>
      </c>
      <c r="B79" s="125" t="s">
        <v>3564</v>
      </c>
      <c r="C79" s="126" t="s">
        <v>3566</v>
      </c>
      <c r="D79" s="128" t="s">
        <v>3567</v>
      </c>
      <c r="E79" s="128" t="s">
        <v>3568</v>
      </c>
      <c r="F79" s="128" t="s">
        <v>3569</v>
      </c>
      <c r="G79" s="128" t="s">
        <v>3570</v>
      </c>
      <c r="H79" s="128" t="s">
        <v>3571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3564</v>
      </c>
      <c r="B80" s="125" t="s">
        <v>3572</v>
      </c>
      <c r="C80" s="126" t="s">
        <v>3573</v>
      </c>
      <c r="D80" s="128" t="s">
        <v>3574</v>
      </c>
      <c r="E80" s="128" t="s">
        <v>3575</v>
      </c>
      <c r="F80" s="128" t="s">
        <v>3576</v>
      </c>
      <c r="G80" s="128" t="s">
        <v>3577</v>
      </c>
      <c r="H80" s="128" t="s">
        <v>3578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3564</v>
      </c>
      <c r="B81" s="125" t="s">
        <v>3579</v>
      </c>
      <c r="C81" s="126" t="s">
        <v>3580</v>
      </c>
      <c r="D81" s="128" t="s">
        <v>3581</v>
      </c>
      <c r="E81" s="128" t="s">
        <v>3582</v>
      </c>
      <c r="F81" s="128" t="s">
        <v>3583</v>
      </c>
      <c r="G81" s="128" t="s">
        <v>3584</v>
      </c>
      <c r="H81" s="128" t="s">
        <v>3585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3586</v>
      </c>
      <c r="B82" s="124"/>
      <c r="C82" s="123" t="s">
        <v>3587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3586</v>
      </c>
      <c r="B83" s="125" t="s">
        <v>3588</v>
      </c>
      <c r="C83" s="126" t="s">
        <v>3589</v>
      </c>
      <c r="D83" s="128" t="s">
        <v>3590</v>
      </c>
      <c r="E83" s="128" t="s">
        <v>3591</v>
      </c>
      <c r="F83" s="128" t="s">
        <v>3592</v>
      </c>
      <c r="G83" s="128" t="s">
        <v>3593</v>
      </c>
      <c r="H83" s="128" t="s">
        <v>3594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3586</v>
      </c>
      <c r="B84" s="125" t="s">
        <v>3595</v>
      </c>
      <c r="C84" s="126" t="s">
        <v>3596</v>
      </c>
      <c r="D84" s="128" t="s">
        <v>3597</v>
      </c>
      <c r="E84" s="128" t="s">
        <v>3598</v>
      </c>
      <c r="F84" s="128" t="s">
        <v>3599</v>
      </c>
      <c r="G84" s="128" t="s">
        <v>3600</v>
      </c>
      <c r="H84" s="128" t="s">
        <v>3601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3586</v>
      </c>
      <c r="B85" s="125" t="s">
        <v>3602</v>
      </c>
      <c r="C85" s="126" t="s">
        <v>3603</v>
      </c>
      <c r="D85" s="128" t="s">
        <v>3604</v>
      </c>
      <c r="E85" s="128" t="s">
        <v>3605</v>
      </c>
      <c r="F85" s="128" t="s">
        <v>3606</v>
      </c>
      <c r="G85" s="128" t="s">
        <v>3607</v>
      </c>
      <c r="H85" s="128" t="s">
        <v>3608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3586</v>
      </c>
      <c r="B86" s="125" t="s">
        <v>3609</v>
      </c>
      <c r="C86" s="126" t="s">
        <v>3610</v>
      </c>
      <c r="D86" s="128" t="s">
        <v>3611</v>
      </c>
      <c r="E86" s="128" t="s">
        <v>3612</v>
      </c>
      <c r="F86" s="128" t="s">
        <v>3613</v>
      </c>
      <c r="G86" s="128" t="s">
        <v>3614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3615</v>
      </c>
      <c r="B87" s="124"/>
      <c r="C87" s="123" t="s">
        <v>3616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3615</v>
      </c>
      <c r="B88" s="125" t="s">
        <v>3617</v>
      </c>
      <c r="C88" s="126" t="s">
        <v>3618</v>
      </c>
      <c r="D88" s="128" t="s">
        <v>3619</v>
      </c>
      <c r="E88" s="128" t="s">
        <v>3620</v>
      </c>
      <c r="F88" s="128" t="s">
        <v>3621</v>
      </c>
      <c r="G88" s="128" t="s">
        <v>3622</v>
      </c>
      <c r="H88" s="128" t="s">
        <v>3623</v>
      </c>
      <c r="I88" s="130">
        <f>IF(COUNTIF(J88:AW88,"&lt;&gt;")=0,"",SUMPRODUCT(((Recommendations[ImplStatus]="Implemented")+(Recommendations[ImplStatus]="Compensated"))*ISNUMBER(MATCH(Recommendations[Id],J88:AW88,0)))/COUNTIF(J88:AW88,"&lt;&gt;"))</f>
        <v>0</v>
      </c>
      <c r="J88" s="132" t="s">
        <v>474</v>
      </c>
      <c r="K88" s="132" t="s">
        <v>612</v>
      </c>
      <c r="L88" s="132" t="s">
        <v>784</v>
      </c>
      <c r="M88" s="132" t="s">
        <v>791</v>
      </c>
      <c r="N88" s="132" t="s">
        <v>798</v>
      </c>
      <c r="O88" s="132" t="s">
        <v>804</v>
      </c>
      <c r="P88" s="132" t="s">
        <v>811</v>
      </c>
      <c r="Q88" s="132" t="s">
        <v>817</v>
      </c>
      <c r="R88" s="132" t="s">
        <v>823</v>
      </c>
      <c r="S88" s="132" t="s">
        <v>829</v>
      </c>
      <c r="T88" s="132" t="s">
        <v>835</v>
      </c>
      <c r="U88" s="132" t="s">
        <v>841</v>
      </c>
      <c r="V88" s="132" t="s">
        <v>847</v>
      </c>
      <c r="W88" s="132" t="s">
        <v>852</v>
      </c>
      <c r="X88" s="132" t="s">
        <v>859</v>
      </c>
      <c r="Y88" s="132" t="s">
        <v>865</v>
      </c>
      <c r="Z88" s="132" t="s">
        <v>871</v>
      </c>
      <c r="AA88" s="132" t="s">
        <v>889</v>
      </c>
      <c r="AB88" s="132" t="s">
        <v>895</v>
      </c>
      <c r="AC88" s="132" t="s">
        <v>901</v>
      </c>
      <c r="AD88" s="132" t="s">
        <v>907</v>
      </c>
      <c r="AE88" s="132" t="s">
        <v>913</v>
      </c>
      <c r="AF88" s="132" t="s">
        <v>919</v>
      </c>
      <c r="AG88" s="132" t="s">
        <v>925</v>
      </c>
      <c r="AH88" s="132" t="s">
        <v>931</v>
      </c>
      <c r="AI88" s="132" t="s">
        <v>937</v>
      </c>
      <c r="AJ88" s="132" t="s">
        <v>943</v>
      </c>
      <c r="AK88" s="132" t="s">
        <v>984</v>
      </c>
      <c r="AL88" s="132" t="s">
        <v>1053</v>
      </c>
      <c r="AM88" s="132" t="s">
        <v>1139</v>
      </c>
      <c r="AN88" s="132"/>
      <c r="AO88" s="132"/>
      <c r="AP88" s="132"/>
      <c r="AQ88" s="132"/>
      <c r="AR88" s="132"/>
      <c r="AS88" s="132"/>
      <c r="AT88" s="132"/>
      <c r="AU88" s="132"/>
      <c r="AV88" s="132"/>
      <c r="AW88" s="142"/>
    </row>
    <row r="89" spans="1:49" ht="60" customHeight="1" x14ac:dyDescent="0.35">
      <c r="A89" s="139" t="s">
        <v>3615</v>
      </c>
      <c r="B89" s="125" t="s">
        <v>3624</v>
      </c>
      <c r="C89" s="126" t="s">
        <v>3625</v>
      </c>
      <c r="D89" s="128" t="s">
        <v>3626</v>
      </c>
      <c r="E89" s="128" t="s">
        <v>3627</v>
      </c>
      <c r="F89" s="128" t="s">
        <v>3628</v>
      </c>
      <c r="G89" s="128" t="s">
        <v>3152</v>
      </c>
      <c r="H89" s="128" t="s">
        <v>3629</v>
      </c>
      <c r="I89" s="130">
        <f>IF(COUNTIF(J89:AW89,"&lt;&gt;")=0,"",SUMPRODUCT(((Recommendations[ImplStatus]="Implemented")+(Recommendations[ImplStatus]="Compensated"))*ISNUMBER(MATCH(Recommendations[Id],J89:AW89,0)))/COUNTIF(J89:AW89,"&lt;&gt;"))</f>
        <v>0</v>
      </c>
      <c r="J89" s="132" t="s">
        <v>1605</v>
      </c>
      <c r="K89" s="132" t="s">
        <v>1610</v>
      </c>
      <c r="L89" s="132" t="s">
        <v>1800</v>
      </c>
      <c r="M89" s="132" t="s">
        <v>1806</v>
      </c>
      <c r="N89" s="132" t="s">
        <v>1811</v>
      </c>
      <c r="O89" s="132" t="s">
        <v>1816</v>
      </c>
      <c r="P89" s="132" t="s">
        <v>1826</v>
      </c>
      <c r="Q89" s="132" t="s">
        <v>1893</v>
      </c>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3615</v>
      </c>
      <c r="B90" s="125" t="s">
        <v>3630</v>
      </c>
      <c r="C90" s="126" t="s">
        <v>3631</v>
      </c>
      <c r="D90" s="128" t="s">
        <v>3632</v>
      </c>
      <c r="E90" s="128" t="s">
        <v>3633</v>
      </c>
      <c r="F90" s="128" t="s">
        <v>3634</v>
      </c>
      <c r="G90" s="128" t="s">
        <v>3622</v>
      </c>
      <c r="H90" s="128" t="s">
        <v>3635</v>
      </c>
      <c r="I90" s="130">
        <f>IF(COUNTIF(J90:AW90,"&lt;&gt;")=0,"",SUMPRODUCT(((Recommendations[ImplStatus]="Implemented")+(Recommendations[ImplStatus]="Compensated"))*ISNUMBER(MATCH(Recommendations[Id],J90:AW90,0)))/COUNTIF(J90:AW90,"&lt;&gt;"))</f>
        <v>0</v>
      </c>
      <c r="J90" s="132" t="s">
        <v>607</v>
      </c>
      <c r="K90" s="132" t="s">
        <v>950</v>
      </c>
      <c r="L90" s="132" t="s">
        <v>963</v>
      </c>
      <c r="M90" s="132" t="s">
        <v>968</v>
      </c>
      <c r="N90" s="132" t="s">
        <v>974</v>
      </c>
      <c r="O90" s="132" t="s">
        <v>979</v>
      </c>
      <c r="P90" s="132" t="s">
        <v>984</v>
      </c>
      <c r="Q90" s="132" t="s">
        <v>989</v>
      </c>
      <c r="R90" s="132" t="s">
        <v>1139</v>
      </c>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3615</v>
      </c>
      <c r="B91" s="125" t="s">
        <v>3636</v>
      </c>
      <c r="C91" s="126" t="s">
        <v>3637</v>
      </c>
      <c r="D91" s="128" t="s">
        <v>3638</v>
      </c>
      <c r="E91" s="128" t="s">
        <v>3639</v>
      </c>
      <c r="F91" s="128" t="s">
        <v>3640</v>
      </c>
      <c r="G91" s="128" t="s">
        <v>3152</v>
      </c>
      <c r="H91" s="128" t="s">
        <v>3641</v>
      </c>
      <c r="I91" s="130">
        <f>IF(COUNTIF(J91:AW91,"&lt;&gt;")=0,"",SUMPRODUCT(((Recommendations[ImplStatus]="Implemented")+(Recommendations[ImplStatus]="Compensated"))*ISNUMBER(MATCH(Recommendations[Id],J91:AW91,0)))/COUNTIF(J91:AW91,"&lt;&gt;"))</f>
        <v>0</v>
      </c>
      <c r="J91" s="132" t="s">
        <v>360</v>
      </c>
      <c r="K91" s="132" t="s">
        <v>365</v>
      </c>
      <c r="L91" s="132" t="s">
        <v>372</v>
      </c>
      <c r="M91" s="132" t="s">
        <v>382</v>
      </c>
      <c r="N91" s="132" t="s">
        <v>387</v>
      </c>
      <c r="O91" s="132" t="s">
        <v>393</v>
      </c>
      <c r="P91" s="132" t="s">
        <v>571</v>
      </c>
      <c r="Q91" s="132" t="s">
        <v>634</v>
      </c>
      <c r="R91" s="132" t="s">
        <v>1015</v>
      </c>
      <c r="S91" s="132" t="s">
        <v>1022</v>
      </c>
      <c r="T91" s="132" t="s">
        <v>1027</v>
      </c>
      <c r="U91" s="132" t="s">
        <v>1132</v>
      </c>
      <c r="V91" s="132" t="s">
        <v>1467</v>
      </c>
      <c r="W91" s="132" t="s">
        <v>1473</v>
      </c>
      <c r="X91" s="132" t="s">
        <v>1479</v>
      </c>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3615</v>
      </c>
      <c r="B92" s="125" t="s">
        <v>3642</v>
      </c>
      <c r="C92" s="126" t="s">
        <v>3643</v>
      </c>
      <c r="D92" s="128" t="s">
        <v>3644</v>
      </c>
      <c r="E92" s="128" t="s">
        <v>3645</v>
      </c>
      <c r="F92" s="128" t="s">
        <v>3646</v>
      </c>
      <c r="G92" s="128" t="s">
        <v>3152</v>
      </c>
      <c r="H92" s="128" t="s">
        <v>3647</v>
      </c>
      <c r="I92" s="130">
        <f>IF(COUNTIF(J92:AW92,"&lt;&gt;")=0,"",SUMPRODUCT(((Recommendations[ImplStatus]="Implemented")+(Recommendations[ImplStatus]="Compensated"))*ISNUMBER(MATCH(Recommendations[Id],J92:AW92,0)))/COUNTIF(J92:AW92,"&lt;&gt;"))</f>
        <v>0</v>
      </c>
      <c r="J92" s="132" t="s">
        <v>1077</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3615</v>
      </c>
      <c r="B93" s="125" t="s">
        <v>3648</v>
      </c>
      <c r="C93" s="126" t="s">
        <v>3649</v>
      </c>
      <c r="D93" s="128" t="s">
        <v>3650</v>
      </c>
      <c r="E93" s="128" t="s">
        <v>3651</v>
      </c>
      <c r="F93" s="128" t="s">
        <v>3652</v>
      </c>
      <c r="G93" s="128" t="s">
        <v>3653</v>
      </c>
      <c r="H93" s="128" t="s">
        <v>3654</v>
      </c>
      <c r="I93" s="130">
        <f>IF(COUNTIF(J93:AW93,"&lt;&gt;")=0,"",SUMPRODUCT(((Recommendations[ImplStatus]="Implemented")+(Recommendations[ImplStatus]="Compensated"))*ISNUMBER(MATCH(Recommendations[Id],J93:AW93,0)))/COUNTIF(J93:AW93,"&lt;&gt;"))</f>
        <v>0</v>
      </c>
      <c r="J93" s="132" t="s">
        <v>1002</v>
      </c>
      <c r="K93" s="132" t="s">
        <v>1479</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3615</v>
      </c>
      <c r="B94" s="125" t="s">
        <v>3655</v>
      </c>
      <c r="C94" s="126" t="s">
        <v>3656</v>
      </c>
      <c r="D94" s="128" t="s">
        <v>3657</v>
      </c>
      <c r="E94" s="128" t="s">
        <v>3658</v>
      </c>
      <c r="F94" s="128" t="s">
        <v>3659</v>
      </c>
      <c r="G94" s="128" t="s">
        <v>3660</v>
      </c>
      <c r="H94" s="128" t="s">
        <v>3661</v>
      </c>
      <c r="I94" s="130">
        <f>IF(COUNTIF(J94:AW94,"&lt;&gt;")=0,"",SUMPRODUCT(((Recommendations[ImplStatus]="Implemented")+(Recommendations[ImplStatus]="Compensated"))*ISNUMBER(MATCH(Recommendations[Id],J94:AW94,0)))/COUNTIF(J94:AW94,"&lt;&gt;"))</f>
        <v>0</v>
      </c>
      <c r="J94" s="132" t="s">
        <v>360</v>
      </c>
      <c r="K94" s="132" t="s">
        <v>365</v>
      </c>
      <c r="L94" s="132" t="s">
        <v>377</v>
      </c>
      <c r="M94" s="132" t="s">
        <v>382</v>
      </c>
      <c r="N94" s="132" t="s">
        <v>1015</v>
      </c>
      <c r="O94" s="132" t="s">
        <v>1022</v>
      </c>
      <c r="P94" s="132" t="s">
        <v>1027</v>
      </c>
      <c r="Q94" s="132" t="s">
        <v>1132</v>
      </c>
      <c r="R94" s="132" t="s">
        <v>1281</v>
      </c>
      <c r="S94" s="132" t="s">
        <v>1311</v>
      </c>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3615</v>
      </c>
      <c r="B95" s="125" t="s">
        <v>3662</v>
      </c>
      <c r="C95" s="126" t="s">
        <v>3663</v>
      </c>
      <c r="D95" s="128" t="s">
        <v>3664</v>
      </c>
      <c r="E95" s="128" t="s">
        <v>3665</v>
      </c>
      <c r="F95" s="128" t="s">
        <v>3666</v>
      </c>
      <c r="G95" s="128" t="s">
        <v>3667</v>
      </c>
      <c r="H95" s="128" t="s">
        <v>3668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3615</v>
      </c>
      <c r="B96" s="125" t="s">
        <v>3669</v>
      </c>
      <c r="C96" s="126" t="s">
        <v>3670</v>
      </c>
      <c r="D96" s="128" t="s">
        <v>3671</v>
      </c>
      <c r="E96" s="128" t="s">
        <v>3672</v>
      </c>
      <c r="F96" s="128" t="s">
        <v>3673</v>
      </c>
      <c r="G96" s="128" t="s">
        <v>3674</v>
      </c>
      <c r="H96" s="128" t="s">
        <v>3675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3615</v>
      </c>
      <c r="B97" s="125" t="s">
        <v>3676</v>
      </c>
      <c r="C97" s="126" t="s">
        <v>3677</v>
      </c>
      <c r="D97" s="128" t="s">
        <v>3678</v>
      </c>
      <c r="E97" s="128" t="s">
        <v>3679</v>
      </c>
      <c r="F97" s="128" t="s">
        <v>3680</v>
      </c>
      <c r="G97" s="128" t="s">
        <v>3681</v>
      </c>
      <c r="H97" s="128" t="s">
        <v>3682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3683</v>
      </c>
      <c r="B98" s="124"/>
      <c r="C98" s="123" t="s">
        <v>3684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3683</v>
      </c>
      <c r="B99" s="125" t="s">
        <v>3685</v>
      </c>
      <c r="C99" s="126" t="s">
        <v>3686</v>
      </c>
      <c r="D99" s="128" t="s">
        <v>3687</v>
      </c>
      <c r="E99" s="128" t="s">
        <v>3688</v>
      </c>
      <c r="F99" s="128" t="s">
        <v>3689</v>
      </c>
      <c r="G99" s="128" t="s">
        <v>3690</v>
      </c>
      <c r="H99" s="128" t="s">
        <v>3691</v>
      </c>
      <c r="I99" s="130">
        <f>IF(COUNTIF(J99:AW99,"&lt;&gt;")=0,"",SUMPRODUCT(((Recommendations[ImplStatus]="Implemented")+(Recommendations[ImplStatus]="Compensated"))*ISNUMBER(MATCH(Recommendations[Id],J99:AW99,0)))/COUNTIF(J99:AW99,"&lt;&gt;"))</f>
        <v>0</v>
      </c>
      <c r="J99" s="132" t="s">
        <v>237</v>
      </c>
      <c r="K99" s="132" t="s">
        <v>1187</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3683</v>
      </c>
      <c r="B100" s="125" t="s">
        <v>3692</v>
      </c>
      <c r="C100" s="126" t="s">
        <v>3693</v>
      </c>
      <c r="D100" s="128" t="s">
        <v>3694</v>
      </c>
      <c r="E100" s="128" t="s">
        <v>3695</v>
      </c>
      <c r="F100" s="128" t="s">
        <v>3696</v>
      </c>
      <c r="G100" s="128" t="s">
        <v>3697</v>
      </c>
      <c r="H100" s="128" t="s">
        <v>3698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3683</v>
      </c>
      <c r="B101" s="125" t="s">
        <v>3699</v>
      </c>
      <c r="C101" s="126" t="s">
        <v>3700</v>
      </c>
      <c r="D101" s="128" t="s">
        <v>3701</v>
      </c>
      <c r="E101" s="128" t="s">
        <v>3702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3683</v>
      </c>
      <c r="B102" s="125" t="s">
        <v>3703</v>
      </c>
      <c r="C102" s="126" t="s">
        <v>3704</v>
      </c>
      <c r="D102" s="128" t="s">
        <v>3705</v>
      </c>
      <c r="E102" s="128" t="s">
        <v>3706</v>
      </c>
      <c r="F102" s="128" t="s">
        <v>3707</v>
      </c>
      <c r="G102" s="128" t="s">
        <v>3708</v>
      </c>
      <c r="H102" s="128" t="s">
        <v>3709</v>
      </c>
      <c r="I102" s="130">
        <f>IF(COUNTIF(J102:AW102,"&lt;&gt;")=0,"",SUMPRODUCT(((Recommendations[ImplStatus]="Implemented")+(Recommendations[ImplStatus]="Compensated"))*ISNUMBER(MATCH(Recommendations[Id],J102:AW102,0)))/COUNTIF(J102:AW102,"&lt;&gt;"))</f>
        <v>0</v>
      </c>
      <c r="J102" s="132" t="s">
        <v>1762</v>
      </c>
      <c r="K102" s="132" t="s">
        <v>1767</v>
      </c>
      <c r="L102" s="132" t="s">
        <v>1772</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3683</v>
      </c>
      <c r="B103" s="125" t="s">
        <v>3710</v>
      </c>
      <c r="C103" s="126" t="s">
        <v>3711</v>
      </c>
      <c r="D103" s="128" t="s">
        <v>3712</v>
      </c>
      <c r="E103" s="128" t="s">
        <v>3713</v>
      </c>
      <c r="F103" s="128" t="s">
        <v>3714</v>
      </c>
      <c r="G103" s="128" t="s">
        <v>3715</v>
      </c>
      <c r="H103" s="128" t="s">
        <v>3716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3717</v>
      </c>
      <c r="B104" s="124"/>
      <c r="C104" s="123" t="s">
        <v>3718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3717</v>
      </c>
      <c r="B105" s="125" t="s">
        <v>3719</v>
      </c>
      <c r="C105" s="126" t="s">
        <v>3720</v>
      </c>
      <c r="D105" s="128" t="s">
        <v>3721</v>
      </c>
      <c r="E105" s="128" t="s">
        <v>3722</v>
      </c>
      <c r="F105" s="128" t="s">
        <v>3723</v>
      </c>
      <c r="G105" s="128" t="s">
        <v>3724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3717</v>
      </c>
      <c r="B106" s="125" t="s">
        <v>3725</v>
      </c>
      <c r="C106" s="126" t="s">
        <v>3726</v>
      </c>
      <c r="D106" s="128" t="s">
        <v>3727</v>
      </c>
      <c r="E106" s="128" t="s">
        <v>3728</v>
      </c>
      <c r="F106" s="128" t="s">
        <v>3729</v>
      </c>
      <c r="G106" s="128" t="s">
        <v>3730</v>
      </c>
      <c r="H106" s="128" t="s">
        <v>3731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3717</v>
      </c>
      <c r="B107" s="125" t="s">
        <v>3732</v>
      </c>
      <c r="C107" s="126" t="s">
        <v>3733</v>
      </c>
      <c r="D107" s="128" t="s">
        <v>3734</v>
      </c>
      <c r="E107" s="128" t="s">
        <v>3735</v>
      </c>
      <c r="F107" s="128" t="s">
        <v>3736</v>
      </c>
      <c r="G107" s="128" t="s">
        <v>3737</v>
      </c>
      <c r="H107" s="128" t="s">
        <v>3738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3739</v>
      </c>
      <c r="B108" s="124"/>
      <c r="C108" s="123" t="s">
        <v>3740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3739</v>
      </c>
      <c r="B109" s="125" t="s">
        <v>3741</v>
      </c>
      <c r="C109" s="126" t="s">
        <v>3742</v>
      </c>
      <c r="D109" s="128" t="s">
        <v>3743</v>
      </c>
      <c r="E109" s="128" t="s">
        <v>3744</v>
      </c>
      <c r="F109" s="128" t="s">
        <v>3745</v>
      </c>
      <c r="G109" s="128" t="s">
        <v>3746</v>
      </c>
      <c r="H109" s="128" t="s">
        <v>3747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3739</v>
      </c>
      <c r="B110" s="125" t="s">
        <v>3748</v>
      </c>
      <c r="C110" s="126" t="s">
        <v>3749</v>
      </c>
      <c r="D110" s="128" t="s">
        <v>3750</v>
      </c>
      <c r="E110" s="128" t="s">
        <v>3751</v>
      </c>
      <c r="F110" s="128" t="s">
        <v>3752</v>
      </c>
      <c r="G110" s="128" t="s">
        <v>3753</v>
      </c>
      <c r="H110" s="128" t="s">
        <v>3754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3739</v>
      </c>
      <c r="B111" s="125" t="s">
        <v>3755</v>
      </c>
      <c r="C111" s="126" t="s">
        <v>3756</v>
      </c>
      <c r="D111" s="128" t="s">
        <v>3757</v>
      </c>
      <c r="E111" s="128" t="s">
        <v>3758</v>
      </c>
      <c r="F111" s="128" t="s">
        <v>3759</v>
      </c>
      <c r="G111" s="128" t="s">
        <v>3760</v>
      </c>
      <c r="H111" s="128" t="s">
        <v>3761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3762</v>
      </c>
      <c r="B112" s="124"/>
      <c r="C112" s="123" t="s">
        <v>3763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3762</v>
      </c>
      <c r="B113" s="125" t="s">
        <v>3764</v>
      </c>
      <c r="C113" s="126" t="s">
        <v>3765</v>
      </c>
      <c r="D113" s="128" t="s">
        <v>3766</v>
      </c>
      <c r="E113" s="128" t="s">
        <v>3767</v>
      </c>
      <c r="F113" s="128" t="s">
        <v>3768</v>
      </c>
      <c r="G113" s="128" t="s">
        <v>3769</v>
      </c>
      <c r="H113" s="128" t="s">
        <v>3770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3762</v>
      </c>
      <c r="B114" s="125" t="s">
        <v>3771</v>
      </c>
      <c r="C114" s="126" t="s">
        <v>3772</v>
      </c>
      <c r="D114" s="128" t="s">
        <v>3773</v>
      </c>
      <c r="E114" s="128" t="s">
        <v>3774</v>
      </c>
      <c r="F114" s="128" t="s">
        <v>3775</v>
      </c>
      <c r="G114" s="128" t="s">
        <v>3769</v>
      </c>
      <c r="H114" s="128" t="s">
        <v>3776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3762</v>
      </c>
      <c r="B115" s="133" t="s">
        <v>3777</v>
      </c>
      <c r="C115" s="134" t="s">
        <v>3778</v>
      </c>
      <c r="D115" s="135" t="s">
        <v>3779</v>
      </c>
      <c r="E115" s="135" t="s">
        <v>3780</v>
      </c>
      <c r="F115" s="135" t="s">
        <v>3781</v>
      </c>
      <c r="G115" s="135" t="s">
        <v>3782</v>
      </c>
      <c r="H115" s="135" t="s">
        <v>3783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1899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IFERROR(INDEX('Recommendations'!$I$2:$I$337, MATCH(J2,'Recommendations'!$B$2:$B$337,0))="Implemented", FALSE))</xm:f>
            <x14:dxf>
              <font>
                <color rgb="FF000000"/>
              </font>
              <fill>
                <patternFill>
                  <bgColor rgb="FF3C7D22"/>
                </patternFill>
              </fill>
            </x14:dxf>
          </x14:cfRule>
          <x14:cfRule type="expression" priority="2" id="{00000000-000E-0000-0600-000002000000}">
            <xm:f>AND(J2&lt;&gt;"", IFERROR(INDEX('Recommendations'!$I$2:$I$337, MATCH(J2,'Recommendations'!$B$2:$B$337,0))="Compensated", FALSE))</xm:f>
            <x14:dxf>
              <font>
                <color rgb="FF000000"/>
              </font>
              <fill>
                <patternFill>
                  <bgColor rgb="FFC6E0B4"/>
                </patternFill>
              </fill>
            </x14:dxf>
          </x14:cfRule>
          <x14:cfRule type="expression" priority="3" id="{00000000-000E-0000-0600-000003000000}">
            <xm:f>AND(J2&lt;&gt;"", IFERROR(INDEX('Recommendations'!$I$2:$I$337, MATCH(J2,'Recommendations'!$B$2:$B$337,0))="Testing", FALSE))</xm:f>
            <x14:dxf>
              <font>
                <color rgb="FF000000"/>
              </font>
              <fill>
                <patternFill>
                  <bgColor rgb="FFFFC000"/>
                </patternFill>
              </fill>
            </x14:dxf>
          </x14:cfRule>
          <x14:cfRule type="expression" priority="4" id="{00000000-000E-0000-0600-000004000000}">
            <xm:f>AND(J2&lt;&gt;"", IFERROR(INDEX('Recommendations'!$I$2:$I$337, MATCH(J2,'Recommendations'!$B$2:$B$337,0))="Failed", FALSE))</xm:f>
            <x14:dxf>
              <font>
                <color rgb="FF000000"/>
              </font>
              <fill>
                <patternFill>
                  <bgColor rgb="FFD82891"/>
                </patternFill>
              </fill>
            </x14:dxf>
          </x14:cfRule>
          <x14:cfRule type="expression" priority="5" id="{00000000-000E-0000-0600-000005000000}">
            <xm:f>AND(J2&lt;&gt;"", IFERROR(INDEX('Recommendations'!$I$2:$I$337, MATCH(J2,'Recommendations'!$B$2:$B$337,0))="Risk Accepted", FALSE))</xm:f>
            <x14:dxf>
              <font>
                <color rgb="FF000000"/>
              </font>
              <fill>
                <patternFill>
                  <bgColor rgb="FFD9D9D9"/>
                </patternFill>
              </fill>
            </x14:dxf>
          </x14:cfRule>
          <x14:cfRule type="expression" priority="6" id="{00000000-000E-0000-0600-000006000000}">
            <xm:f>AND(J2&lt;&gt;"", IFERROR(INDEX('Recommendations'!$I$2:$I$337, MATCH(J2,'Recommendations'!$B$2:$B$337,0))="N/A",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3784</v>
      </c>
      <c r="B1" s="184" t="s">
        <v>3785</v>
      </c>
      <c r="C1" s="184" t="s">
        <v>1</v>
      </c>
      <c r="D1" s="184" t="s">
        <v>3786</v>
      </c>
      <c r="E1" s="184" t="s">
        <v>3787</v>
      </c>
      <c r="F1" s="184" t="s">
        <v>3788</v>
      </c>
      <c r="G1" s="184" t="s">
        <v>2153</v>
      </c>
      <c r="H1" s="184" t="s">
        <v>2154</v>
      </c>
      <c r="I1" s="184" t="s">
        <v>2155</v>
      </c>
      <c r="J1" s="184" t="s">
        <v>2156</v>
      </c>
      <c r="K1" s="184" t="s">
        <v>2157</v>
      </c>
      <c r="L1" s="184" t="s">
        <v>2158</v>
      </c>
      <c r="M1" s="184" t="s">
        <v>2159</v>
      </c>
      <c r="N1" s="184" t="s">
        <v>2160</v>
      </c>
      <c r="O1" s="184" t="s">
        <v>2161</v>
      </c>
      <c r="P1" s="184" t="s">
        <v>2162</v>
      </c>
      <c r="Q1" s="184" t="s">
        <v>2163</v>
      </c>
      <c r="R1" s="184" t="s">
        <v>2164</v>
      </c>
      <c r="S1" s="184" t="s">
        <v>2165</v>
      </c>
      <c r="T1" s="184" t="s">
        <v>2166</v>
      </c>
      <c r="U1" s="184" t="s">
        <v>2167</v>
      </c>
      <c r="V1" s="184" t="s">
        <v>2168</v>
      </c>
      <c r="W1" s="184" t="s">
        <v>2169</v>
      </c>
      <c r="X1" s="184" t="s">
        <v>2170</v>
      </c>
      <c r="Y1" s="184" t="s">
        <v>2171</v>
      </c>
      <c r="Z1" s="184" t="s">
        <v>2172</v>
      </c>
      <c r="AA1" s="184" t="s">
        <v>2173</v>
      </c>
      <c r="AB1" s="184" t="s">
        <v>2174</v>
      </c>
      <c r="AC1" s="184" t="s">
        <v>2175</v>
      </c>
      <c r="AD1" s="184" t="s">
        <v>2176</v>
      </c>
      <c r="AE1" s="184" t="s">
        <v>2177</v>
      </c>
      <c r="AF1" s="184" t="s">
        <v>2178</v>
      </c>
      <c r="AG1" s="184" t="s">
        <v>2179</v>
      </c>
      <c r="AH1" s="184" t="s">
        <v>2180</v>
      </c>
      <c r="AI1" s="184" t="s">
        <v>2181</v>
      </c>
      <c r="AJ1" s="184" t="s">
        <v>2182</v>
      </c>
      <c r="AK1" s="184" t="s">
        <v>2183</v>
      </c>
      <c r="AL1" s="184" t="s">
        <v>2184</v>
      </c>
      <c r="AM1" s="184" t="s">
        <v>2185</v>
      </c>
      <c r="AN1" s="184" t="s">
        <v>2186</v>
      </c>
      <c r="AO1" s="184" t="s">
        <v>2187</v>
      </c>
      <c r="AP1" s="184" t="s">
        <v>2188</v>
      </c>
      <c r="AQ1" s="184" t="s">
        <v>2189</v>
      </c>
      <c r="AR1" s="184" t="s">
        <v>2190</v>
      </c>
      <c r="AS1" s="184" t="s">
        <v>2191</v>
      </c>
      <c r="AT1" s="184" t="s">
        <v>2192</v>
      </c>
      <c r="AU1" s="185" t="s">
        <v>2193</v>
      </c>
    </row>
    <row r="2" spans="1:47" ht="60" customHeight="1" outlineLevel="1" x14ac:dyDescent="0.35">
      <c r="A2" s="175" t="s">
        <v>3789</v>
      </c>
      <c r="B2" s="149" t="s">
        <v>25</v>
      </c>
      <c r="C2" s="147" t="s">
        <v>3790</v>
      </c>
      <c r="D2" s="153" t="s">
        <v>3791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3789</v>
      </c>
      <c r="B3" s="150" t="s">
        <v>3792</v>
      </c>
      <c r="C3" s="148" t="s">
        <v>3793</v>
      </c>
      <c r="D3" s="154" t="s">
        <v>3794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3789</v>
      </c>
      <c r="B4" s="151" t="s">
        <v>3792</v>
      </c>
      <c r="C4" s="152" t="s">
        <v>3795</v>
      </c>
      <c r="D4" s="155" t="s">
        <v>3796</v>
      </c>
      <c r="E4" s="158" t="s">
        <v>3797</v>
      </c>
      <c r="F4" s="161" t="s">
        <v>3798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3789</v>
      </c>
      <c r="B5" s="151" t="s">
        <v>3792</v>
      </c>
      <c r="C5" s="152" t="s">
        <v>3799</v>
      </c>
      <c r="D5" s="155" t="s">
        <v>3800</v>
      </c>
      <c r="E5" s="158" t="s">
        <v>3801</v>
      </c>
      <c r="F5" s="161" t="s">
        <v>3802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3789</v>
      </c>
      <c r="B6" s="151" t="s">
        <v>3792</v>
      </c>
      <c r="C6" s="152" t="s">
        <v>3803</v>
      </c>
      <c r="D6" s="155" t="s">
        <v>3804</v>
      </c>
      <c r="E6" s="158" t="s">
        <v>3805</v>
      </c>
      <c r="F6" s="161" t="s">
        <v>3802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3789</v>
      </c>
      <c r="B7" s="151" t="s">
        <v>3792</v>
      </c>
      <c r="C7" s="152" t="s">
        <v>3806</v>
      </c>
      <c r="D7" s="155" t="s">
        <v>3807</v>
      </c>
      <c r="E7" s="158" t="s">
        <v>3808</v>
      </c>
      <c r="F7" s="161" t="s">
        <v>3802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3789</v>
      </c>
      <c r="B8" s="151" t="s">
        <v>3792</v>
      </c>
      <c r="C8" s="152" t="s">
        <v>3809</v>
      </c>
      <c r="D8" s="155" t="s">
        <v>3810</v>
      </c>
      <c r="E8" s="158" t="s">
        <v>3811</v>
      </c>
      <c r="F8" s="161" t="s">
        <v>3812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3789</v>
      </c>
      <c r="B9" s="150" t="s">
        <v>3813</v>
      </c>
      <c r="C9" s="148" t="s">
        <v>3814</v>
      </c>
      <c r="D9" s="154" t="s">
        <v>3815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3789</v>
      </c>
      <c r="B10" s="151" t="s">
        <v>3813</v>
      </c>
      <c r="C10" s="152" t="s">
        <v>3816</v>
      </c>
      <c r="D10" s="155" t="s">
        <v>3817</v>
      </c>
      <c r="E10" s="158" t="s">
        <v>3818</v>
      </c>
      <c r="F10" s="161" t="s">
        <v>3798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3789</v>
      </c>
      <c r="B11" s="151" t="s">
        <v>3813</v>
      </c>
      <c r="C11" s="152" t="s">
        <v>3819</v>
      </c>
      <c r="D11" s="155" t="s">
        <v>3820</v>
      </c>
      <c r="E11" s="158" t="s">
        <v>3821</v>
      </c>
      <c r="F11" s="161" t="s">
        <v>3798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3789</v>
      </c>
      <c r="B12" s="151" t="s">
        <v>3813</v>
      </c>
      <c r="C12" s="152" t="s">
        <v>3822</v>
      </c>
      <c r="D12" s="155" t="s">
        <v>3823</v>
      </c>
      <c r="E12" s="158" t="s">
        <v>3824</v>
      </c>
      <c r="F12" s="161" t="s">
        <v>3798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3789</v>
      </c>
      <c r="B13" s="150" t="s">
        <v>3825</v>
      </c>
      <c r="C13" s="148" t="s">
        <v>3826</v>
      </c>
      <c r="D13" s="154" t="s">
        <v>3827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3789</v>
      </c>
      <c r="B14" s="151" t="s">
        <v>3825</v>
      </c>
      <c r="C14" s="152" t="s">
        <v>3828</v>
      </c>
      <c r="D14" s="155" t="s">
        <v>3829</v>
      </c>
      <c r="E14" s="158" t="s">
        <v>3830</v>
      </c>
      <c r="F14" s="161" t="s">
        <v>3798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3789</v>
      </c>
      <c r="B15" s="151" t="s">
        <v>3825</v>
      </c>
      <c r="C15" s="152" t="s">
        <v>3831</v>
      </c>
      <c r="D15" s="155" t="s">
        <v>3832</v>
      </c>
      <c r="E15" s="158" t="s">
        <v>3833</v>
      </c>
      <c r="F15" s="161" t="s">
        <v>3798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3789</v>
      </c>
      <c r="B16" s="150" t="s">
        <v>3834</v>
      </c>
      <c r="C16" s="148" t="s">
        <v>3835</v>
      </c>
      <c r="D16" s="154" t="s">
        <v>3836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3789</v>
      </c>
      <c r="B17" s="151" t="s">
        <v>3834</v>
      </c>
      <c r="C17" s="152" t="s">
        <v>3837</v>
      </c>
      <c r="D17" s="155" t="s">
        <v>3838</v>
      </c>
      <c r="E17" s="158" t="s">
        <v>3839</v>
      </c>
      <c r="F17" s="161" t="s">
        <v>3798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3789</v>
      </c>
      <c r="B18" s="151" t="s">
        <v>3834</v>
      </c>
      <c r="C18" s="152" t="s">
        <v>3840</v>
      </c>
      <c r="D18" s="155" t="s">
        <v>3841</v>
      </c>
      <c r="E18" s="158" t="s">
        <v>3842</v>
      </c>
      <c r="F18" s="161" t="s">
        <v>3802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3789</v>
      </c>
      <c r="B19" s="151" t="s">
        <v>3834</v>
      </c>
      <c r="C19" s="152" t="s">
        <v>3843</v>
      </c>
      <c r="D19" s="155" t="s">
        <v>3844</v>
      </c>
      <c r="E19" s="158" t="s">
        <v>3845</v>
      </c>
      <c r="F19" s="161" t="s">
        <v>3798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3789</v>
      </c>
      <c r="B20" s="151" t="s">
        <v>3834</v>
      </c>
      <c r="C20" s="152" t="s">
        <v>3846</v>
      </c>
      <c r="D20" s="155" t="s">
        <v>3847</v>
      </c>
      <c r="E20" s="158" t="s">
        <v>3848</v>
      </c>
      <c r="F20" s="161" t="s">
        <v>3798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3789</v>
      </c>
      <c r="B21" s="151" t="s">
        <v>3834</v>
      </c>
      <c r="C21" s="152" t="s">
        <v>3849</v>
      </c>
      <c r="D21" s="155" t="s">
        <v>3850</v>
      </c>
      <c r="E21" s="158" t="s">
        <v>3851</v>
      </c>
      <c r="F21" s="161" t="s">
        <v>3802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3789</v>
      </c>
      <c r="B22" s="151" t="s">
        <v>3834</v>
      </c>
      <c r="C22" s="152" t="s">
        <v>3852</v>
      </c>
      <c r="D22" s="155" t="s">
        <v>3853</v>
      </c>
      <c r="E22" s="158" t="s">
        <v>3854</v>
      </c>
      <c r="F22" s="161" t="s">
        <v>3798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3789</v>
      </c>
      <c r="B23" s="151" t="s">
        <v>3834</v>
      </c>
      <c r="C23" s="152" t="s">
        <v>3855</v>
      </c>
      <c r="D23" s="155" t="s">
        <v>3856</v>
      </c>
      <c r="E23" s="158" t="s">
        <v>3857</v>
      </c>
      <c r="F23" s="161" t="s">
        <v>3798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3789</v>
      </c>
      <c r="B24" s="150" t="s">
        <v>3858</v>
      </c>
      <c r="C24" s="148" t="s">
        <v>3859</v>
      </c>
      <c r="D24" s="154" t="s">
        <v>3860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3789</v>
      </c>
      <c r="B25" s="151" t="s">
        <v>3858</v>
      </c>
      <c r="C25" s="152" t="s">
        <v>3861</v>
      </c>
      <c r="D25" s="155" t="s">
        <v>3862</v>
      </c>
      <c r="E25" s="158" t="s">
        <v>3863</v>
      </c>
      <c r="F25" s="161" t="s">
        <v>3798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3789</v>
      </c>
      <c r="B26" s="151" t="s">
        <v>3858</v>
      </c>
      <c r="C26" s="152" t="s">
        <v>3864</v>
      </c>
      <c r="D26" s="155" t="s">
        <v>3865</v>
      </c>
      <c r="E26" s="158" t="s">
        <v>3866</v>
      </c>
      <c r="F26" s="161" t="s">
        <v>3798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3789</v>
      </c>
      <c r="B27" s="151" t="s">
        <v>3858</v>
      </c>
      <c r="C27" s="152" t="s">
        <v>3867</v>
      </c>
      <c r="D27" s="155" t="s">
        <v>3868</v>
      </c>
      <c r="E27" s="158" t="s">
        <v>3869</v>
      </c>
      <c r="F27" s="161" t="s">
        <v>3802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3789</v>
      </c>
      <c r="B28" s="151" t="s">
        <v>3858</v>
      </c>
      <c r="C28" s="152" t="s">
        <v>3870</v>
      </c>
      <c r="D28" s="155" t="s">
        <v>3871</v>
      </c>
      <c r="E28" s="158" t="s">
        <v>3872</v>
      </c>
      <c r="F28" s="161" t="s">
        <v>3798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3789</v>
      </c>
      <c r="B29" s="150" t="s">
        <v>3873</v>
      </c>
      <c r="C29" s="148" t="s">
        <v>3874</v>
      </c>
      <c r="D29" s="154" t="s">
        <v>3875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3789</v>
      </c>
      <c r="B30" s="151" t="s">
        <v>3873</v>
      </c>
      <c r="C30" s="152" t="s">
        <v>3876</v>
      </c>
      <c r="D30" s="155" t="s">
        <v>3877</v>
      </c>
      <c r="E30" s="158" t="s">
        <v>3878</v>
      </c>
      <c r="F30" s="161" t="s">
        <v>3812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3789</v>
      </c>
      <c r="B31" s="151" t="s">
        <v>3873</v>
      </c>
      <c r="C31" s="152" t="s">
        <v>3879</v>
      </c>
      <c r="D31" s="155" t="s">
        <v>3880</v>
      </c>
      <c r="E31" s="158" t="s">
        <v>3881</v>
      </c>
      <c r="F31" s="161" t="s">
        <v>3812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3789</v>
      </c>
      <c r="B32" s="151" t="s">
        <v>3873</v>
      </c>
      <c r="C32" s="152" t="s">
        <v>3882</v>
      </c>
      <c r="D32" s="155" t="s">
        <v>3883</v>
      </c>
      <c r="E32" s="158" t="s">
        <v>3884</v>
      </c>
      <c r="F32" s="161" t="s">
        <v>3812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3789</v>
      </c>
      <c r="B33" s="151" t="s">
        <v>3873</v>
      </c>
      <c r="C33" s="152" t="s">
        <v>3885</v>
      </c>
      <c r="D33" s="155" t="s">
        <v>3886</v>
      </c>
      <c r="E33" s="158" t="s">
        <v>3887</v>
      </c>
      <c r="F33" s="161" t="s">
        <v>3812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3789</v>
      </c>
      <c r="B34" s="151" t="s">
        <v>3873</v>
      </c>
      <c r="C34" s="152" t="s">
        <v>3888</v>
      </c>
      <c r="D34" s="155" t="s">
        <v>3889</v>
      </c>
      <c r="E34" s="158" t="s">
        <v>3890</v>
      </c>
      <c r="F34" s="161" t="s">
        <v>3812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3789</v>
      </c>
      <c r="B35" s="151" t="s">
        <v>3873</v>
      </c>
      <c r="C35" s="152" t="s">
        <v>3891</v>
      </c>
      <c r="D35" s="155" t="s">
        <v>3892</v>
      </c>
      <c r="E35" s="158" t="s">
        <v>3893</v>
      </c>
      <c r="F35" s="161" t="s">
        <v>3812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3789</v>
      </c>
      <c r="B36" s="151" t="s">
        <v>3873</v>
      </c>
      <c r="C36" s="152" t="s">
        <v>3894</v>
      </c>
      <c r="D36" s="155" t="s">
        <v>3895</v>
      </c>
      <c r="E36" s="158" t="s">
        <v>3896</v>
      </c>
      <c r="F36" s="161" t="s">
        <v>3812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3789</v>
      </c>
      <c r="B37" s="151" t="s">
        <v>3873</v>
      </c>
      <c r="C37" s="152" t="s">
        <v>3897</v>
      </c>
      <c r="D37" s="155" t="s">
        <v>3898</v>
      </c>
      <c r="E37" s="158" t="s">
        <v>3899</v>
      </c>
      <c r="F37" s="161" t="s">
        <v>3812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3789</v>
      </c>
      <c r="B38" s="151" t="s">
        <v>3873</v>
      </c>
      <c r="C38" s="152" t="s">
        <v>3900</v>
      </c>
      <c r="D38" s="155" t="s">
        <v>3901</v>
      </c>
      <c r="E38" s="158" t="s">
        <v>3902</v>
      </c>
      <c r="F38" s="161" t="s">
        <v>3812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3789</v>
      </c>
      <c r="B39" s="151" t="s">
        <v>3873</v>
      </c>
      <c r="C39" s="152" t="s">
        <v>3903</v>
      </c>
      <c r="D39" s="155" t="s">
        <v>3904</v>
      </c>
      <c r="E39" s="158" t="s">
        <v>3905</v>
      </c>
      <c r="F39" s="161" t="s">
        <v>3812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3906</v>
      </c>
      <c r="B40" s="149" t="s">
        <v>25</v>
      </c>
      <c r="C40" s="147" t="s">
        <v>3907</v>
      </c>
      <c r="D40" s="153" t="s">
        <v>3908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3906</v>
      </c>
      <c r="B41" s="150" t="s">
        <v>3909</v>
      </c>
      <c r="C41" s="148" t="s">
        <v>3910</v>
      </c>
      <c r="D41" s="154" t="s">
        <v>3911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3906</v>
      </c>
      <c r="B42" s="151" t="s">
        <v>3909</v>
      </c>
      <c r="C42" s="152" t="s">
        <v>3912</v>
      </c>
      <c r="D42" s="155" t="s">
        <v>3913</v>
      </c>
      <c r="E42" s="158" t="s">
        <v>3914</v>
      </c>
      <c r="F42" s="161" t="s">
        <v>3798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3906</v>
      </c>
      <c r="B43" s="151" t="s">
        <v>3909</v>
      </c>
      <c r="C43" s="152" t="s">
        <v>3915</v>
      </c>
      <c r="D43" s="155" t="s">
        <v>3916</v>
      </c>
      <c r="E43" s="158" t="s">
        <v>3917</v>
      </c>
      <c r="F43" s="161" t="s">
        <v>3798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3906</v>
      </c>
      <c r="B44" s="151" t="s">
        <v>3909</v>
      </c>
      <c r="C44" s="152" t="s">
        <v>3918</v>
      </c>
      <c r="D44" s="155" t="s">
        <v>3919</v>
      </c>
      <c r="E44" s="158" t="s">
        <v>3920</v>
      </c>
      <c r="F44" s="161" t="s">
        <v>3802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3906</v>
      </c>
      <c r="B45" s="151" t="s">
        <v>3909</v>
      </c>
      <c r="C45" s="152" t="s">
        <v>3921</v>
      </c>
      <c r="D45" s="155" t="s">
        <v>3922</v>
      </c>
      <c r="E45" s="158" t="s">
        <v>3923</v>
      </c>
      <c r="F45" s="161" t="s">
        <v>3812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3906</v>
      </c>
      <c r="B46" s="151" t="s">
        <v>3909</v>
      </c>
      <c r="C46" s="152" t="s">
        <v>3924</v>
      </c>
      <c r="D46" s="155" t="s">
        <v>3925</v>
      </c>
      <c r="E46" s="158" t="s">
        <v>3926</v>
      </c>
      <c r="F46" s="161" t="s">
        <v>3798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3906</v>
      </c>
      <c r="B47" s="151" t="s">
        <v>3909</v>
      </c>
      <c r="C47" s="152" t="s">
        <v>3927</v>
      </c>
      <c r="D47" s="155" t="s">
        <v>3928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3906</v>
      </c>
      <c r="B48" s="151" t="s">
        <v>3909</v>
      </c>
      <c r="C48" s="152" t="s">
        <v>3929</v>
      </c>
      <c r="D48" s="155" t="s">
        <v>3930</v>
      </c>
      <c r="E48" s="158" t="s">
        <v>3931</v>
      </c>
      <c r="F48" s="161" t="s">
        <v>3798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3906</v>
      </c>
      <c r="B49" s="151" t="s">
        <v>3909</v>
      </c>
      <c r="C49" s="152" t="s">
        <v>3932</v>
      </c>
      <c r="D49" s="155" t="s">
        <v>3933</v>
      </c>
      <c r="E49" s="158" t="s">
        <v>3934</v>
      </c>
      <c r="F49" s="161" t="s">
        <v>3802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3906</v>
      </c>
      <c r="B50" s="150" t="s">
        <v>3935</v>
      </c>
      <c r="C50" s="148" t="s">
        <v>3936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3906</v>
      </c>
      <c r="B51" s="151" t="s">
        <v>3935</v>
      </c>
      <c r="C51" s="152" t="s">
        <v>3937</v>
      </c>
      <c r="D51" s="155" t="s">
        <v>3938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3906</v>
      </c>
      <c r="B52" s="151" t="s">
        <v>3935</v>
      </c>
      <c r="C52" s="152" t="s">
        <v>3939</v>
      </c>
      <c r="D52" s="155" t="s">
        <v>3940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3906</v>
      </c>
      <c r="B53" s="151" t="s">
        <v>3935</v>
      </c>
      <c r="C53" s="152" t="s">
        <v>3941</v>
      </c>
      <c r="D53" s="155" t="s">
        <v>3942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3906</v>
      </c>
      <c r="B54" s="151" t="s">
        <v>3935</v>
      </c>
      <c r="C54" s="152" t="s">
        <v>3943</v>
      </c>
      <c r="D54" s="155" t="s">
        <v>3944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3906</v>
      </c>
      <c r="B55" s="151" t="s">
        <v>3935</v>
      </c>
      <c r="C55" s="152" t="s">
        <v>3945</v>
      </c>
      <c r="D55" s="155" t="s">
        <v>3946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3906</v>
      </c>
      <c r="B56" s="150" t="s">
        <v>2060</v>
      </c>
      <c r="C56" s="148" t="s">
        <v>3947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3906</v>
      </c>
      <c r="B57" s="151" t="s">
        <v>2060</v>
      </c>
      <c r="C57" s="152" t="s">
        <v>3948</v>
      </c>
      <c r="D57" s="155" t="s">
        <v>3949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3906</v>
      </c>
      <c r="B58" s="151" t="s">
        <v>2060</v>
      </c>
      <c r="C58" s="152" t="s">
        <v>3950</v>
      </c>
      <c r="D58" s="155" t="s">
        <v>3951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3906</v>
      </c>
      <c r="B59" s="151" t="s">
        <v>2060</v>
      </c>
      <c r="C59" s="152" t="s">
        <v>3952</v>
      </c>
      <c r="D59" s="155" t="s">
        <v>3953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3906</v>
      </c>
      <c r="B60" s="151" t="s">
        <v>2060</v>
      </c>
      <c r="C60" s="152" t="s">
        <v>3954</v>
      </c>
      <c r="D60" s="155" t="s">
        <v>3955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3906</v>
      </c>
      <c r="B61" s="150" t="s">
        <v>3956</v>
      </c>
      <c r="C61" s="148" t="s">
        <v>3957</v>
      </c>
      <c r="D61" s="154" t="s">
        <v>3958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3906</v>
      </c>
      <c r="B62" s="151" t="s">
        <v>3956</v>
      </c>
      <c r="C62" s="152" t="s">
        <v>3959</v>
      </c>
      <c r="D62" s="155" t="s">
        <v>3960</v>
      </c>
      <c r="E62" s="158" t="s">
        <v>3961</v>
      </c>
      <c r="F62" s="161" t="s">
        <v>3798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3906</v>
      </c>
      <c r="B63" s="151" t="s">
        <v>3956</v>
      </c>
      <c r="C63" s="152" t="s">
        <v>3962</v>
      </c>
      <c r="D63" s="155" t="s">
        <v>3963</v>
      </c>
      <c r="E63" s="158" t="s">
        <v>3964</v>
      </c>
      <c r="F63" s="161" t="s">
        <v>3802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3906</v>
      </c>
      <c r="B64" s="151" t="s">
        <v>3956</v>
      </c>
      <c r="C64" s="152" t="s">
        <v>3965</v>
      </c>
      <c r="D64" s="155" t="s">
        <v>3966</v>
      </c>
      <c r="E64" s="158" t="s">
        <v>3967</v>
      </c>
      <c r="F64" s="161" t="s">
        <v>3798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3906</v>
      </c>
      <c r="B65" s="151" t="s">
        <v>3956</v>
      </c>
      <c r="C65" s="152" t="s">
        <v>3968</v>
      </c>
      <c r="D65" s="155" t="s">
        <v>3969</v>
      </c>
      <c r="E65" s="158" t="s">
        <v>3970</v>
      </c>
      <c r="F65" s="161" t="s">
        <v>3798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3906</v>
      </c>
      <c r="B66" s="150" t="s">
        <v>3564</v>
      </c>
      <c r="C66" s="148" t="s">
        <v>3971</v>
      </c>
      <c r="D66" s="154" t="s">
        <v>3972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3906</v>
      </c>
      <c r="B67" s="151" t="s">
        <v>3564</v>
      </c>
      <c r="C67" s="152" t="s">
        <v>3973</v>
      </c>
      <c r="D67" s="155" t="s">
        <v>3974</v>
      </c>
      <c r="E67" s="158" t="s">
        <v>3975</v>
      </c>
      <c r="F67" s="161" t="s">
        <v>3798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3906</v>
      </c>
      <c r="B68" s="151" t="s">
        <v>3564</v>
      </c>
      <c r="C68" s="152" t="s">
        <v>3976</v>
      </c>
      <c r="D68" s="155" t="s">
        <v>3977</v>
      </c>
      <c r="E68" s="158" t="s">
        <v>3978</v>
      </c>
      <c r="F68" s="161" t="s">
        <v>3798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3906</v>
      </c>
      <c r="B69" s="151" t="s">
        <v>3564</v>
      </c>
      <c r="C69" s="152" t="s">
        <v>3979</v>
      </c>
      <c r="D69" s="155" t="s">
        <v>3980</v>
      </c>
      <c r="E69" s="158" t="s">
        <v>3981</v>
      </c>
      <c r="F69" s="161" t="s">
        <v>3802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3906</v>
      </c>
      <c r="B70" s="151" t="s">
        <v>3564</v>
      </c>
      <c r="C70" s="152" t="s">
        <v>3982</v>
      </c>
      <c r="D70" s="155" t="s">
        <v>3983</v>
      </c>
      <c r="E70" s="158" t="s">
        <v>3984</v>
      </c>
      <c r="F70" s="161" t="s">
        <v>3798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3906</v>
      </c>
      <c r="B71" s="151" t="s">
        <v>3564</v>
      </c>
      <c r="C71" s="152" t="s">
        <v>3985</v>
      </c>
      <c r="D71" s="155" t="s">
        <v>3986</v>
      </c>
      <c r="E71" s="158" t="s">
        <v>3987</v>
      </c>
      <c r="F71" s="161" t="s">
        <v>3798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3906</v>
      </c>
      <c r="B72" s="151" t="s">
        <v>3564</v>
      </c>
      <c r="C72" s="152" t="s">
        <v>3988</v>
      </c>
      <c r="D72" s="155" t="s">
        <v>3989</v>
      </c>
      <c r="E72" s="158" t="s">
        <v>3990</v>
      </c>
      <c r="F72" s="161" t="s">
        <v>3798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3906</v>
      </c>
      <c r="B73" s="151" t="s">
        <v>3564</v>
      </c>
      <c r="C73" s="152" t="s">
        <v>3991</v>
      </c>
      <c r="D73" s="155" t="s">
        <v>3992</v>
      </c>
      <c r="E73" s="158" t="s">
        <v>3993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3906</v>
      </c>
      <c r="B74" s="151" t="s">
        <v>3564</v>
      </c>
      <c r="C74" s="152" t="s">
        <v>3994</v>
      </c>
      <c r="D74" s="155" t="s">
        <v>3995</v>
      </c>
      <c r="E74" s="158" t="s">
        <v>3996</v>
      </c>
      <c r="F74" s="161" t="s">
        <v>3802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3906</v>
      </c>
      <c r="B75" s="151" t="s">
        <v>3564</v>
      </c>
      <c r="C75" s="152" t="s">
        <v>3997</v>
      </c>
      <c r="D75" s="155" t="s">
        <v>3998</v>
      </c>
      <c r="E75" s="158" t="s">
        <v>3999</v>
      </c>
      <c r="F75" s="161" t="s">
        <v>3812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3906</v>
      </c>
      <c r="B76" s="151" t="s">
        <v>3564</v>
      </c>
      <c r="C76" s="152" t="s">
        <v>4000</v>
      </c>
      <c r="D76" s="155" t="s">
        <v>4001</v>
      </c>
      <c r="E76" s="158" t="s">
        <v>4002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3906</v>
      </c>
      <c r="B77" s="150" t="s">
        <v>3834</v>
      </c>
      <c r="C77" s="148" t="s">
        <v>4003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3906</v>
      </c>
      <c r="B78" s="151" t="s">
        <v>3834</v>
      </c>
      <c r="C78" s="152" t="s">
        <v>4004</v>
      </c>
      <c r="D78" s="155" t="s">
        <v>4005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3906</v>
      </c>
      <c r="B79" s="151" t="s">
        <v>3834</v>
      </c>
      <c r="C79" s="152" t="s">
        <v>4006</v>
      </c>
      <c r="D79" s="155" t="s">
        <v>4007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3906</v>
      </c>
      <c r="B80" s="151" t="s">
        <v>3834</v>
      </c>
      <c r="C80" s="152" t="s">
        <v>4008</v>
      </c>
      <c r="D80" s="155" t="s">
        <v>4009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3906</v>
      </c>
      <c r="B81" s="150" t="s">
        <v>3762</v>
      </c>
      <c r="C81" s="148" t="s">
        <v>4010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3906</v>
      </c>
      <c r="B82" s="151" t="s">
        <v>3762</v>
      </c>
      <c r="C82" s="152" t="s">
        <v>4011</v>
      </c>
      <c r="D82" s="155" t="s">
        <v>4012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3906</v>
      </c>
      <c r="B83" s="151" t="s">
        <v>3762</v>
      </c>
      <c r="C83" s="152" t="s">
        <v>4013</v>
      </c>
      <c r="D83" s="155" t="s">
        <v>4014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3906</v>
      </c>
      <c r="B84" s="151" t="s">
        <v>3762</v>
      </c>
      <c r="C84" s="152" t="s">
        <v>4015</v>
      </c>
      <c r="D84" s="155" t="s">
        <v>4016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3906</v>
      </c>
      <c r="B85" s="151" t="s">
        <v>3762</v>
      </c>
      <c r="C85" s="152" t="s">
        <v>4017</v>
      </c>
      <c r="D85" s="155" t="s">
        <v>4018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3906</v>
      </c>
      <c r="B86" s="151" t="s">
        <v>3762</v>
      </c>
      <c r="C86" s="152" t="s">
        <v>4019</v>
      </c>
      <c r="D86" s="155" t="s">
        <v>4020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4021</v>
      </c>
      <c r="B87" s="149" t="s">
        <v>25</v>
      </c>
      <c r="C87" s="147" t="s">
        <v>4022</v>
      </c>
      <c r="D87" s="153" t="s">
        <v>4023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4021</v>
      </c>
      <c r="B88" s="150" t="s">
        <v>4024</v>
      </c>
      <c r="C88" s="148" t="s">
        <v>4025</v>
      </c>
      <c r="D88" s="154" t="s">
        <v>4026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4021</v>
      </c>
      <c r="B89" s="151" t="s">
        <v>4024</v>
      </c>
      <c r="C89" s="152" t="s">
        <v>4027</v>
      </c>
      <c r="D89" s="155" t="s">
        <v>4028</v>
      </c>
      <c r="E89" s="158" t="s">
        <v>4029</v>
      </c>
      <c r="F89" s="161" t="s">
        <v>3798</v>
      </c>
      <c r="G89" s="164">
        <f>IF(COUNTIF(H89:AU89,"&lt;&gt;")=0,"",SUMPRODUCT(((Recommendations[ImplStatus]="Implemented")+(Recommendations[ImplStatus]="Compensated"))*ISNUMBER(MATCH(Recommendations[Id],H89:AU89,0)))/COUNTIF(H89:AU89,"&lt;&gt;"))</f>
        <v>0</v>
      </c>
      <c r="H89" s="167" t="s">
        <v>1848</v>
      </c>
      <c r="I89" s="167" t="s">
        <v>1853</v>
      </c>
      <c r="J89" s="167" t="s">
        <v>1858</v>
      </c>
      <c r="K89" s="167" t="s">
        <v>1868</v>
      </c>
      <c r="L89" s="167" t="s">
        <v>1873</v>
      </c>
      <c r="M89" s="167" t="s">
        <v>1878</v>
      </c>
      <c r="N89" s="167" t="s">
        <v>1883</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4021</v>
      </c>
      <c r="B90" s="151" t="s">
        <v>4024</v>
      </c>
      <c r="C90" s="152" t="s">
        <v>4030</v>
      </c>
      <c r="D90" s="155" t="s">
        <v>4031</v>
      </c>
      <c r="E90" s="158" t="s">
        <v>4032</v>
      </c>
      <c r="F90" s="161" t="s">
        <v>3802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4021</v>
      </c>
      <c r="B91" s="151" t="s">
        <v>4024</v>
      </c>
      <c r="C91" s="152" t="s">
        <v>4033</v>
      </c>
      <c r="D91" s="155" t="s">
        <v>4034</v>
      </c>
      <c r="E91" s="158" t="s">
        <v>4035</v>
      </c>
      <c r="F91" s="161" t="s">
        <v>3798</v>
      </c>
      <c r="G91" s="164">
        <f>IF(COUNTIF(H91:AU91,"&lt;&gt;")=0,"",SUMPRODUCT(((Recommendations[ImplStatus]="Implemented")+(Recommendations[ImplStatus]="Compensated"))*ISNUMBER(MATCH(Recommendations[Id],H91:AU91,0)))/COUNTIF(H91:AU91,"&lt;&gt;"))</f>
        <v>0</v>
      </c>
      <c r="H91" s="167" t="s">
        <v>1065</v>
      </c>
      <c r="I91" s="167" t="s">
        <v>1071</v>
      </c>
      <c r="J91" s="167" t="s">
        <v>1108</v>
      </c>
      <c r="K91" s="167" t="s">
        <v>1126</v>
      </c>
      <c r="L91" s="167" t="s">
        <v>1271</v>
      </c>
      <c r="M91" s="167" t="s">
        <v>1286</v>
      </c>
      <c r="N91" s="167" t="s">
        <v>1853</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4021</v>
      </c>
      <c r="B92" s="151" t="s">
        <v>4024</v>
      </c>
      <c r="C92" s="152" t="s">
        <v>4036</v>
      </c>
      <c r="D92" s="155" t="s">
        <v>4037</v>
      </c>
      <c r="E92" s="158" t="s">
        <v>4038</v>
      </c>
      <c r="F92" s="161" t="s">
        <v>3798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4021</v>
      </c>
      <c r="B93" s="151" t="s">
        <v>4024</v>
      </c>
      <c r="C93" s="152" t="s">
        <v>4039</v>
      </c>
      <c r="D93" s="155" t="s">
        <v>4040</v>
      </c>
      <c r="E93" s="158" t="s">
        <v>4041</v>
      </c>
      <c r="F93" s="161" t="s">
        <v>3798</v>
      </c>
      <c r="G93" s="164">
        <f>IF(COUNTIF(H93:AU93,"&lt;&gt;")=0,"",SUMPRODUCT(((Recommendations[ImplStatus]="Implemented")+(Recommendations[ImplStatus]="Compensated"))*ISNUMBER(MATCH(Recommendations[Id],H93:AU93,0)))/COUNTIF(H93:AU93,"&lt;&gt;"))</f>
        <v>0</v>
      </c>
      <c r="H93" s="167" t="s">
        <v>264</v>
      </c>
      <c r="I93" s="167" t="s">
        <v>269</v>
      </c>
      <c r="J93" s="167" t="s">
        <v>280</v>
      </c>
      <c r="K93" s="167" t="s">
        <v>458</v>
      </c>
      <c r="L93" s="167" t="s">
        <v>697</v>
      </c>
      <c r="M93" s="167" t="s">
        <v>704</v>
      </c>
      <c r="N93" s="167" t="s">
        <v>727</v>
      </c>
      <c r="O93" s="167" t="s">
        <v>1034</v>
      </c>
      <c r="P93" s="167" t="s">
        <v>1046</v>
      </c>
      <c r="Q93" s="167" t="s">
        <v>1090</v>
      </c>
      <c r="R93" s="167" t="s">
        <v>1114</v>
      </c>
      <c r="S93" s="167" t="s">
        <v>1146</v>
      </c>
      <c r="T93" s="167" t="s">
        <v>1151</v>
      </c>
      <c r="U93" s="167" t="s">
        <v>1163</v>
      </c>
      <c r="V93" s="167" t="s">
        <v>1169</v>
      </c>
      <c r="W93" s="167" t="s">
        <v>1174</v>
      </c>
      <c r="X93" s="167" t="s">
        <v>1180</v>
      </c>
      <c r="Y93" s="167" t="s">
        <v>1193</v>
      </c>
      <c r="Z93" s="167" t="s">
        <v>1199</v>
      </c>
      <c r="AA93" s="167" t="s">
        <v>1206</v>
      </c>
      <c r="AB93" s="167" t="s">
        <v>1213</v>
      </c>
      <c r="AC93" s="167" t="s">
        <v>1219</v>
      </c>
      <c r="AD93" s="167" t="s">
        <v>1225</v>
      </c>
      <c r="AE93" s="167" t="s">
        <v>1231</v>
      </c>
      <c r="AF93" s="167" t="s">
        <v>1237</v>
      </c>
      <c r="AG93" s="167" t="s">
        <v>1243</v>
      </c>
      <c r="AH93" s="167" t="s">
        <v>1249</v>
      </c>
      <c r="AI93" s="167" t="s">
        <v>1255</v>
      </c>
      <c r="AJ93" s="167" t="s">
        <v>1260</v>
      </c>
      <c r="AK93" s="167" t="s">
        <v>1265</v>
      </c>
      <c r="AL93" s="167" t="s">
        <v>1276</v>
      </c>
      <c r="AM93" s="167" t="s">
        <v>1291</v>
      </c>
      <c r="AN93" s="167" t="s">
        <v>1298</v>
      </c>
      <c r="AO93" s="167" t="s">
        <v>1305</v>
      </c>
      <c r="AP93" s="167" t="s">
        <v>1317</v>
      </c>
      <c r="AQ93" s="167" t="s">
        <v>1323</v>
      </c>
      <c r="AR93" s="167" t="s">
        <v>1329</v>
      </c>
      <c r="AS93" s="167" t="s">
        <v>1334</v>
      </c>
      <c r="AT93" s="167" t="s">
        <v>1339</v>
      </c>
      <c r="AU93" s="181" t="s">
        <v>1344</v>
      </c>
    </row>
    <row r="94" spans="1:47" ht="60" customHeight="1" x14ac:dyDescent="0.35">
      <c r="A94" s="177" t="s">
        <v>4021</v>
      </c>
      <c r="B94" s="151" t="s">
        <v>4024</v>
      </c>
      <c r="C94" s="152" t="s">
        <v>4042</v>
      </c>
      <c r="D94" s="155" t="s">
        <v>4043</v>
      </c>
      <c r="E94" s="158" t="s">
        <v>4044</v>
      </c>
      <c r="F94" s="161" t="s">
        <v>3802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4021</v>
      </c>
      <c r="B95" s="150" t="s">
        <v>4045</v>
      </c>
      <c r="C95" s="148" t="s">
        <v>4046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4021</v>
      </c>
      <c r="B96" s="151" t="s">
        <v>4045</v>
      </c>
      <c r="C96" s="152" t="s">
        <v>4047</v>
      </c>
      <c r="D96" s="155" t="s">
        <v>4048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4021</v>
      </c>
      <c r="B97" s="151" t="s">
        <v>4045</v>
      </c>
      <c r="C97" s="152" t="s">
        <v>4049</v>
      </c>
      <c r="D97" s="155" t="s">
        <v>4050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4021</v>
      </c>
      <c r="B98" s="151" t="s">
        <v>4045</v>
      </c>
      <c r="C98" s="152" t="s">
        <v>4051</v>
      </c>
      <c r="D98" s="155" t="s">
        <v>4052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4021</v>
      </c>
      <c r="B99" s="151" t="s">
        <v>4045</v>
      </c>
      <c r="C99" s="152" t="s">
        <v>4053</v>
      </c>
      <c r="D99" s="155" t="s">
        <v>4054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4021</v>
      </c>
      <c r="B100" s="151" t="s">
        <v>4045</v>
      </c>
      <c r="C100" s="152" t="s">
        <v>4055</v>
      </c>
      <c r="D100" s="155" t="s">
        <v>4056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4021</v>
      </c>
      <c r="B101" s="151" t="s">
        <v>4045</v>
      </c>
      <c r="C101" s="152" t="s">
        <v>4057</v>
      </c>
      <c r="D101" s="155" t="s">
        <v>4058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4021</v>
      </c>
      <c r="B102" s="151" t="s">
        <v>4045</v>
      </c>
      <c r="C102" s="152" t="s">
        <v>4059</v>
      </c>
      <c r="D102" s="155" t="s">
        <v>4060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4021</v>
      </c>
      <c r="B103" s="150" t="s">
        <v>3205</v>
      </c>
      <c r="C103" s="148" t="s">
        <v>4061</v>
      </c>
      <c r="D103" s="154" t="s">
        <v>4062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4021</v>
      </c>
      <c r="B104" s="151" t="s">
        <v>3205</v>
      </c>
      <c r="C104" s="152" t="s">
        <v>4063</v>
      </c>
      <c r="D104" s="155" t="s">
        <v>4064</v>
      </c>
      <c r="E104" s="158" t="s">
        <v>4065</v>
      </c>
      <c r="F104" s="161" t="s">
        <v>3798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4021</v>
      </c>
      <c r="B105" s="151" t="s">
        <v>3205</v>
      </c>
      <c r="C105" s="152" t="s">
        <v>4066</v>
      </c>
      <c r="D105" s="155" t="s">
        <v>4067</v>
      </c>
      <c r="E105" s="158" t="s">
        <v>4068</v>
      </c>
      <c r="F105" s="161" t="s">
        <v>3802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4021</v>
      </c>
      <c r="B106" s="151" t="s">
        <v>3205</v>
      </c>
      <c r="C106" s="152" t="s">
        <v>4069</v>
      </c>
      <c r="D106" s="155" t="s">
        <v>4070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4021</v>
      </c>
      <c r="B107" s="151" t="s">
        <v>3205</v>
      </c>
      <c r="C107" s="152" t="s">
        <v>4071</v>
      </c>
      <c r="D107" s="155" t="s">
        <v>4072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4021</v>
      </c>
      <c r="B108" s="151" t="s">
        <v>3205</v>
      </c>
      <c r="C108" s="152" t="s">
        <v>4073</v>
      </c>
      <c r="D108" s="155" t="s">
        <v>4074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4021</v>
      </c>
      <c r="B109" s="150" t="s">
        <v>4075</v>
      </c>
      <c r="C109" s="148" t="s">
        <v>4076</v>
      </c>
      <c r="D109" s="154" t="s">
        <v>4077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4021</v>
      </c>
      <c r="B110" s="151" t="s">
        <v>4075</v>
      </c>
      <c r="C110" s="152" t="s">
        <v>4078</v>
      </c>
      <c r="D110" s="155" t="s">
        <v>4079</v>
      </c>
      <c r="E110" s="158" t="s">
        <v>4080</v>
      </c>
      <c r="F110" s="161" t="s">
        <v>3798</v>
      </c>
      <c r="G110" s="164">
        <f>IF(COUNTIF(H110:AU110,"&lt;&gt;")=0,"",SUMPRODUCT(((Recommendations[ImplStatus]="Implemented")+(Recommendations[ImplStatus]="Compensated"))*ISNUMBER(MATCH(Recommendations[Id],H110:AU110,0)))/COUNTIF(H110:AU110,"&lt;&gt;"))</f>
        <v>0</v>
      </c>
      <c r="H110" s="167" t="s">
        <v>1002</v>
      </c>
      <c r="I110" s="167" t="s">
        <v>1281</v>
      </c>
      <c r="J110" s="167" t="s">
        <v>1311</v>
      </c>
      <c r="K110" s="167" t="s">
        <v>1800</v>
      </c>
      <c r="L110" s="167" t="s">
        <v>1806</v>
      </c>
      <c r="M110" s="167" t="s">
        <v>1811</v>
      </c>
      <c r="N110" s="167" t="s">
        <v>1816</v>
      </c>
      <c r="O110" s="167" t="s">
        <v>1826</v>
      </c>
      <c r="P110" s="167" t="s">
        <v>1893</v>
      </c>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4021</v>
      </c>
      <c r="B111" s="151" t="s">
        <v>4075</v>
      </c>
      <c r="C111" s="152" t="s">
        <v>4081</v>
      </c>
      <c r="D111" s="155" t="s">
        <v>4082</v>
      </c>
      <c r="E111" s="158" t="s">
        <v>4083</v>
      </c>
      <c r="F111" s="161" t="s">
        <v>3798</v>
      </c>
      <c r="G111" s="164">
        <f>IF(COUNTIF(H111:AU111,"&lt;&gt;")=0,"",SUMPRODUCT(((Recommendations[ImplStatus]="Implemented")+(Recommendations[ImplStatus]="Compensated"))*ISNUMBER(MATCH(Recommendations[Id],H111:AU111,0)))/COUNTIF(H111:AU111,"&lt;&gt;"))</f>
        <v>0</v>
      </c>
      <c r="H111" s="167" t="s">
        <v>360</v>
      </c>
      <c r="I111" s="167" t="s">
        <v>365</v>
      </c>
      <c r="J111" s="167" t="s">
        <v>372</v>
      </c>
      <c r="K111" s="167" t="s">
        <v>377</v>
      </c>
      <c r="L111" s="167" t="s">
        <v>382</v>
      </c>
      <c r="M111" s="167" t="s">
        <v>387</v>
      </c>
      <c r="N111" s="167" t="s">
        <v>393</v>
      </c>
      <c r="O111" s="167" t="s">
        <v>1015</v>
      </c>
      <c r="P111" s="167" t="s">
        <v>1022</v>
      </c>
      <c r="Q111" s="167" t="s">
        <v>1027</v>
      </c>
      <c r="R111" s="167" t="s">
        <v>1132</v>
      </c>
      <c r="S111" s="167" t="s">
        <v>1467</v>
      </c>
      <c r="T111" s="167" t="s">
        <v>1473</v>
      </c>
      <c r="U111" s="167" t="s">
        <v>1479</v>
      </c>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4021</v>
      </c>
      <c r="B112" s="151" t="s">
        <v>4075</v>
      </c>
      <c r="C112" s="152" t="s">
        <v>4084</v>
      </c>
      <c r="D112" s="155" t="s">
        <v>4085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4021</v>
      </c>
      <c r="B113" s="151" t="s">
        <v>4075</v>
      </c>
      <c r="C113" s="152" t="s">
        <v>4086</v>
      </c>
      <c r="D113" s="155" t="s">
        <v>4087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4021</v>
      </c>
      <c r="B114" s="151" t="s">
        <v>4075</v>
      </c>
      <c r="C114" s="152" t="s">
        <v>4088</v>
      </c>
      <c r="D114" s="155" t="s">
        <v>4089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4021</v>
      </c>
      <c r="B115" s="151" t="s">
        <v>4075</v>
      </c>
      <c r="C115" s="152" t="s">
        <v>4090</v>
      </c>
      <c r="D115" s="155" t="s">
        <v>4091</v>
      </c>
      <c r="E115" s="158"/>
      <c r="F115" s="161" t="s">
        <v>25</v>
      </c>
      <c r="G115" s="164">
        <f>IF(COUNTIF(H115:AU115,"&lt;&gt;")=0,"",SUMPRODUCT(((Recommendations[ImplStatus]="Implemented")+(Recommendations[ImplStatus]="Compensated"))*ISNUMBER(MATCH(Recommendations[Id],H115:AU115,0)))/COUNTIF(H115:AU115,"&lt;&gt;"))</f>
        <v>0</v>
      </c>
      <c r="H115" s="167" t="s">
        <v>208</v>
      </c>
      <c r="I115" s="167" t="s">
        <v>213</v>
      </c>
      <c r="J115" s="167" t="s">
        <v>218</v>
      </c>
      <c r="K115" s="167" t="s">
        <v>1762</v>
      </c>
      <c r="L115" s="167" t="s">
        <v>1767</v>
      </c>
      <c r="M115" s="167" t="s">
        <v>1772</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4021</v>
      </c>
      <c r="B116" s="151" t="s">
        <v>4075</v>
      </c>
      <c r="C116" s="152" t="s">
        <v>4092</v>
      </c>
      <c r="D116" s="155" t="s">
        <v>4093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4021</v>
      </c>
      <c r="B117" s="151" t="s">
        <v>4075</v>
      </c>
      <c r="C117" s="152" t="s">
        <v>4094</v>
      </c>
      <c r="D117" s="155" t="s">
        <v>4095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4021</v>
      </c>
      <c r="B118" s="151" t="s">
        <v>4075</v>
      </c>
      <c r="C118" s="152" t="s">
        <v>4096</v>
      </c>
      <c r="D118" s="155" t="s">
        <v>4097</v>
      </c>
      <c r="E118" s="158" t="s">
        <v>4098</v>
      </c>
      <c r="F118" s="161" t="s">
        <v>3798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4021</v>
      </c>
      <c r="B119" s="151" t="s">
        <v>4075</v>
      </c>
      <c r="C119" s="152" t="s">
        <v>4099</v>
      </c>
      <c r="D119" s="155" t="s">
        <v>4100</v>
      </c>
      <c r="E119" s="158" t="s">
        <v>4101</v>
      </c>
      <c r="F119" s="161" t="s">
        <v>3798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4021</v>
      </c>
      <c r="B120" s="150" t="s">
        <v>4102</v>
      </c>
      <c r="C120" s="148" t="s">
        <v>4103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4021</v>
      </c>
      <c r="B121" s="151" t="s">
        <v>4102</v>
      </c>
      <c r="C121" s="152" t="s">
        <v>4104</v>
      </c>
      <c r="D121" s="155" t="s">
        <v>4105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4021</v>
      </c>
      <c r="B122" s="151" t="s">
        <v>4102</v>
      </c>
      <c r="C122" s="152" t="s">
        <v>4106</v>
      </c>
      <c r="D122" s="155" t="s">
        <v>4107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4021</v>
      </c>
      <c r="B123" s="151" t="s">
        <v>4102</v>
      </c>
      <c r="C123" s="152" t="s">
        <v>4108</v>
      </c>
      <c r="D123" s="155" t="s">
        <v>4109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4021</v>
      </c>
      <c r="B124" s="151" t="s">
        <v>4102</v>
      </c>
      <c r="C124" s="152" t="s">
        <v>4110</v>
      </c>
      <c r="D124" s="155" t="s">
        <v>4111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4021</v>
      </c>
      <c r="B125" s="151" t="s">
        <v>4102</v>
      </c>
      <c r="C125" s="152" t="s">
        <v>4112</v>
      </c>
      <c r="D125" s="155" t="s">
        <v>4113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4021</v>
      </c>
      <c r="B126" s="151" t="s">
        <v>4102</v>
      </c>
      <c r="C126" s="152" t="s">
        <v>4114</v>
      </c>
      <c r="D126" s="155" t="s">
        <v>4115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4021</v>
      </c>
      <c r="B127" s="151" t="s">
        <v>4102</v>
      </c>
      <c r="C127" s="152" t="s">
        <v>4116</v>
      </c>
      <c r="D127" s="155" t="s">
        <v>4117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4021</v>
      </c>
      <c r="B128" s="151" t="s">
        <v>4102</v>
      </c>
      <c r="C128" s="152" t="s">
        <v>4118</v>
      </c>
      <c r="D128" s="155" t="s">
        <v>4119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4021</v>
      </c>
      <c r="B129" s="151" t="s">
        <v>4102</v>
      </c>
      <c r="C129" s="152" t="s">
        <v>4120</v>
      </c>
      <c r="D129" s="155" t="s">
        <v>4121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4021</v>
      </c>
      <c r="B130" s="151" t="s">
        <v>4102</v>
      </c>
      <c r="C130" s="152" t="s">
        <v>4122</v>
      </c>
      <c r="D130" s="155" t="s">
        <v>4123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4021</v>
      </c>
      <c r="B131" s="151" t="s">
        <v>4102</v>
      </c>
      <c r="C131" s="152" t="s">
        <v>4124</v>
      </c>
      <c r="D131" s="155" t="s">
        <v>4125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4021</v>
      </c>
      <c r="B132" s="151" t="s">
        <v>4102</v>
      </c>
      <c r="C132" s="152" t="s">
        <v>4126</v>
      </c>
      <c r="D132" s="155" t="s">
        <v>4127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4021</v>
      </c>
      <c r="B133" s="150" t="s">
        <v>4128</v>
      </c>
      <c r="C133" s="148" t="s">
        <v>4129</v>
      </c>
      <c r="D133" s="154" t="s">
        <v>4130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4021</v>
      </c>
      <c r="B134" s="151" t="s">
        <v>4128</v>
      </c>
      <c r="C134" s="152" t="s">
        <v>4131</v>
      </c>
      <c r="D134" s="155" t="s">
        <v>4132</v>
      </c>
      <c r="E134" s="158" t="s">
        <v>4133</v>
      </c>
      <c r="F134" s="161" t="s">
        <v>3802</v>
      </c>
      <c r="G134" s="164">
        <f>IF(COUNTIF(H134:AU134,"&lt;&gt;")=0,"",SUMPRODUCT(((Recommendations[ImplStatus]="Implemented")+(Recommendations[ImplStatus]="Compensated"))*ISNUMBER(MATCH(Recommendations[Id],H134:AU134,0)))/COUNTIF(H134:AU134,"&lt;&gt;"))</f>
        <v>0</v>
      </c>
      <c r="H134" s="167" t="s">
        <v>989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4021</v>
      </c>
      <c r="B135" s="151" t="s">
        <v>4128</v>
      </c>
      <c r="C135" s="152" t="s">
        <v>4134</v>
      </c>
      <c r="D135" s="155" t="s">
        <v>4135</v>
      </c>
      <c r="E135" s="158" t="s">
        <v>4136</v>
      </c>
      <c r="F135" s="161" t="s">
        <v>3802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4021</v>
      </c>
      <c r="B136" s="151" t="s">
        <v>4128</v>
      </c>
      <c r="C136" s="152" t="s">
        <v>4137</v>
      </c>
      <c r="D136" s="155" t="s">
        <v>4138</v>
      </c>
      <c r="E136" s="158" t="s">
        <v>4139</v>
      </c>
      <c r="F136" s="161" t="s">
        <v>3798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4021</v>
      </c>
      <c r="B137" s="151" t="s">
        <v>4128</v>
      </c>
      <c r="C137" s="152" t="s">
        <v>4140</v>
      </c>
      <c r="D137" s="155" t="s">
        <v>4141</v>
      </c>
      <c r="E137" s="158" t="s">
        <v>4142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4021</v>
      </c>
      <c r="B138" s="150" t="s">
        <v>3438</v>
      </c>
      <c r="C138" s="148" t="s">
        <v>4143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4021</v>
      </c>
      <c r="B139" s="151" t="s">
        <v>3438</v>
      </c>
      <c r="C139" s="152" t="s">
        <v>4144</v>
      </c>
      <c r="D139" s="155" t="s">
        <v>4145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4021</v>
      </c>
      <c r="B140" s="151" t="s">
        <v>3438</v>
      </c>
      <c r="C140" s="152" t="s">
        <v>4146</v>
      </c>
      <c r="D140" s="155" t="s">
        <v>4147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4021</v>
      </c>
      <c r="B141" s="150" t="s">
        <v>4148</v>
      </c>
      <c r="C141" s="148" t="s">
        <v>4149</v>
      </c>
      <c r="D141" s="154" t="s">
        <v>4150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4021</v>
      </c>
      <c r="B142" s="151" t="s">
        <v>4148</v>
      </c>
      <c r="C142" s="152" t="s">
        <v>4151</v>
      </c>
      <c r="D142" s="155" t="s">
        <v>4152</v>
      </c>
      <c r="E142" s="158" t="s">
        <v>4153</v>
      </c>
      <c r="F142" s="161" t="s">
        <v>3798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54</v>
      </c>
      <c r="O142" s="167" t="s">
        <v>61</v>
      </c>
      <c r="P142" s="167" t="s">
        <v>67</v>
      </c>
      <c r="Q142" s="167" t="s">
        <v>73</v>
      </c>
      <c r="R142" s="167" t="s">
        <v>81</v>
      </c>
      <c r="S142" s="167" t="s">
        <v>87</v>
      </c>
      <c r="T142" s="167" t="s">
        <v>92</v>
      </c>
      <c r="U142" s="167" t="s">
        <v>97</v>
      </c>
      <c r="V142" s="167" t="s">
        <v>104</v>
      </c>
      <c r="W142" s="167" t="s">
        <v>110</v>
      </c>
      <c r="X142" s="167" t="s">
        <v>114</v>
      </c>
      <c r="Y142" s="167" t="s">
        <v>119</v>
      </c>
      <c r="Z142" s="167" t="s">
        <v>124</v>
      </c>
      <c r="AA142" s="167" t="s">
        <v>130</v>
      </c>
      <c r="AB142" s="167" t="s">
        <v>134</v>
      </c>
      <c r="AC142" s="167" t="s">
        <v>139</v>
      </c>
      <c r="AD142" s="167" t="s">
        <v>144</v>
      </c>
      <c r="AE142" s="167" t="s">
        <v>148</v>
      </c>
      <c r="AF142" s="167" t="s">
        <v>153</v>
      </c>
      <c r="AG142" s="167" t="s">
        <v>158</v>
      </c>
      <c r="AH142" s="167" t="s">
        <v>162</v>
      </c>
      <c r="AI142" s="167" t="s">
        <v>166</v>
      </c>
      <c r="AJ142" s="167" t="s">
        <v>171</v>
      </c>
      <c r="AK142" s="167" t="s">
        <v>177</v>
      </c>
      <c r="AL142" s="167" t="s">
        <v>181</v>
      </c>
      <c r="AM142" s="167" t="s">
        <v>185</v>
      </c>
      <c r="AN142" s="167" t="s">
        <v>190</v>
      </c>
      <c r="AO142" s="167" t="s">
        <v>195</v>
      </c>
      <c r="AP142" s="167" t="s">
        <v>199</v>
      </c>
      <c r="AQ142" s="167" t="s">
        <v>203</v>
      </c>
      <c r="AR142" s="167" t="s">
        <v>208</v>
      </c>
      <c r="AS142" s="167" t="s">
        <v>213</v>
      </c>
      <c r="AT142" s="167" t="s">
        <v>218</v>
      </c>
      <c r="AU142" s="181" t="s">
        <v>224</v>
      </c>
    </row>
    <row r="143" spans="1:47" ht="60" customHeight="1" x14ac:dyDescent="0.35">
      <c r="A143" s="177" t="s">
        <v>4021</v>
      </c>
      <c r="B143" s="151" t="s">
        <v>4148</v>
      </c>
      <c r="C143" s="152" t="s">
        <v>4154</v>
      </c>
      <c r="D143" s="155" t="s">
        <v>4155</v>
      </c>
      <c r="E143" s="158" t="s">
        <v>4156</v>
      </c>
      <c r="F143" s="161" t="s">
        <v>3798</v>
      </c>
      <c r="G143" s="164">
        <f>IF(COUNTIF(H143:AU143,"&lt;&gt;")=0,"",SUMPRODUCT(((Recommendations[ImplStatus]="Implemented")+(Recommendations[ImplStatus]="Compensated"))*ISNUMBER(MATCH(Recommendations[Id],H143:AU143,0)))/COUNTIF(H143:AU143,"&lt;&gt;"))</f>
        <v>0</v>
      </c>
      <c r="H143" s="167" t="s">
        <v>237</v>
      </c>
      <c r="I143" s="167" t="s">
        <v>1187</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4021</v>
      </c>
      <c r="B144" s="151" t="s">
        <v>4148</v>
      </c>
      <c r="C144" s="152" t="s">
        <v>4157</v>
      </c>
      <c r="D144" s="155" t="s">
        <v>4158</v>
      </c>
      <c r="E144" s="158" t="s">
        <v>4159</v>
      </c>
      <c r="F144" s="161" t="s">
        <v>3802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4021</v>
      </c>
      <c r="B145" s="151" t="s">
        <v>4148</v>
      </c>
      <c r="C145" s="152" t="s">
        <v>4160</v>
      </c>
      <c r="D145" s="155" t="s">
        <v>4161</v>
      </c>
      <c r="E145" s="158" t="s">
        <v>4162</v>
      </c>
      <c r="F145" s="161" t="s">
        <v>3798</v>
      </c>
      <c r="G145" s="164">
        <f>IF(COUNTIF(H145:AU145,"&lt;&gt;")=0,"",SUMPRODUCT(((Recommendations[ImplStatus]="Implemented")+(Recommendations[ImplStatus]="Compensated"))*ISNUMBER(MATCH(Recommendations[Id],H145:AU145,0)))/COUNTIF(H145:AU145,"&lt;&gt;"))</f>
        <v>0</v>
      </c>
      <c r="H145" s="167" t="s">
        <v>171</v>
      </c>
      <c r="I145" s="167" t="s">
        <v>190</v>
      </c>
      <c r="J145" s="167" t="s">
        <v>877</v>
      </c>
      <c r="K145" s="167" t="s">
        <v>883</v>
      </c>
      <c r="L145" s="167" t="s">
        <v>1083</v>
      </c>
      <c r="M145" s="167" t="s">
        <v>1157</v>
      </c>
      <c r="N145" s="167" t="s">
        <v>1394</v>
      </c>
      <c r="O145" s="167" t="s">
        <v>1404</v>
      </c>
      <c r="P145" s="167" t="s">
        <v>1409</v>
      </c>
      <c r="Q145" s="167" t="s">
        <v>1414</v>
      </c>
      <c r="R145" s="167" t="s">
        <v>1419</v>
      </c>
      <c r="S145" s="167" t="s">
        <v>1424</v>
      </c>
      <c r="T145" s="167" t="s">
        <v>1430</v>
      </c>
      <c r="U145" s="167" t="s">
        <v>1436</v>
      </c>
      <c r="V145" s="167" t="s">
        <v>1441</v>
      </c>
      <c r="W145" s="167" t="s">
        <v>1442</v>
      </c>
      <c r="X145" s="167" t="s">
        <v>1447</v>
      </c>
      <c r="Y145" s="167" t="s">
        <v>1452</v>
      </c>
      <c r="Z145" s="167" t="s">
        <v>1462</v>
      </c>
      <c r="AA145" s="167" t="s">
        <v>1473</v>
      </c>
      <c r="AB145" s="167" t="s">
        <v>1486</v>
      </c>
      <c r="AC145" s="167" t="s">
        <v>1492</v>
      </c>
      <c r="AD145" s="167" t="s">
        <v>1497</v>
      </c>
      <c r="AE145" s="167" t="s">
        <v>1502</v>
      </c>
      <c r="AF145" s="167" t="s">
        <v>1507</v>
      </c>
      <c r="AG145" s="167" t="s">
        <v>1513</v>
      </c>
      <c r="AH145" s="167" t="s">
        <v>1519</v>
      </c>
      <c r="AI145" s="167" t="s">
        <v>1525</v>
      </c>
      <c r="AJ145" s="167" t="s">
        <v>1531</v>
      </c>
      <c r="AK145" s="167" t="s">
        <v>1539</v>
      </c>
      <c r="AL145" s="167" t="s">
        <v>1544</v>
      </c>
      <c r="AM145" s="167" t="s">
        <v>1549</v>
      </c>
      <c r="AN145" s="167" t="s">
        <v>1554</v>
      </c>
      <c r="AO145" s="167" t="s">
        <v>1559</v>
      </c>
      <c r="AP145" s="167" t="s">
        <v>1564</v>
      </c>
      <c r="AQ145" s="167" t="s">
        <v>1569</v>
      </c>
      <c r="AR145" s="167" t="s">
        <v>1574</v>
      </c>
      <c r="AS145" s="167" t="s">
        <v>1579</v>
      </c>
      <c r="AT145" s="167" t="s">
        <v>1585</v>
      </c>
      <c r="AU145" s="181" t="s">
        <v>1590</v>
      </c>
    </row>
    <row r="146" spans="1:47" ht="60" customHeight="1" x14ac:dyDescent="0.35">
      <c r="A146" s="177" t="s">
        <v>4021</v>
      </c>
      <c r="B146" s="151" t="s">
        <v>4148</v>
      </c>
      <c r="C146" s="152" t="s">
        <v>4163</v>
      </c>
      <c r="D146" s="155" t="s">
        <v>4164</v>
      </c>
      <c r="E146" s="158" t="s">
        <v>4165</v>
      </c>
      <c r="F146" s="161" t="s">
        <v>3798</v>
      </c>
      <c r="G146" s="164">
        <f>IF(COUNTIF(H146:AU146,"&lt;&gt;")=0,"",SUMPRODUCT(((Recommendations[ImplStatus]="Implemented")+(Recommendations[ImplStatus]="Compensated"))*ISNUMBER(MATCH(Recommendations[Id],H146:AU146,0)))/COUNTIF(H146:AU146,"&lt;&gt;"))</f>
        <v>0</v>
      </c>
      <c r="H146" s="167" t="s">
        <v>97</v>
      </c>
      <c r="I146" s="167" t="s">
        <v>119</v>
      </c>
      <c r="J146" s="167" t="s">
        <v>166</v>
      </c>
      <c r="K146" s="167" t="s">
        <v>185</v>
      </c>
      <c r="L146" s="167" t="s">
        <v>203</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4021</v>
      </c>
      <c r="B147" s="151" t="s">
        <v>4148</v>
      </c>
      <c r="C147" s="152" t="s">
        <v>4166</v>
      </c>
      <c r="D147" s="155" t="s">
        <v>4167</v>
      </c>
      <c r="E147" s="158" t="s">
        <v>4168</v>
      </c>
      <c r="F147" s="161" t="s">
        <v>3798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4021</v>
      </c>
      <c r="B148" s="150" t="s">
        <v>4169</v>
      </c>
      <c r="C148" s="148" t="s">
        <v>4170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4021</v>
      </c>
      <c r="B149" s="151" t="s">
        <v>4169</v>
      </c>
      <c r="C149" s="152" t="s">
        <v>4171</v>
      </c>
      <c r="D149" s="155" t="s">
        <v>4172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4021</v>
      </c>
      <c r="B150" s="151" t="s">
        <v>4169</v>
      </c>
      <c r="C150" s="152" t="s">
        <v>4173</v>
      </c>
      <c r="D150" s="155" t="s">
        <v>4174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4021</v>
      </c>
      <c r="B151" s="151" t="s">
        <v>4169</v>
      </c>
      <c r="C151" s="152" t="s">
        <v>4175</v>
      </c>
      <c r="D151" s="155" t="s">
        <v>4176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54</v>
      </c>
      <c r="O151" s="167" t="s">
        <v>61</v>
      </c>
      <c r="P151" s="167" t="s">
        <v>67</v>
      </c>
      <c r="Q151" s="167" t="s">
        <v>73</v>
      </c>
      <c r="R151" s="167" t="s">
        <v>753</v>
      </c>
      <c r="S151" s="167" t="s">
        <v>758</v>
      </c>
      <c r="T151" s="167" t="s">
        <v>763</v>
      </c>
      <c r="U151" s="167" t="s">
        <v>768</v>
      </c>
      <c r="V151" s="167" t="s">
        <v>773</v>
      </c>
      <c r="W151" s="167" t="s">
        <v>778</v>
      </c>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4021</v>
      </c>
      <c r="B152" s="151" t="s">
        <v>4169</v>
      </c>
      <c r="C152" s="152" t="s">
        <v>4177</v>
      </c>
      <c r="D152" s="155" t="s">
        <v>4178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4021</v>
      </c>
      <c r="B153" s="151" t="s">
        <v>4169</v>
      </c>
      <c r="C153" s="152" t="s">
        <v>4179</v>
      </c>
      <c r="D153" s="155" t="s">
        <v>4180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4181</v>
      </c>
      <c r="B154" s="149" t="s">
        <v>25</v>
      </c>
      <c r="C154" s="147" t="s">
        <v>4182</v>
      </c>
      <c r="D154" s="153" t="s">
        <v>4183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4181</v>
      </c>
      <c r="B155" s="150" t="s">
        <v>4184</v>
      </c>
      <c r="C155" s="148" t="s">
        <v>4185</v>
      </c>
      <c r="D155" s="154" t="s">
        <v>4186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4181</v>
      </c>
      <c r="B156" s="151" t="s">
        <v>4184</v>
      </c>
      <c r="C156" s="152" t="s">
        <v>4187</v>
      </c>
      <c r="D156" s="155" t="s">
        <v>4188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4181</v>
      </c>
      <c r="B157" s="151" t="s">
        <v>4184</v>
      </c>
      <c r="C157" s="152" t="s">
        <v>4189</v>
      </c>
      <c r="D157" s="155" t="s">
        <v>4190</v>
      </c>
      <c r="E157" s="158" t="s">
        <v>4191</v>
      </c>
      <c r="F157" s="161" t="s">
        <v>3798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4181</v>
      </c>
      <c r="B158" s="151" t="s">
        <v>4184</v>
      </c>
      <c r="C158" s="152" t="s">
        <v>4192</v>
      </c>
      <c r="D158" s="155" t="s">
        <v>4193</v>
      </c>
      <c r="E158" s="158" t="s">
        <v>4194</v>
      </c>
      <c r="F158" s="161" t="s">
        <v>3798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4181</v>
      </c>
      <c r="B159" s="151" t="s">
        <v>4184</v>
      </c>
      <c r="C159" s="152" t="s">
        <v>4195</v>
      </c>
      <c r="D159" s="155" t="s">
        <v>4196</v>
      </c>
      <c r="E159" s="158" t="s">
        <v>4197</v>
      </c>
      <c r="F159" s="161" t="s">
        <v>3798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4181</v>
      </c>
      <c r="B160" s="151" t="s">
        <v>4184</v>
      </c>
      <c r="C160" s="152" t="s">
        <v>4198</v>
      </c>
      <c r="D160" s="155" t="s">
        <v>4199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4181</v>
      </c>
      <c r="B161" s="151" t="s">
        <v>4184</v>
      </c>
      <c r="C161" s="152" t="s">
        <v>4200</v>
      </c>
      <c r="D161" s="155" t="s">
        <v>4201</v>
      </c>
      <c r="E161" s="158" t="s">
        <v>4202</v>
      </c>
      <c r="F161" s="161" t="s">
        <v>3798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4181</v>
      </c>
      <c r="B162" s="151" t="s">
        <v>4184</v>
      </c>
      <c r="C162" s="152" t="s">
        <v>4203</v>
      </c>
      <c r="D162" s="155" t="s">
        <v>4204</v>
      </c>
      <c r="E162" s="158" t="s">
        <v>4205</v>
      </c>
      <c r="F162" s="161" t="s">
        <v>3798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4181</v>
      </c>
      <c r="B163" s="151" t="s">
        <v>4184</v>
      </c>
      <c r="C163" s="152" t="s">
        <v>4206</v>
      </c>
      <c r="D163" s="155" t="s">
        <v>4207</v>
      </c>
      <c r="E163" s="158" t="s">
        <v>4208</v>
      </c>
      <c r="F163" s="161" t="s">
        <v>3798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4181</v>
      </c>
      <c r="B164" s="150" t="s">
        <v>3602</v>
      </c>
      <c r="C164" s="148" t="s">
        <v>4209</v>
      </c>
      <c r="D164" s="154" t="s">
        <v>4210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4181</v>
      </c>
      <c r="B165" s="151" t="s">
        <v>3602</v>
      </c>
      <c r="C165" s="152" t="s">
        <v>4211</v>
      </c>
      <c r="D165" s="155" t="s">
        <v>4212</v>
      </c>
      <c r="E165" s="158" t="s">
        <v>4213</v>
      </c>
      <c r="F165" s="161" t="s">
        <v>3798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4181</v>
      </c>
      <c r="B166" s="151" t="s">
        <v>3602</v>
      </c>
      <c r="C166" s="152" t="s">
        <v>4214</v>
      </c>
      <c r="D166" s="155" t="s">
        <v>4215</v>
      </c>
      <c r="E166" s="158" t="s">
        <v>4216</v>
      </c>
      <c r="F166" s="161" t="s">
        <v>3798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4181</v>
      </c>
      <c r="B167" s="151" t="s">
        <v>3602</v>
      </c>
      <c r="C167" s="152" t="s">
        <v>4217</v>
      </c>
      <c r="D167" s="155" t="s">
        <v>4218</v>
      </c>
      <c r="E167" s="158" t="s">
        <v>4219</v>
      </c>
      <c r="F167" s="161" t="s">
        <v>3798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4181</v>
      </c>
      <c r="B168" s="151" t="s">
        <v>3602</v>
      </c>
      <c r="C168" s="152" t="s">
        <v>4220</v>
      </c>
      <c r="D168" s="155" t="s">
        <v>4221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4181</v>
      </c>
      <c r="B169" s="151" t="s">
        <v>3602</v>
      </c>
      <c r="C169" s="152" t="s">
        <v>4222</v>
      </c>
      <c r="D169" s="155" t="s">
        <v>4223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4181</v>
      </c>
      <c r="B170" s="151" t="s">
        <v>3602</v>
      </c>
      <c r="C170" s="152" t="s">
        <v>4224</v>
      </c>
      <c r="D170" s="155" t="s">
        <v>4225</v>
      </c>
      <c r="E170" s="158" t="s">
        <v>4226</v>
      </c>
      <c r="F170" s="161" t="s">
        <v>3812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4181</v>
      </c>
      <c r="B171" s="151" t="s">
        <v>3602</v>
      </c>
      <c r="C171" s="152" t="s">
        <v>4227</v>
      </c>
      <c r="D171" s="155" t="s">
        <v>4228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4181</v>
      </c>
      <c r="B172" s="151" t="s">
        <v>3602</v>
      </c>
      <c r="C172" s="152" t="s">
        <v>4229</v>
      </c>
      <c r="D172" s="155" t="s">
        <v>4230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4181</v>
      </c>
      <c r="B173" s="151" t="s">
        <v>3602</v>
      </c>
      <c r="C173" s="152" t="s">
        <v>4231</v>
      </c>
      <c r="D173" s="155" t="s">
        <v>4232</v>
      </c>
      <c r="E173" s="158" t="s">
        <v>4233</v>
      </c>
      <c r="F173" s="161" t="s">
        <v>3798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4181</v>
      </c>
      <c r="B174" s="150" t="s">
        <v>4234</v>
      </c>
      <c r="C174" s="148" t="s">
        <v>4235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4181</v>
      </c>
      <c r="B175" s="151" t="s">
        <v>4234</v>
      </c>
      <c r="C175" s="152" t="s">
        <v>4236</v>
      </c>
      <c r="D175" s="155" t="s">
        <v>4237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4181</v>
      </c>
      <c r="B176" s="151" t="s">
        <v>4234</v>
      </c>
      <c r="C176" s="152" t="s">
        <v>4238</v>
      </c>
      <c r="D176" s="155" t="s">
        <v>4239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4181</v>
      </c>
      <c r="B177" s="151" t="s">
        <v>4234</v>
      </c>
      <c r="C177" s="152" t="s">
        <v>4240</v>
      </c>
      <c r="D177" s="155" t="s">
        <v>4241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4181</v>
      </c>
      <c r="B178" s="151" t="s">
        <v>4234</v>
      </c>
      <c r="C178" s="152" t="s">
        <v>4242</v>
      </c>
      <c r="D178" s="155" t="s">
        <v>4243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4181</v>
      </c>
      <c r="B179" s="151" t="s">
        <v>4234</v>
      </c>
      <c r="C179" s="152" t="s">
        <v>4244</v>
      </c>
      <c r="D179" s="155" t="s">
        <v>4245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4246</v>
      </c>
      <c r="B180" s="149" t="s">
        <v>25</v>
      </c>
      <c r="C180" s="147" t="s">
        <v>4247</v>
      </c>
      <c r="D180" s="153" t="s">
        <v>4248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4246</v>
      </c>
      <c r="B181" s="150" t="s">
        <v>4249</v>
      </c>
      <c r="C181" s="148" t="s">
        <v>4250</v>
      </c>
      <c r="D181" s="154" t="s">
        <v>4251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4246</v>
      </c>
      <c r="B182" s="151" t="s">
        <v>4249</v>
      </c>
      <c r="C182" s="152" t="s">
        <v>4252</v>
      </c>
      <c r="D182" s="155" t="s">
        <v>4253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4246</v>
      </c>
      <c r="B183" s="151" t="s">
        <v>4249</v>
      </c>
      <c r="C183" s="152" t="s">
        <v>4254</v>
      </c>
      <c r="D183" s="155" t="s">
        <v>4255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4246</v>
      </c>
      <c r="B184" s="151" t="s">
        <v>4249</v>
      </c>
      <c r="C184" s="152" t="s">
        <v>4256</v>
      </c>
      <c r="D184" s="155" t="s">
        <v>4257</v>
      </c>
      <c r="E184" s="158" t="s">
        <v>4258</v>
      </c>
      <c r="F184" s="161" t="s">
        <v>3798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4246</v>
      </c>
      <c r="B185" s="151" t="s">
        <v>4249</v>
      </c>
      <c r="C185" s="152" t="s">
        <v>4259</v>
      </c>
      <c r="D185" s="155" t="s">
        <v>4260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4246</v>
      </c>
      <c r="B186" s="151" t="s">
        <v>4249</v>
      </c>
      <c r="C186" s="152" t="s">
        <v>4261</v>
      </c>
      <c r="D186" s="155" t="s">
        <v>4262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4246</v>
      </c>
      <c r="B187" s="151" t="s">
        <v>4249</v>
      </c>
      <c r="C187" s="152" t="s">
        <v>4263</v>
      </c>
      <c r="D187" s="155" t="s">
        <v>4264</v>
      </c>
      <c r="E187" s="158" t="s">
        <v>4265</v>
      </c>
      <c r="F187" s="161" t="s">
        <v>3798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4246</v>
      </c>
      <c r="B188" s="151" t="s">
        <v>4249</v>
      </c>
      <c r="C188" s="152" t="s">
        <v>4266</v>
      </c>
      <c r="D188" s="155" t="s">
        <v>4267</v>
      </c>
      <c r="E188" s="158" t="s">
        <v>4268</v>
      </c>
      <c r="F188" s="161" t="s">
        <v>3798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4246</v>
      </c>
      <c r="B189" s="151" t="s">
        <v>4249</v>
      </c>
      <c r="C189" s="152" t="s">
        <v>4269</v>
      </c>
      <c r="D189" s="155" t="s">
        <v>4270</v>
      </c>
      <c r="E189" s="158" t="s">
        <v>4271</v>
      </c>
      <c r="F189" s="161" t="s">
        <v>3798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4246</v>
      </c>
      <c r="B190" s="150" t="s">
        <v>4272</v>
      </c>
      <c r="C190" s="148" t="s">
        <v>4273</v>
      </c>
      <c r="D190" s="154" t="s">
        <v>4274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4246</v>
      </c>
      <c r="B191" s="151" t="s">
        <v>4272</v>
      </c>
      <c r="C191" s="152" t="s">
        <v>4275</v>
      </c>
      <c r="D191" s="155" t="s">
        <v>4276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4246</v>
      </c>
      <c r="B192" s="151" t="s">
        <v>4272</v>
      </c>
      <c r="C192" s="152" t="s">
        <v>4277</v>
      </c>
      <c r="D192" s="155" t="s">
        <v>4278</v>
      </c>
      <c r="E192" s="158" t="s">
        <v>4279</v>
      </c>
      <c r="F192" s="161" t="s">
        <v>3802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4246</v>
      </c>
      <c r="B193" s="151" t="s">
        <v>4272</v>
      </c>
      <c r="C193" s="152" t="s">
        <v>4280</v>
      </c>
      <c r="D193" s="155" t="s">
        <v>4281</v>
      </c>
      <c r="E193" s="158" t="s">
        <v>4282</v>
      </c>
      <c r="F193" s="161" t="s">
        <v>3802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4246</v>
      </c>
      <c r="B194" s="151" t="s">
        <v>4272</v>
      </c>
      <c r="C194" s="152" t="s">
        <v>4283</v>
      </c>
      <c r="D194" s="155" t="s">
        <v>4284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4246</v>
      </c>
      <c r="B195" s="151" t="s">
        <v>4272</v>
      </c>
      <c r="C195" s="152" t="s">
        <v>4285</v>
      </c>
      <c r="D195" s="155" t="s">
        <v>4286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4246</v>
      </c>
      <c r="B196" s="150" t="s">
        <v>4287</v>
      </c>
      <c r="C196" s="148" t="s">
        <v>4288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4246</v>
      </c>
      <c r="B197" s="151" t="s">
        <v>4287</v>
      </c>
      <c r="C197" s="152" t="s">
        <v>4289</v>
      </c>
      <c r="D197" s="155" t="s">
        <v>4290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4246</v>
      </c>
      <c r="B198" s="151" t="s">
        <v>4287</v>
      </c>
      <c r="C198" s="152" t="s">
        <v>4291</v>
      </c>
      <c r="D198" s="155" t="s">
        <v>4292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4246</v>
      </c>
      <c r="B199" s="150" t="s">
        <v>4293</v>
      </c>
      <c r="C199" s="148" t="s">
        <v>4294</v>
      </c>
      <c r="D199" s="154" t="s">
        <v>4295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4246</v>
      </c>
      <c r="B200" s="151" t="s">
        <v>4293</v>
      </c>
      <c r="C200" s="152" t="s">
        <v>4296</v>
      </c>
      <c r="D200" s="155" t="s">
        <v>4297</v>
      </c>
      <c r="E200" s="158" t="s">
        <v>4298</v>
      </c>
      <c r="F200" s="161" t="s">
        <v>3812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4246</v>
      </c>
      <c r="B201" s="151" t="s">
        <v>4293</v>
      </c>
      <c r="C201" s="152" t="s">
        <v>4299</v>
      </c>
      <c r="D201" s="155" t="s">
        <v>4300</v>
      </c>
      <c r="E201" s="158" t="s">
        <v>4301</v>
      </c>
      <c r="F201" s="161" t="s">
        <v>3798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4246</v>
      </c>
      <c r="B202" s="151" t="s">
        <v>4293</v>
      </c>
      <c r="C202" s="152" t="s">
        <v>4302</v>
      </c>
      <c r="D202" s="155" t="s">
        <v>4303</v>
      </c>
      <c r="E202" s="158" t="s">
        <v>4304</v>
      </c>
      <c r="F202" s="161" t="s">
        <v>3798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4246</v>
      </c>
      <c r="B203" s="151" t="s">
        <v>4293</v>
      </c>
      <c r="C203" s="152" t="s">
        <v>4305</v>
      </c>
      <c r="D203" s="155" t="s">
        <v>4306</v>
      </c>
      <c r="E203" s="158" t="s">
        <v>4307</v>
      </c>
      <c r="F203" s="161" t="s">
        <v>3798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4246</v>
      </c>
      <c r="B204" s="151" t="s">
        <v>4293</v>
      </c>
      <c r="C204" s="152" t="s">
        <v>4308</v>
      </c>
      <c r="D204" s="155" t="s">
        <v>4309</v>
      </c>
      <c r="E204" s="158" t="s">
        <v>4310</v>
      </c>
      <c r="F204" s="161" t="s">
        <v>3798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4246</v>
      </c>
      <c r="B205" s="150" t="s">
        <v>4311</v>
      </c>
      <c r="C205" s="148" t="s">
        <v>4312</v>
      </c>
      <c r="D205" s="154" t="s">
        <v>4313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4246</v>
      </c>
      <c r="B206" s="151" t="s">
        <v>4311</v>
      </c>
      <c r="C206" s="152" t="s">
        <v>4314</v>
      </c>
      <c r="D206" s="155" t="s">
        <v>4315</v>
      </c>
      <c r="E206" s="158" t="s">
        <v>4316</v>
      </c>
      <c r="F206" s="161" t="s">
        <v>3802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4246</v>
      </c>
      <c r="B207" s="151" t="s">
        <v>4311</v>
      </c>
      <c r="C207" s="152" t="s">
        <v>4317</v>
      </c>
      <c r="D207" s="155" t="s">
        <v>4318</v>
      </c>
      <c r="E207" s="158" t="s">
        <v>4319</v>
      </c>
      <c r="F207" s="161" t="s">
        <v>3802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4246</v>
      </c>
      <c r="B208" s="151" t="s">
        <v>4311</v>
      </c>
      <c r="C208" s="152" t="s">
        <v>4320</v>
      </c>
      <c r="D208" s="155" t="s">
        <v>4321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4246</v>
      </c>
      <c r="B209" s="150" t="s">
        <v>4322</v>
      </c>
      <c r="C209" s="148" t="s">
        <v>4323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4246</v>
      </c>
      <c r="B210" s="151" t="s">
        <v>4322</v>
      </c>
      <c r="C210" s="152" t="s">
        <v>4324</v>
      </c>
      <c r="D210" s="155" t="s">
        <v>4325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4326</v>
      </c>
      <c r="B211" s="149" t="s">
        <v>25</v>
      </c>
      <c r="C211" s="147" t="s">
        <v>4327</v>
      </c>
      <c r="D211" s="153" t="s">
        <v>4328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4326</v>
      </c>
      <c r="B212" s="150" t="s">
        <v>4329</v>
      </c>
      <c r="C212" s="148" t="s">
        <v>4330</v>
      </c>
      <c r="D212" s="154" t="s">
        <v>4331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4326</v>
      </c>
      <c r="B213" s="151" t="s">
        <v>4329</v>
      </c>
      <c r="C213" s="152" t="s">
        <v>4332</v>
      </c>
      <c r="D213" s="155" t="s">
        <v>4333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4326</v>
      </c>
      <c r="B214" s="151" t="s">
        <v>4329</v>
      </c>
      <c r="C214" s="152" t="s">
        <v>4334</v>
      </c>
      <c r="D214" s="155" t="s">
        <v>4335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4326</v>
      </c>
      <c r="B215" s="151" t="s">
        <v>4329</v>
      </c>
      <c r="C215" s="152" t="s">
        <v>4336</v>
      </c>
      <c r="D215" s="155" t="s">
        <v>4337</v>
      </c>
      <c r="E215" s="158" t="s">
        <v>4338</v>
      </c>
      <c r="F215" s="161" t="s">
        <v>3802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4326</v>
      </c>
      <c r="B216" s="151" t="s">
        <v>4329</v>
      </c>
      <c r="C216" s="152" t="s">
        <v>4339</v>
      </c>
      <c r="D216" s="155" t="s">
        <v>4340</v>
      </c>
      <c r="E216" s="158" t="s">
        <v>4341</v>
      </c>
      <c r="F216" s="161" t="s">
        <v>3798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4326</v>
      </c>
      <c r="B217" s="150" t="s">
        <v>4287</v>
      </c>
      <c r="C217" s="148" t="s">
        <v>4342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4326</v>
      </c>
      <c r="B218" s="151" t="s">
        <v>4287</v>
      </c>
      <c r="C218" s="152" t="s">
        <v>4343</v>
      </c>
      <c r="D218" s="155" t="s">
        <v>4344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4326</v>
      </c>
      <c r="B219" s="151" t="s">
        <v>4287</v>
      </c>
      <c r="C219" s="152" t="s">
        <v>4345</v>
      </c>
      <c r="D219" s="155" t="s">
        <v>4346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4326</v>
      </c>
      <c r="B220" s="150" t="s">
        <v>4347</v>
      </c>
      <c r="C220" s="148" t="s">
        <v>4348</v>
      </c>
      <c r="D220" s="154" t="s">
        <v>4349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4326</v>
      </c>
      <c r="B221" s="151" t="s">
        <v>4347</v>
      </c>
      <c r="C221" s="152" t="s">
        <v>4350</v>
      </c>
      <c r="D221" s="155" t="s">
        <v>4351</v>
      </c>
      <c r="E221" s="158" t="s">
        <v>4352</v>
      </c>
      <c r="F221" s="161" t="s">
        <v>3798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4326</v>
      </c>
      <c r="B222" s="151" t="s">
        <v>4347</v>
      </c>
      <c r="C222" s="152" t="s">
        <v>4353</v>
      </c>
      <c r="D222" s="155" t="s">
        <v>4354</v>
      </c>
      <c r="E222" s="158" t="s">
        <v>4355</v>
      </c>
      <c r="F222" s="161" t="s">
        <v>3798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4326</v>
      </c>
      <c r="B223" s="151" t="s">
        <v>4347</v>
      </c>
      <c r="C223" s="152" t="s">
        <v>4356</v>
      </c>
      <c r="D223" s="155" t="s">
        <v>4357</v>
      </c>
      <c r="E223" s="158" t="s">
        <v>4358</v>
      </c>
      <c r="F223" s="161" t="s">
        <v>3798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4326</v>
      </c>
      <c r="B224" s="151" t="s">
        <v>4347</v>
      </c>
      <c r="C224" s="152" t="s">
        <v>4359</v>
      </c>
      <c r="D224" s="155" t="s">
        <v>4360</v>
      </c>
      <c r="E224" s="158" t="s">
        <v>4361</v>
      </c>
      <c r="F224" s="161" t="s">
        <v>3798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4326</v>
      </c>
      <c r="B225" s="151" t="s">
        <v>4347</v>
      </c>
      <c r="C225" s="152" t="s">
        <v>4362</v>
      </c>
      <c r="D225" s="155" t="s">
        <v>4363</v>
      </c>
      <c r="E225" s="158" t="s">
        <v>4364</v>
      </c>
      <c r="F225" s="161" t="s">
        <v>3798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4326</v>
      </c>
      <c r="B226" s="168" t="s">
        <v>4347</v>
      </c>
      <c r="C226" s="169" t="s">
        <v>4365</v>
      </c>
      <c r="D226" s="170" t="s">
        <v>4366</v>
      </c>
      <c r="E226" s="171" t="s">
        <v>4367</v>
      </c>
      <c r="F226" s="172" t="s">
        <v>3798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1899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IFERROR(INDEX('Recommendations'!$I$2:$I$337, MATCH(H2,'Recommendations'!$B$2:$B$337,0))="Implemented", FALSE))</xm:f>
            <x14:dxf>
              <font>
                <color rgb="FF000000"/>
              </font>
              <fill>
                <patternFill>
                  <bgColor rgb="FF3C7D22"/>
                </patternFill>
              </fill>
            </x14:dxf>
          </x14:cfRule>
          <x14:cfRule type="expression" priority="2" id="{00000000-000E-0000-0700-000002000000}">
            <xm:f>AND(H2&lt;&gt;"", IFERROR(INDEX('Recommendations'!$I$2:$I$337, MATCH(H2,'Recommendations'!$B$2:$B$337,0))="Compensated", FALSE))</xm:f>
            <x14:dxf>
              <font>
                <color rgb="FF000000"/>
              </font>
              <fill>
                <patternFill>
                  <bgColor rgb="FFC6E0B4"/>
                </patternFill>
              </fill>
            </x14:dxf>
          </x14:cfRule>
          <x14:cfRule type="expression" priority="3" id="{00000000-000E-0000-0700-000003000000}">
            <xm:f>AND(H2&lt;&gt;"", IFERROR(INDEX('Recommendations'!$I$2:$I$337, MATCH(H2,'Recommendations'!$B$2:$B$337,0))="Testing", FALSE))</xm:f>
            <x14:dxf>
              <font>
                <color rgb="FF000000"/>
              </font>
              <fill>
                <patternFill>
                  <bgColor rgb="FFFFC000"/>
                </patternFill>
              </fill>
            </x14:dxf>
          </x14:cfRule>
          <x14:cfRule type="expression" priority="4" id="{00000000-000E-0000-0700-000004000000}">
            <xm:f>AND(H2&lt;&gt;"", IFERROR(INDEX('Recommendations'!$I$2:$I$337, MATCH(H2,'Recommendations'!$B$2:$B$337,0))="Failed", FALSE))</xm:f>
            <x14:dxf>
              <font>
                <color rgb="FF000000"/>
              </font>
              <fill>
                <patternFill>
                  <bgColor rgb="FFD82891"/>
                </patternFill>
              </fill>
            </x14:dxf>
          </x14:cfRule>
          <x14:cfRule type="expression" priority="5" id="{00000000-000E-0000-0700-000005000000}">
            <xm:f>AND(H2&lt;&gt;"", IFERROR(INDEX('Recommendations'!$I$2:$I$337, MATCH(H2,'Recommendations'!$B$2:$B$337,0))="Risk Accepted", FALSE))</xm:f>
            <x14:dxf>
              <font>
                <color rgb="FF000000"/>
              </font>
              <fill>
                <patternFill>
                  <bgColor rgb="FFD9D9D9"/>
                </patternFill>
              </fill>
            </x14:dxf>
          </x14:cfRule>
          <x14:cfRule type="expression" priority="6" id="{00000000-000E-0000-0700-000006000000}">
            <xm:f>AND(H2&lt;&gt;"", IFERROR(INDEX('Recommendations'!$I$2:$I$337, MATCH(H2,'Recommendations'!$B$2:$B$337,0))="N/A",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3785</v>
      </c>
      <c r="B1" s="207" t="s">
        <v>4368</v>
      </c>
      <c r="C1" s="207" t="s">
        <v>4369</v>
      </c>
      <c r="D1" s="207" t="s">
        <v>4370</v>
      </c>
      <c r="E1" s="207" t="s">
        <v>3094</v>
      </c>
      <c r="F1" s="207" t="s">
        <v>2153</v>
      </c>
      <c r="G1" s="207" t="s">
        <v>2154</v>
      </c>
      <c r="H1" s="207" t="s">
        <v>2155</v>
      </c>
      <c r="I1" s="207" t="s">
        <v>2156</v>
      </c>
      <c r="J1" s="207" t="s">
        <v>2157</v>
      </c>
      <c r="K1" s="207" t="s">
        <v>2158</v>
      </c>
      <c r="L1" s="207" t="s">
        <v>2159</v>
      </c>
      <c r="M1" s="207" t="s">
        <v>2160</v>
      </c>
      <c r="N1" s="207" t="s">
        <v>2161</v>
      </c>
      <c r="O1" s="207" t="s">
        <v>2162</v>
      </c>
      <c r="P1" s="207" t="s">
        <v>2163</v>
      </c>
      <c r="Q1" s="207" t="s">
        <v>2164</v>
      </c>
      <c r="R1" s="207" t="s">
        <v>2165</v>
      </c>
      <c r="S1" s="207" t="s">
        <v>2166</v>
      </c>
      <c r="T1" s="207" t="s">
        <v>2167</v>
      </c>
      <c r="U1" s="207" t="s">
        <v>2168</v>
      </c>
      <c r="V1" s="207" t="s">
        <v>2169</v>
      </c>
      <c r="W1" s="207" t="s">
        <v>2170</v>
      </c>
      <c r="X1" s="207" t="s">
        <v>2171</v>
      </c>
      <c r="Y1" s="207" t="s">
        <v>2172</v>
      </c>
      <c r="Z1" s="207" t="s">
        <v>2173</v>
      </c>
      <c r="AA1" s="207" t="s">
        <v>2174</v>
      </c>
      <c r="AB1" s="207" t="s">
        <v>2175</v>
      </c>
      <c r="AC1" s="207" t="s">
        <v>2176</v>
      </c>
      <c r="AD1" s="207" t="s">
        <v>2177</v>
      </c>
      <c r="AE1" s="207" t="s">
        <v>2178</v>
      </c>
      <c r="AF1" s="207" t="s">
        <v>2179</v>
      </c>
      <c r="AG1" s="207" t="s">
        <v>2180</v>
      </c>
      <c r="AH1" s="207" t="s">
        <v>2181</v>
      </c>
      <c r="AI1" s="207" t="s">
        <v>2182</v>
      </c>
      <c r="AJ1" s="207" t="s">
        <v>2183</v>
      </c>
      <c r="AK1" s="207" t="s">
        <v>2184</v>
      </c>
      <c r="AL1" s="207" t="s">
        <v>2185</v>
      </c>
      <c r="AM1" s="207" t="s">
        <v>2186</v>
      </c>
      <c r="AN1" s="207" t="s">
        <v>2187</v>
      </c>
      <c r="AO1" s="207" t="s">
        <v>2188</v>
      </c>
      <c r="AP1" s="207" t="s">
        <v>2189</v>
      </c>
      <c r="AQ1" s="207" t="s">
        <v>2190</v>
      </c>
      <c r="AR1" s="207" t="s">
        <v>2191</v>
      </c>
      <c r="AS1" s="207" t="s">
        <v>2192</v>
      </c>
      <c r="AT1" s="208" t="s">
        <v>2193</v>
      </c>
    </row>
    <row r="2" spans="1:46" ht="60" customHeight="1" outlineLevel="1" x14ac:dyDescent="0.35">
      <c r="A2" s="200" t="s">
        <v>1994</v>
      </c>
      <c r="B2" s="186" t="s">
        <v>4371</v>
      </c>
      <c r="C2" s="186"/>
      <c r="D2" s="189" t="s">
        <v>4372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1994</v>
      </c>
      <c r="B3" s="187" t="s">
        <v>4371</v>
      </c>
      <c r="C3" s="188" t="s">
        <v>4373</v>
      </c>
      <c r="D3" s="190" t="s">
        <v>4374</v>
      </c>
      <c r="E3" s="190" t="s">
        <v>4375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1994</v>
      </c>
      <c r="B4" s="187" t="s">
        <v>4371</v>
      </c>
      <c r="C4" s="188" t="s">
        <v>4376</v>
      </c>
      <c r="D4" s="190" t="s">
        <v>4377</v>
      </c>
      <c r="E4" s="190" t="s">
        <v>4378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1994</v>
      </c>
      <c r="B5" s="187" t="s">
        <v>4371</v>
      </c>
      <c r="C5" s="188" t="s">
        <v>4379</v>
      </c>
      <c r="D5" s="190" t="s">
        <v>4380</v>
      </c>
      <c r="E5" s="190" t="s">
        <v>4381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1994</v>
      </c>
      <c r="B6" s="187" t="s">
        <v>4371</v>
      </c>
      <c r="C6" s="188" t="s">
        <v>4382</v>
      </c>
      <c r="D6" s="190" t="s">
        <v>4383</v>
      </c>
      <c r="E6" s="190" t="s">
        <v>4384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1994</v>
      </c>
      <c r="B7" s="187" t="s">
        <v>4371</v>
      </c>
      <c r="C7" s="188" t="s">
        <v>4385</v>
      </c>
      <c r="D7" s="190" t="s">
        <v>4386</v>
      </c>
      <c r="E7" s="190" t="s">
        <v>4387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1994</v>
      </c>
      <c r="B8" s="187" t="s">
        <v>4371</v>
      </c>
      <c r="C8" s="188" t="s">
        <v>4388</v>
      </c>
      <c r="D8" s="190" t="s">
        <v>4389</v>
      </c>
      <c r="E8" s="190" t="s">
        <v>4390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1994</v>
      </c>
      <c r="B9" s="187" t="s">
        <v>4371</v>
      </c>
      <c r="C9" s="188" t="s">
        <v>4391</v>
      </c>
      <c r="D9" s="190" t="s">
        <v>4392</v>
      </c>
      <c r="E9" s="190" t="s">
        <v>4393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1994</v>
      </c>
      <c r="B10" s="187" t="s">
        <v>4371</v>
      </c>
      <c r="C10" s="188" t="s">
        <v>4394</v>
      </c>
      <c r="D10" s="190" t="s">
        <v>4395</v>
      </c>
      <c r="E10" s="190" t="s">
        <v>4396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1994</v>
      </c>
      <c r="B11" s="187" t="s">
        <v>4371</v>
      </c>
      <c r="C11" s="188" t="s">
        <v>4397</v>
      </c>
      <c r="D11" s="190" t="s">
        <v>4398</v>
      </c>
      <c r="E11" s="190" t="s">
        <v>4399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1994</v>
      </c>
      <c r="B12" s="187" t="s">
        <v>4371</v>
      </c>
      <c r="C12" s="188" t="s">
        <v>4400</v>
      </c>
      <c r="D12" s="190" t="s">
        <v>4401</v>
      </c>
      <c r="E12" s="190" t="s">
        <v>4402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1994</v>
      </c>
      <c r="B13" s="187" t="s">
        <v>4371</v>
      </c>
      <c r="C13" s="188" t="s">
        <v>4403</v>
      </c>
      <c r="D13" s="190" t="s">
        <v>4404</v>
      </c>
      <c r="E13" s="190" t="s">
        <v>4405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1994</v>
      </c>
      <c r="B14" s="187" t="s">
        <v>4371</v>
      </c>
      <c r="C14" s="188" t="s">
        <v>4406</v>
      </c>
      <c r="D14" s="190" t="s">
        <v>4407</v>
      </c>
      <c r="E14" s="190" t="s">
        <v>4408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1994</v>
      </c>
      <c r="B15" s="187" t="s">
        <v>4371</v>
      </c>
      <c r="C15" s="188" t="s">
        <v>4409</v>
      </c>
      <c r="D15" s="190" t="s">
        <v>4410</v>
      </c>
      <c r="E15" s="190" t="s">
        <v>4411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1994</v>
      </c>
      <c r="B16" s="187" t="s">
        <v>4371</v>
      </c>
      <c r="C16" s="188" t="s">
        <v>4412</v>
      </c>
      <c r="D16" s="190" t="s">
        <v>4413</v>
      </c>
      <c r="E16" s="190" t="s">
        <v>4414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1994</v>
      </c>
      <c r="B17" s="187" t="s">
        <v>4371</v>
      </c>
      <c r="C17" s="188" t="s">
        <v>4415</v>
      </c>
      <c r="D17" s="190" t="s">
        <v>4416</v>
      </c>
      <c r="E17" s="190" t="s">
        <v>4417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1994</v>
      </c>
      <c r="B18" s="187" t="s">
        <v>4371</v>
      </c>
      <c r="C18" s="188" t="s">
        <v>4418</v>
      </c>
      <c r="D18" s="190" t="s">
        <v>4419</v>
      </c>
      <c r="E18" s="190" t="s">
        <v>4420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1994</v>
      </c>
      <c r="B19" s="186" t="s">
        <v>4421</v>
      </c>
      <c r="C19" s="186"/>
      <c r="D19" s="189" t="s">
        <v>4422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1994</v>
      </c>
      <c r="B20" s="187" t="s">
        <v>4421</v>
      </c>
      <c r="C20" s="188" t="s">
        <v>4423</v>
      </c>
      <c r="D20" s="190" t="s">
        <v>4424</v>
      </c>
      <c r="E20" s="190" t="s">
        <v>4425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1994</v>
      </c>
      <c r="B21" s="187" t="s">
        <v>4421</v>
      </c>
      <c r="C21" s="188" t="s">
        <v>4426</v>
      </c>
      <c r="D21" s="190" t="s">
        <v>4427</v>
      </c>
      <c r="E21" s="190" t="s">
        <v>4428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1994</v>
      </c>
      <c r="B22" s="187" t="s">
        <v>4421</v>
      </c>
      <c r="C22" s="188" t="s">
        <v>4429</v>
      </c>
      <c r="D22" s="190" t="s">
        <v>4430</v>
      </c>
      <c r="E22" s="190" t="s">
        <v>4431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1994</v>
      </c>
      <c r="B23" s="187" t="s">
        <v>4421</v>
      </c>
      <c r="C23" s="188" t="s">
        <v>4432</v>
      </c>
      <c r="D23" s="190" t="s">
        <v>4433</v>
      </c>
      <c r="E23" s="190" t="s">
        <v>4434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1994</v>
      </c>
      <c r="B24" s="187" t="s">
        <v>4421</v>
      </c>
      <c r="C24" s="188" t="s">
        <v>4435</v>
      </c>
      <c r="D24" s="190" t="s">
        <v>4436</v>
      </c>
      <c r="E24" s="190" t="s">
        <v>4437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1994</v>
      </c>
      <c r="B25" s="187" t="s">
        <v>4421</v>
      </c>
      <c r="C25" s="188" t="s">
        <v>4438</v>
      </c>
      <c r="D25" s="190" t="s">
        <v>4439</v>
      </c>
      <c r="E25" s="190" t="s">
        <v>4440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1994</v>
      </c>
      <c r="B26" s="187" t="s">
        <v>4421</v>
      </c>
      <c r="C26" s="188" t="s">
        <v>4441</v>
      </c>
      <c r="D26" s="190" t="s">
        <v>4442</v>
      </c>
      <c r="E26" s="190" t="s">
        <v>4443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1994</v>
      </c>
      <c r="B27" s="187" t="s">
        <v>4421</v>
      </c>
      <c r="C27" s="188" t="s">
        <v>4444</v>
      </c>
      <c r="D27" s="190" t="s">
        <v>4445</v>
      </c>
      <c r="E27" s="190" t="s">
        <v>4446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1994</v>
      </c>
      <c r="B28" s="187" t="s">
        <v>4421</v>
      </c>
      <c r="C28" s="188" t="s">
        <v>4447</v>
      </c>
      <c r="D28" s="190" t="s">
        <v>4448</v>
      </c>
      <c r="E28" s="190" t="s">
        <v>4449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1994</v>
      </c>
      <c r="B29" s="187" t="s">
        <v>4421</v>
      </c>
      <c r="C29" s="188" t="s">
        <v>4450</v>
      </c>
      <c r="D29" s="190" t="s">
        <v>4451</v>
      </c>
      <c r="E29" s="190" t="s">
        <v>4452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1994</v>
      </c>
      <c r="B30" s="187" t="s">
        <v>4421</v>
      </c>
      <c r="C30" s="188" t="s">
        <v>4453</v>
      </c>
      <c r="D30" s="190" t="s">
        <v>4454</v>
      </c>
      <c r="E30" s="190" t="s">
        <v>4455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1994</v>
      </c>
      <c r="B31" s="187" t="s">
        <v>4421</v>
      </c>
      <c r="C31" s="188" t="s">
        <v>4456</v>
      </c>
      <c r="D31" s="190" t="s">
        <v>4457</v>
      </c>
      <c r="E31" s="190" t="s">
        <v>4458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4459</v>
      </c>
      <c r="B32" s="186"/>
      <c r="C32" s="186"/>
      <c r="D32" s="189" t="s">
        <v>4460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4459</v>
      </c>
      <c r="B33" s="187"/>
      <c r="C33" s="188" t="s">
        <v>4461</v>
      </c>
      <c r="D33" s="190" t="s">
        <v>4462</v>
      </c>
      <c r="E33" s="190" t="s">
        <v>4463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4459</v>
      </c>
      <c r="B34" s="187"/>
      <c r="C34" s="188" t="s">
        <v>4464</v>
      </c>
      <c r="D34" s="190" t="s">
        <v>4465</v>
      </c>
      <c r="E34" s="190" t="s">
        <v>4466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4459</v>
      </c>
      <c r="B35" s="187"/>
      <c r="C35" s="188" t="s">
        <v>4467</v>
      </c>
      <c r="D35" s="190" t="s">
        <v>4468</v>
      </c>
      <c r="E35" s="190" t="s">
        <v>4469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4459</v>
      </c>
      <c r="B36" s="186" t="s">
        <v>4470</v>
      </c>
      <c r="C36" s="186"/>
      <c r="D36" s="189" t="s">
        <v>4471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4459</v>
      </c>
      <c r="B37" s="187" t="s">
        <v>4470</v>
      </c>
      <c r="C37" s="188" t="s">
        <v>4472</v>
      </c>
      <c r="D37" s="190" t="s">
        <v>4473</v>
      </c>
      <c r="E37" s="190" t="s">
        <v>4474</v>
      </c>
      <c r="F37" s="192">
        <f>IF(COUNTIF(G37:AT37,"&lt;&gt;")=0,"",SUMPRODUCT(((Recommendations[ImplStatus]="Implemented")+(Recommendations[ImplStatus]="Compensated"))*ISNUMBER(MATCH(Recommendations[Id],G37:AT37,0)))/COUNTIF(G37:AT37,"&lt;&gt;"))</f>
        <v>0</v>
      </c>
      <c r="G37" s="194" t="s">
        <v>950</v>
      </c>
      <c r="H37" s="194" t="s">
        <v>956</v>
      </c>
      <c r="I37" s="194" t="s">
        <v>963</v>
      </c>
      <c r="J37" s="194" t="s">
        <v>968</v>
      </c>
      <c r="K37" s="194" t="s">
        <v>974</v>
      </c>
      <c r="L37" s="194" t="s">
        <v>979</v>
      </c>
      <c r="M37" s="194" t="s">
        <v>989</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4459</v>
      </c>
      <c r="B38" s="187" t="s">
        <v>4470</v>
      </c>
      <c r="C38" s="188" t="s">
        <v>4475</v>
      </c>
      <c r="D38" s="190" t="s">
        <v>4476</v>
      </c>
      <c r="E38" s="190" t="s">
        <v>4477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4459</v>
      </c>
      <c r="B39" s="187" t="s">
        <v>4470</v>
      </c>
      <c r="C39" s="188" t="s">
        <v>4478</v>
      </c>
      <c r="D39" s="190" t="s">
        <v>4479</v>
      </c>
      <c r="E39" s="190" t="s">
        <v>4480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4459</v>
      </c>
      <c r="B40" s="187" t="s">
        <v>4470</v>
      </c>
      <c r="C40" s="188" t="s">
        <v>4481</v>
      </c>
      <c r="D40" s="190" t="s">
        <v>4482</v>
      </c>
      <c r="E40" s="190" t="s">
        <v>4483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4459</v>
      </c>
      <c r="B41" s="187" t="s">
        <v>4470</v>
      </c>
      <c r="C41" s="188" t="s">
        <v>4484</v>
      </c>
      <c r="D41" s="190" t="s">
        <v>4485</v>
      </c>
      <c r="E41" s="190" t="s">
        <v>4486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4459</v>
      </c>
      <c r="B42" s="187" t="s">
        <v>4470</v>
      </c>
      <c r="C42" s="188" t="s">
        <v>4487</v>
      </c>
      <c r="D42" s="190" t="s">
        <v>4488</v>
      </c>
      <c r="E42" s="190" t="s">
        <v>4489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4459</v>
      </c>
      <c r="B43" s="187" t="s">
        <v>4470</v>
      </c>
      <c r="C43" s="188" t="s">
        <v>4490</v>
      </c>
      <c r="D43" s="190" t="s">
        <v>4491</v>
      </c>
      <c r="E43" s="190" t="s">
        <v>4492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4459</v>
      </c>
      <c r="B44" s="187" t="s">
        <v>4470</v>
      </c>
      <c r="C44" s="188" t="s">
        <v>4493</v>
      </c>
      <c r="D44" s="190" t="s">
        <v>4494</v>
      </c>
      <c r="E44" s="190" t="s">
        <v>4495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4459</v>
      </c>
      <c r="B45" s="187" t="s">
        <v>4470</v>
      </c>
      <c r="C45" s="188" t="s">
        <v>4496</v>
      </c>
      <c r="D45" s="190" t="s">
        <v>4497</v>
      </c>
      <c r="E45" s="190" t="s">
        <v>4498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4459</v>
      </c>
      <c r="B46" s="187" t="s">
        <v>4470</v>
      </c>
      <c r="C46" s="188" t="s">
        <v>4499</v>
      </c>
      <c r="D46" s="190" t="s">
        <v>4500</v>
      </c>
      <c r="E46" s="190" t="s">
        <v>4501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4459</v>
      </c>
      <c r="B47" s="187" t="s">
        <v>4470</v>
      </c>
      <c r="C47" s="188" t="s">
        <v>4502</v>
      </c>
      <c r="D47" s="190" t="s">
        <v>4503</v>
      </c>
      <c r="E47" s="190" t="s">
        <v>4504</v>
      </c>
      <c r="F47" s="192">
        <f>IF(COUNTIF(G47:AT47,"&lt;&gt;")=0,"",SUMPRODUCT(((Recommendations[ImplStatus]="Implemented")+(Recommendations[ImplStatus]="Compensated"))*ISNUMBER(MATCH(Recommendations[Id],G47:AT47,0)))/COUNTIF(G47:AT47,"&lt;&gt;"))</f>
        <v>0</v>
      </c>
      <c r="G47" s="194" t="s">
        <v>612</v>
      </c>
      <c r="H47" s="194" t="s">
        <v>984</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4459</v>
      </c>
      <c r="B48" s="187" t="s">
        <v>4470</v>
      </c>
      <c r="C48" s="188" t="s">
        <v>4505</v>
      </c>
      <c r="D48" s="190" t="s">
        <v>4506</v>
      </c>
      <c r="E48" s="190" t="s">
        <v>4507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4459</v>
      </c>
      <c r="B49" s="187" t="s">
        <v>4470</v>
      </c>
      <c r="C49" s="188" t="s">
        <v>4508</v>
      </c>
      <c r="D49" s="190" t="s">
        <v>4509</v>
      </c>
      <c r="E49" s="190" t="s">
        <v>4510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4459</v>
      </c>
      <c r="B50" s="187" t="s">
        <v>4470</v>
      </c>
      <c r="C50" s="188" t="s">
        <v>4511</v>
      </c>
      <c r="D50" s="190" t="s">
        <v>4512</v>
      </c>
      <c r="E50" s="190" t="s">
        <v>4513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4459</v>
      </c>
      <c r="B51" s="186" t="s">
        <v>4514</v>
      </c>
      <c r="C51" s="186"/>
      <c r="D51" s="189" t="s">
        <v>4515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4459</v>
      </c>
      <c r="B52" s="187" t="s">
        <v>4514</v>
      </c>
      <c r="C52" s="188" t="s">
        <v>4516</v>
      </c>
      <c r="D52" s="190" t="s">
        <v>4517</v>
      </c>
      <c r="E52" s="190" t="s">
        <v>4518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54</v>
      </c>
      <c r="N52" s="194" t="s">
        <v>61</v>
      </c>
      <c r="O52" s="194" t="s">
        <v>67</v>
      </c>
      <c r="P52" s="194" t="s">
        <v>73</v>
      </c>
      <c r="Q52" s="194" t="s">
        <v>87</v>
      </c>
      <c r="R52" s="194" t="s">
        <v>92</v>
      </c>
      <c r="S52" s="194" t="s">
        <v>97</v>
      </c>
      <c r="T52" s="194" t="s">
        <v>110</v>
      </c>
      <c r="U52" s="194" t="s">
        <v>114</v>
      </c>
      <c r="V52" s="194" t="s">
        <v>119</v>
      </c>
      <c r="W52" s="194" t="s">
        <v>130</v>
      </c>
      <c r="X52" s="194" t="s">
        <v>134</v>
      </c>
      <c r="Y52" s="194" t="s">
        <v>144</v>
      </c>
      <c r="Z52" s="194" t="s">
        <v>148</v>
      </c>
      <c r="AA52" s="194" t="s">
        <v>158</v>
      </c>
      <c r="AB52" s="194" t="s">
        <v>162</v>
      </c>
      <c r="AC52" s="194" t="s">
        <v>166</v>
      </c>
      <c r="AD52" s="194" t="s">
        <v>177</v>
      </c>
      <c r="AE52" s="194" t="s">
        <v>181</v>
      </c>
      <c r="AF52" s="194" t="s">
        <v>185</v>
      </c>
      <c r="AG52" s="194" t="s">
        <v>195</v>
      </c>
      <c r="AH52" s="194" t="s">
        <v>199</v>
      </c>
      <c r="AI52" s="194" t="s">
        <v>203</v>
      </c>
      <c r="AJ52" s="194" t="s">
        <v>213</v>
      </c>
      <c r="AK52" s="194" t="s">
        <v>218</v>
      </c>
      <c r="AL52" s="194" t="s">
        <v>229</v>
      </c>
      <c r="AM52" s="194" t="s">
        <v>243</v>
      </c>
      <c r="AN52" s="194" t="s">
        <v>248</v>
      </c>
      <c r="AO52" s="194" t="s">
        <v>254</v>
      </c>
      <c r="AP52" s="194" t="s">
        <v>259</v>
      </c>
      <c r="AQ52" s="194" t="s">
        <v>264</v>
      </c>
      <c r="AR52" s="194" t="s">
        <v>269</v>
      </c>
      <c r="AS52" s="194" t="s">
        <v>275</v>
      </c>
      <c r="AT52" s="204" t="s">
        <v>299</v>
      </c>
    </row>
    <row r="53" spans="1:46" ht="60" customHeight="1" x14ac:dyDescent="0.35">
      <c r="A53" s="201" t="s">
        <v>4459</v>
      </c>
      <c r="B53" s="187" t="s">
        <v>4514</v>
      </c>
      <c r="C53" s="188" t="s">
        <v>4519</v>
      </c>
      <c r="D53" s="190" t="s">
        <v>4520</v>
      </c>
      <c r="E53" s="190" t="s">
        <v>4521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4459</v>
      </c>
      <c r="B54" s="187" t="s">
        <v>4514</v>
      </c>
      <c r="C54" s="188" t="s">
        <v>4522</v>
      </c>
      <c r="D54" s="190" t="s">
        <v>4523</v>
      </c>
      <c r="E54" s="190" t="s">
        <v>4524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4459</v>
      </c>
      <c r="B55" s="187" t="s">
        <v>4514</v>
      </c>
      <c r="C55" s="188" t="s">
        <v>4525</v>
      </c>
      <c r="D55" s="190" t="s">
        <v>4526</v>
      </c>
      <c r="E55" s="190" t="s">
        <v>4527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4459</v>
      </c>
      <c r="B56" s="187" t="s">
        <v>4514</v>
      </c>
      <c r="C56" s="188" t="s">
        <v>4528</v>
      </c>
      <c r="D56" s="190" t="s">
        <v>4529</v>
      </c>
      <c r="E56" s="190" t="s">
        <v>4530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4459</v>
      </c>
      <c r="B57" s="187" t="s">
        <v>4514</v>
      </c>
      <c r="C57" s="188" t="s">
        <v>4531</v>
      </c>
      <c r="D57" s="190" t="s">
        <v>4532</v>
      </c>
      <c r="E57" s="190" t="s">
        <v>4533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4459</v>
      </c>
      <c r="B58" s="187" t="s">
        <v>4514</v>
      </c>
      <c r="C58" s="188" t="s">
        <v>4534</v>
      </c>
      <c r="D58" s="190" t="s">
        <v>4535</v>
      </c>
      <c r="E58" s="190" t="s">
        <v>4536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4459</v>
      </c>
      <c r="B59" s="187" t="s">
        <v>4514</v>
      </c>
      <c r="C59" s="188" t="s">
        <v>4537</v>
      </c>
      <c r="D59" s="190" t="s">
        <v>4538</v>
      </c>
      <c r="E59" s="190" t="s">
        <v>4539</v>
      </c>
      <c r="F59" s="192">
        <f>IF(COUNTIF(G59:AT59,"&lt;&gt;")=0,"",SUMPRODUCT(((Recommendations[ImplStatus]="Implemented")+(Recommendations[ImplStatus]="Compensated"))*ISNUMBER(MATCH(Recommendations[Id],G59:AT59,0)))/COUNTIF(G59:AT59,"&lt;&gt;"))</f>
        <v>0</v>
      </c>
      <c r="G59" s="194" t="s">
        <v>463</v>
      </c>
      <c r="H59" s="194" t="s">
        <v>469</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4459</v>
      </c>
      <c r="B60" s="187" t="s">
        <v>4540</v>
      </c>
      <c r="C60" s="188" t="s">
        <v>4541</v>
      </c>
      <c r="D60" s="190" t="s">
        <v>4542</v>
      </c>
      <c r="E60" s="190" t="s">
        <v>4543</v>
      </c>
      <c r="F60" s="192">
        <f>IF(COUNTIF(G60:AT60,"&lt;&gt;")=0,"",SUMPRODUCT(((Recommendations[ImplStatus]="Implemented")+(Recommendations[ImplStatus]="Compensated"))*ISNUMBER(MATCH(Recommendations[Id],G60:AT60,0)))/COUNTIF(G60:AT60,"&lt;&gt;"))</f>
        <v>0</v>
      </c>
      <c r="G60" s="194" t="s">
        <v>458</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4459</v>
      </c>
      <c r="B61" s="187" t="s">
        <v>4540</v>
      </c>
      <c r="C61" s="188" t="s">
        <v>4544</v>
      </c>
      <c r="D61" s="190" t="s">
        <v>4545</v>
      </c>
      <c r="E61" s="190" t="s">
        <v>4546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4459</v>
      </c>
      <c r="B62" s="186" t="s">
        <v>4547</v>
      </c>
      <c r="C62" s="186"/>
      <c r="D62" s="189" t="s">
        <v>4548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4459</v>
      </c>
      <c r="B63" s="187" t="s">
        <v>4547</v>
      </c>
      <c r="C63" s="188" t="s">
        <v>4549</v>
      </c>
      <c r="D63" s="190" t="s">
        <v>4550</v>
      </c>
      <c r="E63" s="190" t="s">
        <v>4551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4459</v>
      </c>
      <c r="B64" s="187" t="s">
        <v>4547</v>
      </c>
      <c r="C64" s="188" t="s">
        <v>4552</v>
      </c>
      <c r="D64" s="190" t="s">
        <v>4553</v>
      </c>
      <c r="E64" s="190" t="s">
        <v>4554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4459</v>
      </c>
      <c r="B65" s="187" t="s">
        <v>4547</v>
      </c>
      <c r="C65" s="188" t="s">
        <v>4555</v>
      </c>
      <c r="D65" s="190" t="s">
        <v>4556</v>
      </c>
      <c r="E65" s="190" t="s">
        <v>4557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4459</v>
      </c>
      <c r="B66" s="187" t="s">
        <v>4547</v>
      </c>
      <c r="C66" s="188" t="s">
        <v>4558</v>
      </c>
      <c r="D66" s="190" t="s">
        <v>4559</v>
      </c>
      <c r="E66" s="190" t="s">
        <v>4560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4459</v>
      </c>
      <c r="B67" s="187" t="s">
        <v>4547</v>
      </c>
      <c r="C67" s="188" t="s">
        <v>4561</v>
      </c>
      <c r="D67" s="190" t="s">
        <v>4562</v>
      </c>
      <c r="E67" s="190" t="s">
        <v>4563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4459</v>
      </c>
      <c r="B68" s="187" t="s">
        <v>4547</v>
      </c>
      <c r="C68" s="188" t="s">
        <v>4564</v>
      </c>
      <c r="D68" s="190" t="s">
        <v>4565</v>
      </c>
      <c r="E68" s="190" t="s">
        <v>4566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4459</v>
      </c>
      <c r="B69" s="187" t="s">
        <v>4547</v>
      </c>
      <c r="C69" s="188" t="s">
        <v>4567</v>
      </c>
      <c r="D69" s="190" t="s">
        <v>4568</v>
      </c>
      <c r="E69" s="190" t="s">
        <v>4569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4459</v>
      </c>
      <c r="B70" s="187" t="s">
        <v>4547</v>
      </c>
      <c r="C70" s="188" t="s">
        <v>4570</v>
      </c>
      <c r="D70" s="190" t="s">
        <v>4571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4459</v>
      </c>
      <c r="B71" s="187" t="s">
        <v>4547</v>
      </c>
      <c r="C71" s="188" t="s">
        <v>4572</v>
      </c>
      <c r="D71" s="190" t="s">
        <v>4573</v>
      </c>
      <c r="E71" s="190" t="s">
        <v>4574</v>
      </c>
      <c r="F71" s="192">
        <f>IF(COUNTIF(G71:AT71,"&lt;&gt;")=0,"",SUMPRODUCT(((Recommendations[ImplStatus]="Implemented")+(Recommendations[ImplStatus]="Compensated"))*ISNUMBER(MATCH(Recommendations[Id],G71:AT71,0)))/COUNTIF(G71:AT71,"&lt;&gt;"))</f>
        <v>0</v>
      </c>
      <c r="G71" s="194" t="s">
        <v>237</v>
      </c>
      <c r="H71" s="194" t="s">
        <v>1187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4459</v>
      </c>
      <c r="B72" s="187" t="s">
        <v>4547</v>
      </c>
      <c r="C72" s="188" t="s">
        <v>4575</v>
      </c>
      <c r="D72" s="190" t="s">
        <v>4576</v>
      </c>
      <c r="E72" s="190" t="s">
        <v>4577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4459</v>
      </c>
      <c r="B73" s="187" t="s">
        <v>4547</v>
      </c>
      <c r="C73" s="188" t="s">
        <v>4578</v>
      </c>
      <c r="D73" s="190" t="s">
        <v>4579</v>
      </c>
      <c r="E73" s="190" t="s">
        <v>4580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4459</v>
      </c>
      <c r="B74" s="187" t="s">
        <v>4547</v>
      </c>
      <c r="C74" s="188" t="s">
        <v>4581</v>
      </c>
      <c r="D74" s="190" t="s">
        <v>4582</v>
      </c>
      <c r="E74" s="190" t="s">
        <v>4583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4459</v>
      </c>
      <c r="B75" s="187" t="s">
        <v>4547</v>
      </c>
      <c r="C75" s="188" t="s">
        <v>4584</v>
      </c>
      <c r="D75" s="190" t="s">
        <v>4585</v>
      </c>
      <c r="E75" s="190" t="s">
        <v>4586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4459</v>
      </c>
      <c r="B76" s="187" t="s">
        <v>4547</v>
      </c>
      <c r="C76" s="188" t="s">
        <v>4587</v>
      </c>
      <c r="D76" s="190" t="s">
        <v>4588</v>
      </c>
      <c r="E76" s="190" t="s">
        <v>4589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4459</v>
      </c>
      <c r="B77" s="187" t="s">
        <v>4547</v>
      </c>
      <c r="C77" s="188" t="s">
        <v>4590</v>
      </c>
      <c r="D77" s="190" t="s">
        <v>4591</v>
      </c>
      <c r="E77" s="190" t="s">
        <v>4592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4459</v>
      </c>
      <c r="B78" s="187" t="s">
        <v>4547</v>
      </c>
      <c r="C78" s="188" t="s">
        <v>4593</v>
      </c>
      <c r="D78" s="190" t="s">
        <v>4594</v>
      </c>
      <c r="E78" s="190" t="s">
        <v>4595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4459</v>
      </c>
      <c r="B79" s="186" t="s">
        <v>4547</v>
      </c>
      <c r="C79" s="186"/>
      <c r="D79" s="189" t="s">
        <v>4596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4597</v>
      </c>
      <c r="B80" s="187"/>
      <c r="C80" s="188" t="s">
        <v>4598</v>
      </c>
      <c r="D80" s="190" t="s">
        <v>4599</v>
      </c>
      <c r="E80" s="190" t="s">
        <v>4600</v>
      </c>
      <c r="F80" s="192">
        <f>IF(COUNTIF(G80:AT80,"&lt;&gt;")=0,"",SUMPRODUCT(((Recommendations[ImplStatus]="Implemented")+(Recommendations[ImplStatus]="Compensated"))*ISNUMBER(MATCH(Recommendations[Id],G80:AT80,0)))/COUNTIF(G80:AT80,"&lt;&gt;"))</f>
        <v>0</v>
      </c>
      <c r="G80" s="194" t="s">
        <v>1329</v>
      </c>
      <c r="H80" s="194" t="s">
        <v>1334</v>
      </c>
      <c r="I80" s="194" t="s">
        <v>1339</v>
      </c>
      <c r="J80" s="194" t="s">
        <v>1361</v>
      </c>
      <c r="K80" s="194" t="s">
        <v>1868</v>
      </c>
      <c r="L80" s="194" t="s">
        <v>1878</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4597</v>
      </c>
      <c r="B81" s="187"/>
      <c r="C81" s="188" t="s">
        <v>4601</v>
      </c>
      <c r="D81" s="190" t="s">
        <v>4602</v>
      </c>
      <c r="E81" s="190" t="s">
        <v>4603</v>
      </c>
      <c r="F81" s="192">
        <f>IF(COUNTIF(G81:AT81,"&lt;&gt;")=0,"",SUMPRODUCT(((Recommendations[ImplStatus]="Implemented")+(Recommendations[ImplStatus]="Compensated"))*ISNUMBER(MATCH(Recommendations[Id],G81:AT81,0)))/COUNTIF(G81:AT81,"&lt;&gt;"))</f>
        <v>0</v>
      </c>
      <c r="G81" s="194" t="s">
        <v>1065</v>
      </c>
      <c r="H81" s="194" t="s">
        <v>1071</v>
      </c>
      <c r="I81" s="194" t="s">
        <v>1108</v>
      </c>
      <c r="J81" s="194" t="s">
        <v>1271</v>
      </c>
      <c r="K81" s="194" t="s">
        <v>1848</v>
      </c>
      <c r="L81" s="194" t="s">
        <v>1853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4597</v>
      </c>
      <c r="B82" s="187"/>
      <c r="C82" s="188" t="s">
        <v>4604</v>
      </c>
      <c r="D82" s="190" t="s">
        <v>4605</v>
      </c>
      <c r="E82" s="190" t="s">
        <v>4606</v>
      </c>
      <c r="F82" s="192">
        <f>IF(COUNTIF(G82:AT82,"&lt;&gt;")=0,"",SUMPRODUCT(((Recommendations[ImplStatus]="Implemented")+(Recommendations[ImplStatus]="Compensated"))*ISNUMBER(MATCH(Recommendations[Id],G82:AT82,0)))/COUNTIF(G82:AT82,"&lt;&gt;"))</f>
        <v>0</v>
      </c>
      <c r="G82" s="194" t="s">
        <v>1317</v>
      </c>
      <c r="H82" s="194" t="s">
        <v>1366</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4597</v>
      </c>
      <c r="B83" s="187"/>
      <c r="C83" s="188" t="s">
        <v>4607</v>
      </c>
      <c r="D83" s="190" t="s">
        <v>4608</v>
      </c>
      <c r="E83" s="190" t="s">
        <v>4609</v>
      </c>
      <c r="F83" s="192">
        <f>IF(COUNTIF(G83:AT83,"&lt;&gt;")=0,"",SUMPRODUCT(((Recommendations[ImplStatus]="Implemented")+(Recommendations[ImplStatus]="Compensated"))*ISNUMBER(MATCH(Recommendations[Id],G83:AT83,0)))/COUNTIF(G83:AT83,"&lt;&gt;"))</f>
        <v>0</v>
      </c>
      <c r="G83" s="194" t="s">
        <v>697</v>
      </c>
      <c r="H83" s="194" t="s">
        <v>704</v>
      </c>
      <c r="I83" s="194" t="s">
        <v>1034</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4597</v>
      </c>
      <c r="B84" s="186"/>
      <c r="C84" s="186"/>
      <c r="D84" s="189" t="s">
        <v>4610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4611</v>
      </c>
      <c r="B85" s="187"/>
      <c r="C85" s="188" t="s">
        <v>4612</v>
      </c>
      <c r="D85" s="190" t="s">
        <v>4613</v>
      </c>
      <c r="E85" s="190" t="s">
        <v>4614</v>
      </c>
      <c r="F85" s="192">
        <f>IF(COUNTIF(G85:AT85,"&lt;&gt;")=0,"",SUMPRODUCT(((Recommendations[ImplStatus]="Implemented")+(Recommendations[ImplStatus]="Compensated"))*ISNUMBER(MATCH(Recommendations[Id],G85:AT85,0)))/COUNTIF(G85:AT85,"&lt;&gt;"))</f>
        <v>0</v>
      </c>
      <c r="G85" s="194" t="s">
        <v>1114</v>
      </c>
      <c r="H85" s="194" t="s">
        <v>1146</v>
      </c>
      <c r="I85" s="194" t="s">
        <v>1163</v>
      </c>
      <c r="J85" s="194" t="s">
        <v>1169</v>
      </c>
      <c r="K85" s="194" t="s">
        <v>1180</v>
      </c>
      <c r="L85" s="194" t="s">
        <v>1206</v>
      </c>
      <c r="M85" s="194" t="s">
        <v>1344</v>
      </c>
      <c r="N85" s="194" t="s">
        <v>1863</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4611</v>
      </c>
      <c r="B86" s="187"/>
      <c r="C86" s="188" t="s">
        <v>4615</v>
      </c>
      <c r="D86" s="190" t="s">
        <v>4616</v>
      </c>
      <c r="E86" s="190" t="s">
        <v>4617</v>
      </c>
      <c r="F86" s="192">
        <f>IF(COUNTIF(G86:AT86,"&lt;&gt;")=0,"",SUMPRODUCT(((Recommendations[ImplStatus]="Implemented")+(Recommendations[ImplStatus]="Compensated"))*ISNUMBER(MATCH(Recommendations[Id],G86:AT86,0)))/COUNTIF(G86:AT86,"&lt;&gt;"))</f>
        <v>0</v>
      </c>
      <c r="G86" s="194" t="s">
        <v>1163</v>
      </c>
      <c r="H86" s="194" t="s">
        <v>1169</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4611</v>
      </c>
      <c r="B87" s="187"/>
      <c r="C87" s="188" t="s">
        <v>4618</v>
      </c>
      <c r="D87" s="190" t="s">
        <v>4619</v>
      </c>
      <c r="E87" s="190" t="s">
        <v>4620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4611</v>
      </c>
      <c r="B88" s="187"/>
      <c r="C88" s="188" t="s">
        <v>4621</v>
      </c>
      <c r="D88" s="190" t="s">
        <v>4622</v>
      </c>
      <c r="E88" s="190" t="s">
        <v>4623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4611</v>
      </c>
      <c r="B89" s="187"/>
      <c r="C89" s="188" t="s">
        <v>4624</v>
      </c>
      <c r="D89" s="190" t="s">
        <v>4625</v>
      </c>
      <c r="E89" s="190" t="s">
        <v>4626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4611</v>
      </c>
      <c r="B90" s="186" t="s">
        <v>4627</v>
      </c>
      <c r="C90" s="186"/>
      <c r="D90" s="189" t="s">
        <v>4628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4611</v>
      </c>
      <c r="B91" s="187" t="s">
        <v>4627</v>
      </c>
      <c r="C91" s="188" t="s">
        <v>4629</v>
      </c>
      <c r="D91" s="190" t="s">
        <v>4630</v>
      </c>
      <c r="E91" s="190" t="s">
        <v>4631</v>
      </c>
      <c r="F91" s="192">
        <f>IF(COUNTIF(G91:AT91,"&lt;&gt;")=0,"",SUMPRODUCT(((Recommendations[ImplStatus]="Implemented")+(Recommendations[ImplStatus]="Compensated"))*ISNUMBER(MATCH(Recommendations[Id],G91:AT91,0)))/COUNTIF(G91:AT91,"&lt;&gt;"))</f>
        <v>0</v>
      </c>
      <c r="G91" s="194" t="s">
        <v>1219</v>
      </c>
      <c r="H91" s="194" t="s">
        <v>1225</v>
      </c>
      <c r="I91" s="194" t="s">
        <v>1249</v>
      </c>
      <c r="J91" s="194" t="s">
        <v>1281</v>
      </c>
      <c r="K91" s="194" t="s">
        <v>1311</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4611</v>
      </c>
      <c r="B92" s="187" t="s">
        <v>4627</v>
      </c>
      <c r="C92" s="188" t="s">
        <v>4632</v>
      </c>
      <c r="D92" s="190" t="s">
        <v>4633</v>
      </c>
      <c r="E92" s="190" t="s">
        <v>4634</v>
      </c>
      <c r="F92" s="192">
        <f>IF(COUNTIF(G92:AT92,"&lt;&gt;")=0,"",SUMPRODUCT(((Recommendations[ImplStatus]="Implemented")+(Recommendations[ImplStatus]="Compensated"))*ISNUMBER(MATCH(Recommendations[Id],G92:AT92,0)))/COUNTIF(G92:AT92,"&lt;&gt;"))</f>
        <v>0</v>
      </c>
      <c r="G92" s="194" t="s">
        <v>1213</v>
      </c>
      <c r="H92" s="194" t="s">
        <v>1219</v>
      </c>
      <c r="I92" s="194" t="s">
        <v>1225</v>
      </c>
      <c r="J92" s="194" t="s">
        <v>1231</v>
      </c>
      <c r="K92" s="194" t="s">
        <v>1237</v>
      </c>
      <c r="L92" s="194" t="s">
        <v>1243</v>
      </c>
      <c r="M92" s="194" t="s">
        <v>1249</v>
      </c>
      <c r="N92" s="194" t="s">
        <v>1255</v>
      </c>
      <c r="O92" s="194" t="s">
        <v>1260</v>
      </c>
      <c r="P92" s="194" t="s">
        <v>1291</v>
      </c>
      <c r="Q92" s="194" t="s">
        <v>1298</v>
      </c>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4627</v>
      </c>
      <c r="C93" s="188" t="s">
        <v>4635</v>
      </c>
      <c r="D93" s="190" t="s">
        <v>4636</v>
      </c>
      <c r="E93" s="190" t="s">
        <v>4637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4627</v>
      </c>
      <c r="C94" s="188" t="s">
        <v>4638</v>
      </c>
      <c r="D94" s="190" t="s">
        <v>4639</v>
      </c>
      <c r="E94" s="190" t="s">
        <v>4640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4627</v>
      </c>
      <c r="C95" s="188" t="s">
        <v>4641</v>
      </c>
      <c r="D95" s="190" t="s">
        <v>4642</v>
      </c>
      <c r="E95" s="190" t="s">
        <v>4643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4627</v>
      </c>
      <c r="C96" s="188" t="s">
        <v>4644</v>
      </c>
      <c r="D96" s="190" t="s">
        <v>4645</v>
      </c>
      <c r="E96" s="190" t="s">
        <v>4646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4627</v>
      </c>
      <c r="C97" s="188" t="s">
        <v>4647</v>
      </c>
      <c r="D97" s="190" t="s">
        <v>4648</v>
      </c>
      <c r="E97" s="190" t="s">
        <v>4649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4627</v>
      </c>
      <c r="C98" s="188" t="s">
        <v>4650</v>
      </c>
      <c r="D98" s="190" t="s">
        <v>4651</v>
      </c>
      <c r="E98" s="190" t="s">
        <v>4652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4653</v>
      </c>
      <c r="C99" s="186"/>
      <c r="D99" s="189" t="s">
        <v>4654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4653</v>
      </c>
      <c r="C100" s="188" t="s">
        <v>4655</v>
      </c>
      <c r="D100" s="190" t="s">
        <v>4656</v>
      </c>
      <c r="E100" s="190" t="s">
        <v>4657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4653</v>
      </c>
      <c r="C101" s="188" t="s">
        <v>4658</v>
      </c>
      <c r="D101" s="190" t="s">
        <v>4659</v>
      </c>
      <c r="E101" s="190" t="s">
        <v>4660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4653</v>
      </c>
      <c r="C102" s="188" t="s">
        <v>4661</v>
      </c>
      <c r="D102" s="190" t="s">
        <v>4662</v>
      </c>
      <c r="E102" s="190" t="s">
        <v>4663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4653</v>
      </c>
      <c r="C103" s="188" t="s">
        <v>4664</v>
      </c>
      <c r="D103" s="190" t="s">
        <v>4665</v>
      </c>
      <c r="E103" s="190" t="s">
        <v>4666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4653</v>
      </c>
      <c r="C104" s="196" t="s">
        <v>4667</v>
      </c>
      <c r="D104" s="197" t="s">
        <v>4668</v>
      </c>
      <c r="E104" s="197" t="s">
        <v>4669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1899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IFERROR(INDEX('Recommendations'!$I$2:$I$337, MATCH(G2,'Recommendations'!$B$2:$B$337,0))="Implemented", FALSE))</xm:f>
            <x14:dxf>
              <font>
                <color rgb="FF000000"/>
              </font>
              <fill>
                <patternFill>
                  <bgColor rgb="FF3C7D22"/>
                </patternFill>
              </fill>
            </x14:dxf>
          </x14:cfRule>
          <x14:cfRule type="expression" priority="2" id="{00000000-000E-0000-0800-000002000000}">
            <xm:f>AND(G2&lt;&gt;"", IFERROR(INDEX('Recommendations'!$I$2:$I$337, MATCH(G2,'Recommendations'!$B$2:$B$337,0))="Compensated", FALSE))</xm:f>
            <x14:dxf>
              <font>
                <color rgb="FF000000"/>
              </font>
              <fill>
                <patternFill>
                  <bgColor rgb="FFC6E0B4"/>
                </patternFill>
              </fill>
            </x14:dxf>
          </x14:cfRule>
          <x14:cfRule type="expression" priority="3" id="{00000000-000E-0000-0800-000003000000}">
            <xm:f>AND(G2&lt;&gt;"", IFERROR(INDEX('Recommendations'!$I$2:$I$337, MATCH(G2,'Recommendations'!$B$2:$B$337,0))="Testing", FALSE))</xm:f>
            <x14:dxf>
              <font>
                <color rgb="FF000000"/>
              </font>
              <fill>
                <patternFill>
                  <bgColor rgb="FFFFC000"/>
                </patternFill>
              </fill>
            </x14:dxf>
          </x14:cfRule>
          <x14:cfRule type="expression" priority="4" id="{00000000-000E-0000-0800-000004000000}">
            <xm:f>AND(G2&lt;&gt;"", IFERROR(INDEX('Recommendations'!$I$2:$I$337, MATCH(G2,'Recommendations'!$B$2:$B$337,0))="Failed", FALSE))</xm:f>
            <x14:dxf>
              <font>
                <color rgb="FF000000"/>
              </font>
              <fill>
                <patternFill>
                  <bgColor rgb="FFD82891"/>
                </patternFill>
              </fill>
            </x14:dxf>
          </x14:cfRule>
          <x14:cfRule type="expression" priority="5" id="{00000000-000E-0000-0800-000005000000}">
            <xm:f>AND(G2&lt;&gt;"", IFERROR(INDEX('Recommendations'!$I$2:$I$337, MATCH(G2,'Recommendations'!$B$2:$B$337,0))="Risk Accepted", FALSE))</xm:f>
            <x14:dxf>
              <font>
                <color rgb="FF000000"/>
              </font>
              <fill>
                <patternFill>
                  <bgColor rgb="FFD9D9D9"/>
                </patternFill>
              </fill>
            </x14:dxf>
          </x14:cfRule>
          <x14:cfRule type="expression" priority="6" id="{00000000-000E-0000-0800-000006000000}">
            <xm:f>AND(G2&lt;&gt;"", IFERROR(INDEX('Recommendations'!$I$2:$I$337, MATCH(G2,'Recommendations'!$B$2:$B$337,0))="N/A",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SUSE Linux Enterprise 16 Benchmark - SHGIR</dc:title>
  <dc:subject>Generated on: 2026-06-08 22:36:14</dc:subject>
  <dc:creator>Anicet Fopa Tchoffo</dc:creator>
  <cp:keywords>Baseline;Hardening;CIS;Benchmark</cp:keywords>
  <dc:description>Baseline Developed By: Center for Internet Security (CIS)</dc:description>
  <cp:lastModifiedBy>Anicet Fopa Tchoffo</cp:lastModifiedBy>
  <dcterms:modified xsi:type="dcterms:W3CDTF">2026-06-08T21:36:26Z</dcterms:modified>
  <cp:category>CIS</cp:category>
  <cp:contentStatus>Draft</cp:contentStatus>
</cp:coreProperties>
</file>