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9FE999B4977E2A70F977C6ED350CAC8D8709166" xr6:coauthVersionLast="47" xr6:coauthVersionMax="47" xr10:uidLastSave="{D9C67BEF-7351-4EE4-ACE8-BAE94E68AC7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F104" i="3"/>
  <c r="E111" i="3" s="1"/>
  <c r="E104" i="3"/>
  <c r="D104" i="3"/>
  <c r="C104" i="3"/>
  <c r="E103" i="3"/>
  <c r="D103" i="3"/>
  <c r="C103" i="3"/>
  <c r="F103" i="3" s="1"/>
  <c r="E102" i="3"/>
  <c r="D102" i="3"/>
  <c r="C102" i="3"/>
  <c r="F102" i="3" s="1"/>
  <c r="E101" i="3"/>
  <c r="D101" i="3"/>
  <c r="C101" i="3"/>
  <c r="F101" i="3" s="1"/>
  <c r="E84" i="3"/>
  <c r="D84" i="3"/>
  <c r="C84" i="3"/>
  <c r="F84" i="3" s="1"/>
  <c r="F83" i="3"/>
  <c r="E91" i="3" s="1"/>
  <c r="E83" i="3"/>
  <c r="D83" i="3"/>
  <c r="C83" i="3"/>
  <c r="E82" i="3"/>
  <c r="D82" i="3"/>
  <c r="C82" i="3"/>
  <c r="F82" i="3" s="1"/>
  <c r="E81" i="3"/>
  <c r="D81" i="3"/>
  <c r="C81" i="3"/>
  <c r="F81" i="3" s="1"/>
  <c r="E80" i="3"/>
  <c r="D80" i="3"/>
  <c r="C80" i="3"/>
  <c r="S134" i="3" s="1"/>
  <c r="E67" i="3"/>
  <c r="F67" i="3" s="1"/>
  <c r="D67" i="3"/>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C16" i="3"/>
  <c r="Q134" i="3" s="1"/>
  <c r="C9" i="3"/>
  <c r="D9" i="3" s="1"/>
  <c r="D8" i="3"/>
  <c r="C8" i="3"/>
  <c r="C7" i="3"/>
  <c r="D7" i="3" s="1"/>
  <c r="E56" i="3" l="1"/>
  <c r="D56" i="3"/>
  <c r="C56" i="3"/>
  <c r="G123" i="3"/>
  <c r="C35" i="3"/>
  <c r="E35" i="3"/>
  <c r="D35" i="3"/>
  <c r="X164" i="3"/>
  <c r="X159" i="3"/>
  <c r="X154" i="3"/>
  <c r="X149" i="3"/>
  <c r="X144" i="3"/>
  <c r="X139" i="3"/>
  <c r="E90" i="3"/>
  <c r="D90" i="3"/>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E58" i="3"/>
  <c r="D58" i="3"/>
  <c r="C58" i="3"/>
  <c r="C92" i="3"/>
  <c r="E92" i="3"/>
  <c r="D92" i="3"/>
  <c r="E71" i="3"/>
  <c r="D71" i="3"/>
  <c r="C71" i="3"/>
  <c r="E55" i="3"/>
  <c r="D55" i="3"/>
  <c r="C55" i="3"/>
  <c r="E109" i="3"/>
  <c r="D109" i="3"/>
  <c r="C109" i="3"/>
  <c r="E54" i="3"/>
  <c r="D54" i="3"/>
  <c r="C54" i="3"/>
  <c r="E110" i="3"/>
  <c r="D110" i="3"/>
  <c r="C110" i="3"/>
  <c r="E57" i="3"/>
  <c r="C57" i="3"/>
  <c r="D57" i="3"/>
  <c r="E34" i="3"/>
  <c r="D34" i="3"/>
  <c r="C34" i="3"/>
  <c r="D108" i="3"/>
  <c r="C108" i="3"/>
  <c r="E108" i="3"/>
  <c r="C53" i="3"/>
  <c r="E53" i="3"/>
  <c r="D53" i="3"/>
  <c r="V164" i="3"/>
  <c r="V159" i="3"/>
  <c r="V154" i="3"/>
  <c r="V149" i="3"/>
  <c r="V144" i="3"/>
  <c r="V139" i="3"/>
  <c r="V163" i="3"/>
  <c r="V158" i="3"/>
  <c r="V153" i="3"/>
  <c r="V148" i="3"/>
  <c r="V143" i="3"/>
  <c r="V138" i="3"/>
  <c r="E89" i="3"/>
  <c r="D89" i="3"/>
  <c r="C89" i="3"/>
  <c r="V162" i="3"/>
  <c r="V157" i="3"/>
  <c r="V152" i="3"/>
  <c r="V147" i="3"/>
  <c r="V142" i="3"/>
  <c r="V137" i="3"/>
  <c r="V166" i="3"/>
  <c r="V161" i="3"/>
  <c r="V156" i="3"/>
  <c r="V151" i="3"/>
  <c r="V146" i="3"/>
  <c r="V141" i="3"/>
  <c r="V136" i="3"/>
  <c r="V165" i="3"/>
  <c r="V160" i="3"/>
  <c r="V155" i="3"/>
  <c r="V150" i="3"/>
  <c r="V145" i="3"/>
  <c r="V140" i="3"/>
  <c r="U134" i="3"/>
  <c r="D91" i="3"/>
  <c r="F16" i="3"/>
  <c r="W134" i="3"/>
  <c r="C111" i="3"/>
  <c r="D111" i="3"/>
  <c r="F80" i="3"/>
  <c r="C91" i="3"/>
  <c r="R165" i="3" l="1"/>
  <c r="R160" i="3"/>
  <c r="R155" i="3"/>
  <c r="R150" i="3"/>
  <c r="R145" i="3"/>
  <c r="R140" i="3"/>
  <c r="R164" i="3"/>
  <c r="R159" i="3"/>
  <c r="R154" i="3"/>
  <c r="R149" i="3"/>
  <c r="R144" i="3"/>
  <c r="R139" i="3"/>
  <c r="R163" i="3"/>
  <c r="R158" i="3"/>
  <c r="R153" i="3"/>
  <c r="R148" i="3"/>
  <c r="R143" i="3"/>
  <c r="R138" i="3"/>
  <c r="R162" i="3"/>
  <c r="R157" i="3"/>
  <c r="R152" i="3"/>
  <c r="R147" i="3"/>
  <c r="R142" i="3"/>
  <c r="R137" i="3"/>
  <c r="D20" i="3"/>
  <c r="E20" i="3"/>
  <c r="R166" i="3"/>
  <c r="R161" i="3"/>
  <c r="R156" i="3"/>
  <c r="R151" i="3"/>
  <c r="R146" i="3"/>
  <c r="R141" i="3"/>
  <c r="R136" i="3"/>
  <c r="C20"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 r="T166" i="3"/>
  <c r="T161" i="3"/>
  <c r="T156" i="3"/>
  <c r="T151" i="3"/>
  <c r="T146" i="3"/>
  <c r="T141" i="3"/>
  <c r="T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Hostname is set</t>
        </r>
      </text>
    </comment>
    <comment ref="J24" authorId="0" shapeId="0" xr:uid="{00000000-0006-0000-0400-000002000000}">
      <text>
        <r>
          <rPr>
            <sz val="11"/>
            <rFont val="Calibri"/>
          </rPr>
          <t>Ensure Logging is Enable for All Firewall Rules</t>
        </r>
      </text>
    </comment>
    <comment ref="J33" authorId="0" shapeId="0" xr:uid="{00000000-0006-0000-0400-000003000000}">
      <text>
        <r>
          <rPr>
            <sz val="11"/>
            <rFont val="Calibri"/>
          </rPr>
          <t>Ensure a synchronized High Availability peer is configured</t>
        </r>
      </text>
    </comment>
    <comment ref="K33" authorId="0" shapeId="0" xr:uid="{00000000-0006-0000-0400-000006000000}">
      <text>
        <r>
          <rPr>
            <sz val="11"/>
            <rFont val="Calibri"/>
          </rPr>
          <t>Ensure no Allow Rule with Any in Destination Field present in the Firewall Rules</t>
        </r>
      </text>
    </comment>
    <comment ref="L33" authorId="0" shapeId="0" xr:uid="{00000000-0006-0000-0400-000004000000}">
      <text>
        <r>
          <rPr>
            <sz val="11"/>
            <rFont val="Calibri"/>
          </rPr>
          <t>Ensure no Allow Rule with Any in Source field present in the Firewall Rules</t>
        </r>
      </text>
    </comment>
    <comment ref="M33" authorId="0" shapeId="0" xr:uid="{00000000-0006-0000-0400-000005000000}">
      <text>
        <r>
          <rPr>
            <sz val="11"/>
            <rFont val="Calibri"/>
          </rPr>
          <t>Ensure no Allow Rule with Any in Services field present in the Firewall Rules</t>
        </r>
      </text>
    </comment>
    <comment ref="J34" authorId="0" shapeId="0" xr:uid="{00000000-0006-0000-0400-000007000000}">
      <text>
        <r>
          <rPr>
            <sz val="11"/>
            <rFont val="Calibri"/>
          </rPr>
          <t>Ensure Sessions Timeout is set to less than or equal to 10 Minutes</t>
        </r>
      </text>
    </comment>
    <comment ref="J35" authorId="0" shapeId="0" xr:uid="{00000000-0006-0000-0400-000008000000}">
      <text>
        <r>
          <rPr>
            <sz val="11"/>
            <rFont val="Calibri"/>
          </rPr>
          <t>Ensure no Allow Rule with Any in Destination Field present in the Firewall Rules</t>
        </r>
      </text>
    </comment>
    <comment ref="K35" authorId="0" shapeId="0" xr:uid="{00000000-0006-0000-0400-000009000000}">
      <text>
        <r>
          <rPr>
            <sz val="11"/>
            <rFont val="Calibri"/>
          </rPr>
          <t>Ensure no Allow Rule with Any in Source field present in the Firewall Rules</t>
        </r>
      </text>
    </comment>
    <comment ref="L35" authorId="0" shapeId="0" xr:uid="{00000000-0006-0000-0400-00000A000000}">
      <text>
        <r>
          <rPr>
            <sz val="11"/>
            <rFont val="Calibri"/>
          </rPr>
          <t>Ensure no Allow Rule with Any in Services field present in the Firewall Rules</t>
        </r>
      </text>
    </comment>
    <comment ref="J36" authorId="0" shapeId="0" xr:uid="{00000000-0006-0000-0400-00000B000000}">
      <text>
        <r>
          <rPr>
            <sz val="11"/>
            <rFont val="Calibri"/>
          </rPr>
          <t>Ensure no Allow Rule with Any in Destination Field present in the Firewall Rules</t>
        </r>
      </text>
    </comment>
    <comment ref="K36" authorId="0" shapeId="0" xr:uid="{00000000-0006-0000-0400-00000C000000}">
      <text>
        <r>
          <rPr>
            <sz val="11"/>
            <rFont val="Calibri"/>
          </rPr>
          <t>Ensure no Allow Rule with Any in Source field present in the Firewall Rules</t>
        </r>
      </text>
    </comment>
    <comment ref="L36" authorId="0" shapeId="0" xr:uid="{00000000-0006-0000-0400-00000D000000}">
      <text>
        <r>
          <rPr>
            <sz val="11"/>
            <rFont val="Calibri"/>
          </rPr>
          <t>Ensure no Allow Rule with Any in Services field present in the Firewall Rules</t>
        </r>
      </text>
    </comment>
    <comment ref="J38" authorId="0" shapeId="0" xr:uid="{00000000-0006-0000-0400-00000E000000}">
      <text>
        <r>
          <rPr>
            <sz val="11"/>
            <rFont val="Calibri"/>
          </rPr>
          <t>Ensure all default accounts are either disabled or utilize strong passwords</t>
        </r>
      </text>
    </comment>
    <comment ref="K38" authorId="0" shapeId="0" xr:uid="{00000000-0006-0000-0400-00000F000000}">
      <text>
        <r>
          <rPr>
            <sz val="11"/>
            <rFont val="Calibri"/>
          </rPr>
          <t>Ensure default password of admin is changed</t>
        </r>
      </text>
    </comment>
    <comment ref="J39" authorId="0" shapeId="0" xr:uid="{00000000-0006-0000-0400-000010000000}">
      <text>
        <r>
          <rPr>
            <sz val="11"/>
            <rFont val="Calibri"/>
          </rPr>
          <t>Ensure IPv6 is disabled if not used</t>
        </r>
      </text>
    </comment>
    <comment ref="K39" authorId="0" shapeId="0" xr:uid="{00000000-0006-0000-0400-000011000000}">
      <text>
        <r>
          <rPr>
            <sz val="11"/>
            <rFont val="Calibri"/>
          </rPr>
          <t>Ensure there are no Unused Policies</t>
        </r>
      </text>
    </comment>
    <comment ref="J40" authorId="0" shapeId="0" xr:uid="{00000000-0006-0000-0400-000012000000}">
      <text>
        <r>
          <rPr>
            <sz val="11"/>
            <rFont val="Calibri"/>
          </rPr>
          <t>Ensure DNS server is configured</t>
        </r>
      </text>
    </comment>
    <comment ref="J41" authorId="0" shapeId="0" xr:uid="{00000000-0006-0000-0400-000013000000}">
      <text>
        <r>
          <rPr>
            <sz val="11"/>
            <rFont val="Calibri"/>
          </rPr>
          <t>Ensure Login Protection Threshold is set to 30 or less</t>
        </r>
      </text>
    </comment>
    <comment ref="J46" authorId="0" shapeId="0" xr:uid="{00000000-0006-0000-0400-000014000000}">
      <text>
        <r>
          <rPr>
            <sz val="11"/>
            <rFont val="Calibri"/>
          </rPr>
          <t>Ensure Console Menu is Password Protected</t>
        </r>
      </text>
    </comment>
    <comment ref="J47" authorId="0" shapeId="0" xr:uid="{00000000-0006-0000-0400-000015000000}">
      <text>
        <r>
          <rPr>
            <sz val="11"/>
            <rFont val="Calibri"/>
          </rPr>
          <t xml:space="preserve">Ensure </t>
        </r>
        <r>
          <rPr>
            <sz val="11"/>
            <color rgb="FF000000"/>
            <rFont val="Calibri"/>
          </rPr>
          <t>'</t>
        </r>
        <r>
          <rPr>
            <b/>
            <sz val="11"/>
            <color rgb="FF000000"/>
            <rFont val="Calibri"/>
          </rPr>
          <t>Local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16000000}">
      <text>
        <r>
          <rPr>
            <sz val="11"/>
            <rFont val="Calibri"/>
          </rPr>
          <t>Ensure LDAP or RADIUS server configured</t>
        </r>
      </text>
    </comment>
    <comment ref="J58" authorId="0" shapeId="0" xr:uid="{00000000-0006-0000-0400-000017000000}">
      <text>
        <r>
          <rPr>
            <sz val="11"/>
            <rFont val="Calibri"/>
          </rPr>
          <t>Ensure RADIUS or LDAP are being used for VPN Authentication</t>
        </r>
      </text>
    </comment>
    <comment ref="K58" authorId="0" shapeId="0" xr:uid="{00000000-0006-0000-0400-000018000000}">
      <text>
        <r>
          <rPr>
            <sz val="11"/>
            <rFont val="Calibri"/>
          </rPr>
          <t>Apply a Trusted Signed Certificate for VPN Portal</t>
        </r>
      </text>
    </comment>
    <comment ref="J70" authorId="0" shapeId="0" xr:uid="{00000000-0006-0000-0400-000019000000}">
      <text>
        <r>
          <rPr>
            <sz val="11"/>
            <rFont val="Calibri"/>
          </rPr>
          <t>Ensure Logging is Enable for All Firewall Rules</t>
        </r>
      </text>
    </comment>
    <comment ref="K70" authorId="0" shapeId="0" xr:uid="{00000000-0006-0000-0400-00001A000000}">
      <text>
        <r>
          <rPr>
            <sz val="11"/>
            <rFont val="Calibri"/>
          </rPr>
          <t>Ensure SNMP traps receivers is set</t>
        </r>
      </text>
    </comment>
    <comment ref="L70" authorId="0" shapeId="0" xr:uid="{00000000-0006-0000-0400-00001B000000}">
      <text>
        <r>
          <rPr>
            <sz val="11"/>
            <rFont val="Calibri"/>
          </rPr>
          <t>Ensure SNMP traps is enabled</t>
        </r>
      </text>
    </comment>
    <comment ref="M70" authorId="0" shapeId="0" xr:uid="{00000000-0006-0000-0400-00001C000000}">
      <text>
        <r>
          <rPr>
            <sz val="11"/>
            <rFont val="Calibri"/>
          </rPr>
          <t>Ensure syslog is configured</t>
        </r>
      </text>
    </comment>
    <comment ref="J72" authorId="0" shapeId="0" xr:uid="{00000000-0006-0000-0400-00001D000000}">
      <text>
        <r>
          <rPr>
            <sz val="11"/>
            <rFont val="Calibri"/>
          </rPr>
          <t>Ensure time zone is properly configured</t>
        </r>
      </text>
    </comment>
    <comment ref="J73" authorId="0" shapeId="0" xr:uid="{00000000-0006-0000-0400-00001E000000}">
      <text>
        <r>
          <rPr>
            <sz val="11"/>
            <rFont val="Calibri"/>
          </rPr>
          <t>Ensure syslog is configured</t>
        </r>
      </text>
    </comment>
    <comment ref="J80" authorId="0" shapeId="0" xr:uid="{00000000-0006-0000-0400-00001F000000}">
      <text>
        <r>
          <rPr>
            <sz val="11"/>
            <rFont val="Calibri"/>
          </rPr>
          <t>Ensure syslog is configured</t>
        </r>
      </text>
    </comment>
    <comment ref="J83" authorId="0" shapeId="0" xr:uid="{00000000-0006-0000-0400-000020000000}">
      <text>
        <r>
          <rPr>
            <sz val="11"/>
            <rFont val="Calibri"/>
          </rPr>
          <t xml:space="preserve">Ensure </t>
        </r>
        <r>
          <rPr>
            <sz val="11"/>
            <color rgb="FF000000"/>
            <rFont val="Calibri"/>
          </rPr>
          <t>'</t>
        </r>
        <r>
          <rPr>
            <b/>
            <sz val="11"/>
            <color rgb="FF000000"/>
            <rFont val="Calibri"/>
          </rPr>
          <t>DNS Rebind Check</t>
        </r>
        <r>
          <rPr>
            <sz val="11"/>
            <color rgb="FF000000"/>
            <rFont val="Calibri"/>
          </rPr>
          <t>'</t>
        </r>
        <r>
          <rPr>
            <sz val="11"/>
            <color rgb="FF000000"/>
            <rFont val="Calibri"/>
          </rPr>
          <t xml:space="preserve"> is unchecked</t>
        </r>
      </text>
    </comment>
    <comment ref="K83" authorId="0" shapeId="0" xr:uid="{00000000-0006-0000-0400-000021000000}">
      <text>
        <r>
          <rPr>
            <sz val="11"/>
            <rFont val="Calibri"/>
          </rPr>
          <t xml:space="preserve">Ensure </t>
        </r>
        <r>
          <rPr>
            <sz val="11"/>
            <color rgb="FF000000"/>
            <rFont val="Calibri"/>
          </rPr>
          <t>'</t>
        </r>
        <r>
          <rPr>
            <b/>
            <sz val="11"/>
            <color rgb="FF000000"/>
            <rFont val="Calibri"/>
          </rPr>
          <t>DNSSEC</t>
        </r>
        <r>
          <rPr>
            <sz val="11"/>
            <color rgb="FF000000"/>
            <rFont val="Calibri"/>
          </rPr>
          <t>'</t>
        </r>
        <r>
          <rPr>
            <sz val="11"/>
            <color rgb="FF000000"/>
            <rFont val="Calibri"/>
          </rPr>
          <t xml:space="preserve"> is Enable on DNS Service</t>
        </r>
      </text>
    </comment>
    <comment ref="J98" authorId="0" shapeId="0" xr:uid="{00000000-0006-0000-0400-000022000000}">
      <text>
        <r>
          <rPr>
            <sz val="11"/>
            <rFont val="Calibri"/>
          </rPr>
          <t>Ensure AutoConfigBackup is enable</t>
        </r>
      </text>
    </comment>
    <comment ref="J106" authorId="0" shapeId="0" xr:uid="{00000000-0006-0000-0400-000023000000}">
      <text>
        <r>
          <rPr>
            <sz val="11"/>
            <rFont val="Calibri"/>
          </rPr>
          <t>Ensure Web Management is Set to use HTTPS</t>
        </r>
      </text>
    </comment>
    <comment ref="J109" authorId="0" shapeId="0" xr:uid="{00000000-0006-0000-0400-000024000000}">
      <text>
        <r>
          <rPr>
            <sz val="11"/>
            <rFont val="Calibri"/>
          </rPr>
          <t>Ensure ICMP Request is securely configured</t>
        </r>
      </text>
    </comment>
    <comment ref="J125" authorId="0" shapeId="0" xr:uid="{00000000-0006-0000-0400-000025000000}">
      <text>
        <r>
          <rPr>
            <sz val="11"/>
            <rFont val="Calibri"/>
          </rPr>
          <t>Ensure SSH warning banner is configured</t>
        </r>
      </text>
    </comment>
    <comment ref="K125" authorId="0" shapeId="0" xr:uid="{00000000-0006-0000-0400-000026000000}">
      <text>
        <r>
          <rPr>
            <sz val="11"/>
            <rFont val="Calibri"/>
          </rPr>
          <t xml:space="preserve">Ensure </t>
        </r>
        <r>
          <rPr>
            <sz val="11"/>
            <color rgb="FF000000"/>
            <rFont val="Calibri"/>
          </rPr>
          <t>'</t>
        </r>
        <r>
          <rPr>
            <b/>
            <sz val="11"/>
            <color rgb="FF000000"/>
            <rFont val="Calibri"/>
          </rPr>
          <t>Message Of The Day (MOTD)</t>
        </r>
        <r>
          <rPr>
            <sz val="11"/>
            <color rgb="FF000000"/>
            <rFont val="Calibri"/>
          </rPr>
          <t>'</t>
        </r>
        <r>
          <rPr>
            <sz val="11"/>
            <color rgb="FF000000"/>
            <rFont val="Calibri"/>
          </rPr>
          <t xml:space="preserve"> is set</t>
        </r>
      </text>
    </comment>
  </commentList>
</comments>
</file>

<file path=xl/sharedStrings.xml><?xml version="1.0" encoding="utf-8"?>
<sst xmlns="http://schemas.openxmlformats.org/spreadsheetml/2006/main" count="2271" uniqueCount="1135">
  <si>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</si>
  <si>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</si>
  <si>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</si>
  <si>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</si>
  <si>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</si>
  <si>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</si>
  <si>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</si>
  <si>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</si>
  <si>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</si>
  <si>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</si>
  <si>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</si>
  <si>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</si>
  <si>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</si>
  <si>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</si>
  <si>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</si>
  <si>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</si>
  <si>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</si>
  <si>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 Setting Policy</t>
  </si>
  <si>
    <t>1.1</t>
  </si>
  <si>
    <r>
      <rPr>
        <sz val="11"/>
        <rFont val="Calibri"/>
      </rPr>
      <t>Ensure SSH warning banner is configured</t>
    </r>
  </si>
  <si>
    <t>Manual</t>
  </si>
  <si>
    <t>Level 1</t>
  </si>
  <si>
    <t>Unassigned</t>
  </si>
  <si>
    <t>Unassessed</t>
  </si>
  <si>
    <t>Pending</t>
  </si>
  <si>
    <t/>
  </si>
  <si>
    <r>
      <rPr>
        <sz val="11"/>
        <color rgb="FF000000"/>
        <rFont val="Calibri"/>
      </rPr>
      <t xml:space="preserve">In the CLI:Edit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Banner /etc/issue.net</t>
    </r>
    <r>
      <rPr>
        <sz val="11"/>
        <color rgb="FF006096"/>
        <rFont val="Roboto Condensed"/>
      </rPr>
      <t xml:space="preserve">
</t>
    </r>
  </si>
  <si>
    <r>
      <rPr>
        <sz val="11"/>
        <color rgb="FF000000"/>
        <rFont val="Calibri"/>
      </rPr>
      <t>Before authentication is allowed, a file containing its contents must be provided to the remote user, as specified by the Banner argument.</t>
    </r>
  </si>
  <si>
    <r>
      <rPr>
        <sz val="11"/>
        <color rgb="FF000000"/>
        <rFont val="Calibri"/>
      </rPr>
      <t>In the CLI:Run the following command and verify that output should contain 'Banner' parameter:</t>
    </r>
    <r>
      <rPr>
        <sz val="11"/>
        <color rgb="FF000000"/>
        <rFont val="Calibri"/>
      </rPr>
      <t xml:space="preserve">
</t>
    </r>
    <r>
      <rPr>
        <sz val="11"/>
        <color rgb="FF006096"/>
        <rFont val="Roboto Condensed"/>
      </rPr>
      <t>grep "^Banner" /etc/ssh/sshd_config</t>
    </r>
    <r>
      <rPr>
        <sz val="11"/>
        <color rgb="FF006096"/>
        <rFont val="Roboto Condensed"/>
      </rPr>
      <t xml:space="preserve">
</t>
    </r>
  </si>
  <si>
    <r>
      <rPr>
        <sz val="11"/>
        <color rgb="FF000000"/>
        <rFont val="Calibri"/>
      </rPr>
      <t>No banner is shown by default.</t>
    </r>
  </si>
  <si>
    <t>1.2</t>
  </si>
  <si>
    <r>
      <rPr>
        <sz val="11"/>
        <rFont val="Calibri"/>
      </rPr>
      <t>Ensure AutoConfigBackup is enable</t>
    </r>
  </si>
  <si>
    <r>
      <rPr>
        <sz val="11"/>
        <color rgb="FF000000"/>
        <rFont val="Calibri"/>
      </rPr>
      <t>In the GUI.</t>
    </r>
    <r>
      <rPr>
        <sz val="11"/>
        <color rgb="FF000000"/>
        <rFont val="Calibri"/>
      </rPr>
      <t xml:space="preserve">
</t>
    </r>
    <r>
      <rPr>
        <sz val="11"/>
        <color rgb="FF006096"/>
        <rFont val="Roboto Condensed"/>
      </rPr>
      <t>- Navigate to Services &gt; Auto Config Backup.</t>
    </r>
    <r>
      <rPr>
        <sz val="11"/>
        <color rgb="FF006096"/>
        <rFont val="Roboto Condensed"/>
      </rPr>
      <t xml:space="preserve">
</t>
    </r>
    <r>
      <rPr>
        <sz val="11"/>
        <color rgb="FF006096"/>
        <rFont val="Roboto Condensed"/>
      </rPr>
      <t>- Click the Setting at the top.</t>
    </r>
    <r>
      <rPr>
        <sz val="11"/>
        <color rgb="FF006096"/>
        <rFont val="Roboto Condensed"/>
      </rPr>
      <t xml:space="preserve">
</t>
    </r>
    <r>
      <rPr>
        <sz val="11"/>
        <color rgb="FF006096"/>
        <rFont val="Roboto Condensed"/>
      </rPr>
      <t>- Check on the Enable ACB.</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</si>
  <si>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Making a backup before and after each large change or series of changes, as well as after each little change, is the recommended practice. A first backup is typically prepared in case the change being done has unfavorable repercussions.</t>
    </r>
  </si>
  <si>
    <r>
      <rPr>
        <sz val="11"/>
        <color rgb="FF000000"/>
        <rFont val="Calibri"/>
      </rPr>
      <t>In the GUI.</t>
    </r>
    <r>
      <rPr>
        <sz val="11"/>
        <color rgb="FF000000"/>
        <rFont val="Calibri"/>
      </rPr>
      <t xml:space="preserve">
</t>
    </r>
    <r>
      <rPr>
        <sz val="11"/>
        <color rgb="FF006096"/>
        <rFont val="Roboto Condensed"/>
      </rPr>
      <t>- Navigate to Services &gt; Auto Config Backup.</t>
    </r>
    <r>
      <rPr>
        <sz val="11"/>
        <color rgb="FF006096"/>
        <rFont val="Roboto Condensed"/>
      </rPr>
      <t xml:space="preserve">
</t>
    </r>
  </si>
  <si>
    <r>
      <rPr>
        <sz val="11"/>
        <color rgb="FF000000"/>
        <rFont val="Calibri"/>
      </rPr>
      <t>Disabled</t>
    </r>
  </si>
  <si>
    <t>1.3</t>
  </si>
  <si>
    <r>
      <rPr>
        <sz val="11"/>
        <rFont val="Calibri"/>
      </rPr>
      <t xml:space="preserve">Ensure </t>
    </r>
    <r>
      <rPr>
        <sz val="11"/>
        <color rgb="FF000000"/>
        <rFont val="Calibri"/>
      </rPr>
      <t>'</t>
    </r>
    <r>
      <rPr>
        <b/>
        <sz val="11"/>
        <color rgb="FF000000"/>
        <rFont val="Calibri"/>
      </rPr>
      <t>Message Of The Day (MOTD)</t>
    </r>
    <r>
      <rPr>
        <sz val="11"/>
        <color rgb="FF000000"/>
        <rFont val="Calibri"/>
      </rPr>
      <t>'</t>
    </r>
    <r>
      <rPr>
        <sz val="11"/>
        <color rgb="FF000000"/>
        <rFont val="Calibri"/>
      </rPr>
      <t xml:space="preserve"> is set</t>
    </r>
  </si>
  <si>
    <r>
      <rPr>
        <sz val="11"/>
        <color rgb="FF000000"/>
        <rFont val="Calibri"/>
      </rPr>
      <t>In pfSense Shell:</t>
    </r>
    <r>
      <rPr>
        <sz val="11"/>
        <color rgb="FF000000"/>
        <rFont val="Calibri"/>
      </rPr>
      <t xml:space="preserve">
</t>
    </r>
    <r>
      <rPr>
        <sz val="11"/>
        <color rgb="FF006096"/>
        <rFont val="Roboto Condensed"/>
      </rPr>
      <t>Type 'Message Of The Day (MOTD)' message here</t>
    </r>
    <r>
      <rPr>
        <sz val="11"/>
        <color rgb="FF006096"/>
        <rFont val="Roboto Condensed"/>
      </rPr>
      <t xml:space="preserve">
</t>
    </r>
    <r>
      <rPr>
        <sz val="11"/>
        <color rgb="FF006096"/>
        <rFont val="Roboto Condensed"/>
      </rPr>
      <t>vi /etc/motd</t>
    </r>
    <r>
      <rPr>
        <sz val="11"/>
        <color rgb="FF006096"/>
        <rFont val="Roboto Condensed"/>
      </rPr>
      <t xml:space="preserve">
</t>
    </r>
  </si>
  <si>
    <r>
      <rPr>
        <sz val="11"/>
        <color rgb="FF000000"/>
        <rFont val="Calibri"/>
      </rPr>
      <t>Sets the MOTD message.</t>
    </r>
  </si>
  <si>
    <r>
      <rPr>
        <sz val="11"/>
        <color rgb="FF000000"/>
        <rFont val="Calibri"/>
      </rPr>
      <t>In pfSense Shell type:</t>
    </r>
    <r>
      <rPr>
        <sz val="11"/>
        <color rgb="FF000000"/>
        <rFont val="Calibri"/>
      </rPr>
      <t xml:space="preserve">
</t>
    </r>
    <r>
      <rPr>
        <sz val="11"/>
        <color rgb="FF006096"/>
        <rFont val="Roboto Condensed"/>
      </rPr>
      <t xml:space="preserve">cat /etc/motd </t>
    </r>
    <r>
      <rPr>
        <sz val="11"/>
        <color rgb="FF006096"/>
        <rFont val="Roboto Condensed"/>
      </rPr>
      <t xml:space="preserve">
</t>
    </r>
  </si>
  <si>
    <r>
      <rPr>
        <sz val="11"/>
        <color rgb="FF006096"/>
        <rFont val="Roboto Condensed"/>
      </rPr>
      <t>[2.5.0-RELEASE][admin@pfSense.home.arpa]/root: cat /etc/motd</t>
    </r>
    <r>
      <rPr>
        <sz val="11"/>
        <color rgb="FF006096"/>
        <rFont val="Roboto Condensed"/>
      </rPr>
      <t xml:space="preserve">
</t>
    </r>
    <r>
      <rPr>
        <sz val="11"/>
        <color rgb="FF006096"/>
        <rFont val="Roboto Condensed"/>
      </rPr>
      <t>FreeBSD ?.?.?  (UNKNOWN)</t>
    </r>
    <r>
      <rPr>
        <sz val="11"/>
        <color rgb="FF006096"/>
        <rFont val="Roboto Condensed"/>
      </rPr>
      <t xml:space="preserve">
</t>
    </r>
    <r>
      <rPr>
        <sz val="11"/>
        <color rgb="FF006096"/>
        <rFont val="Roboto Condensed"/>
      </rPr>
      <t>Welcome to FreeBSD!</t>
    </r>
    <r>
      <rPr>
        <sz val="11"/>
        <color rgb="FF006096"/>
        <rFont val="Roboto Condensed"/>
      </rPr>
      <t xml:space="preserve">
</t>
    </r>
    <r>
      <rPr>
        <sz val="11"/>
        <color rgb="FF006096"/>
        <rFont val="Roboto Condensed"/>
      </rPr>
      <t>Release Notes, Errata: https://www.FreeBSD.org/releases/</t>
    </r>
    <r>
      <rPr>
        <sz val="11"/>
        <color rgb="FF006096"/>
        <rFont val="Roboto Condensed"/>
      </rPr>
      <t xml:space="preserve">
</t>
    </r>
    <r>
      <rPr>
        <sz val="11"/>
        <color rgb="FF006096"/>
        <rFont val="Roboto Condensed"/>
      </rPr>
      <t>Security Advisories:   https://www.FreeBSD.org/security/</t>
    </r>
    <r>
      <rPr>
        <sz val="11"/>
        <color rgb="FF006096"/>
        <rFont val="Roboto Condensed"/>
      </rPr>
      <t xml:space="preserve">
</t>
    </r>
    <r>
      <rPr>
        <sz val="11"/>
        <color rgb="FF006096"/>
        <rFont val="Roboto Condensed"/>
      </rPr>
      <t>FreeBSD Handbook:      https://www.FreeBSD.org/handbook/</t>
    </r>
    <r>
      <rPr>
        <sz val="11"/>
        <color rgb="FF006096"/>
        <rFont val="Roboto Condensed"/>
      </rPr>
      <t xml:space="preserve">
</t>
    </r>
    <r>
      <rPr>
        <sz val="11"/>
        <color rgb="FF006096"/>
        <rFont val="Roboto Condensed"/>
      </rPr>
      <t>FreeBSD FAQ:           https://www.FreeBSD.org/faq/</t>
    </r>
    <r>
      <rPr>
        <sz val="11"/>
        <color rgb="FF006096"/>
        <rFont val="Roboto Condensed"/>
      </rPr>
      <t xml:space="preserve">
</t>
    </r>
    <r>
      <rPr>
        <sz val="11"/>
        <color rgb="FF006096"/>
        <rFont val="Roboto Condensed"/>
      </rPr>
      <t>Questions List: https://lists.FreeBSD.org/mailman/listinfo/freebsd-questions/</t>
    </r>
    <r>
      <rPr>
        <sz val="11"/>
        <color rgb="FF006096"/>
        <rFont val="Roboto Condensed"/>
      </rPr>
      <t xml:space="preserve">
</t>
    </r>
    <r>
      <rPr>
        <sz val="11"/>
        <color rgb="FF006096"/>
        <rFont val="Roboto Condensed"/>
      </rPr>
      <t>FreeBSD Forums:        https://forums.FreeBSD.org/</t>
    </r>
    <r>
      <rPr>
        <sz val="11"/>
        <color rgb="FF006096"/>
        <rFont val="Roboto Condensed"/>
      </rPr>
      <t xml:space="preserve">
</t>
    </r>
    <r>
      <rPr>
        <sz val="11"/>
        <color rgb="FF006096"/>
        <rFont val="Roboto Condensed"/>
      </rPr>
      <t>Documents installed with the system are in the /usr/local/share/doc/freebsd/</t>
    </r>
    <r>
      <rPr>
        <sz val="11"/>
        <color rgb="FF006096"/>
        <rFont val="Roboto Condensed"/>
      </rPr>
      <t xml:space="preserve">
</t>
    </r>
    <r>
      <rPr>
        <sz val="11"/>
        <color rgb="FF006096"/>
        <rFont val="Roboto Condensed"/>
      </rPr>
      <t>directory, or can be installed later with:  pkg install en-freebsd-doc</t>
    </r>
    <r>
      <rPr>
        <sz val="11"/>
        <color rgb="FF006096"/>
        <rFont val="Roboto Condensed"/>
      </rPr>
      <t xml:space="preserve">
</t>
    </r>
    <r>
      <rPr>
        <sz val="11"/>
        <color rgb="FF006096"/>
        <rFont val="Roboto Condensed"/>
      </rPr>
      <t>For other languages, replace "en" with a language code like de or fr.</t>
    </r>
    <r>
      <rPr>
        <sz val="11"/>
        <color rgb="FF006096"/>
        <rFont val="Roboto Condensed"/>
      </rPr>
      <t xml:space="preserve">
</t>
    </r>
    <r>
      <rPr>
        <sz val="11"/>
        <color rgb="FF006096"/>
        <rFont val="Roboto Condensed"/>
      </rPr>
      <t>Show the version of FreeBSD installed:  freebsd-version ; uname -a</t>
    </r>
    <r>
      <rPr>
        <sz val="11"/>
        <color rgb="FF006096"/>
        <rFont val="Roboto Condensed"/>
      </rPr>
      <t xml:space="preserve">
</t>
    </r>
    <r>
      <rPr>
        <sz val="11"/>
        <color rgb="FF006096"/>
        <rFont val="Roboto Condensed"/>
      </rPr>
      <t>Please include that output and any error messages when posting questions.</t>
    </r>
    <r>
      <rPr>
        <sz val="11"/>
        <color rgb="FF006096"/>
        <rFont val="Roboto Condensed"/>
      </rPr>
      <t xml:space="preserve">
</t>
    </r>
    <r>
      <rPr>
        <sz val="11"/>
        <color rgb="FF006096"/>
        <rFont val="Roboto Condensed"/>
      </rPr>
      <t>Introduction to manual pages:  man man</t>
    </r>
    <r>
      <rPr>
        <sz val="11"/>
        <color rgb="FF006096"/>
        <rFont val="Roboto Condensed"/>
      </rPr>
      <t xml:space="preserve">
</t>
    </r>
    <r>
      <rPr>
        <sz val="11"/>
        <color rgb="FF006096"/>
        <rFont val="Roboto Condensed"/>
      </rPr>
      <t>FreeBSD directory layout:      man hier</t>
    </r>
    <r>
      <rPr>
        <sz val="11"/>
        <color rgb="FF006096"/>
        <rFont val="Roboto Condensed"/>
      </rPr>
      <t xml:space="preserve">
</t>
    </r>
    <r>
      <rPr>
        <sz val="11"/>
        <color rgb="FF006096"/>
        <rFont val="Roboto Condensed"/>
      </rPr>
      <t>Edit /etc/motd to change this login announcement.</t>
    </r>
    <r>
      <rPr>
        <sz val="11"/>
        <color rgb="FF006096"/>
        <rFont val="Roboto Condensed"/>
      </rPr>
      <t xml:space="preserve">
</t>
    </r>
    <r>
      <rPr>
        <sz val="11"/>
        <color rgb="FF006096"/>
        <rFont val="Roboto Condensed"/>
      </rPr>
      <t>[2.5.0-RELEASE][admin@pfSense.home.arpa]/root:</t>
    </r>
    <r>
      <rPr>
        <sz val="11"/>
        <color rgb="FF006096"/>
        <rFont val="Roboto Condensed"/>
      </rPr>
      <t xml:space="preserve">
</t>
    </r>
  </si>
  <si>
    <t>1.4</t>
  </si>
  <si>
    <r>
      <rPr>
        <sz val="11"/>
        <rFont val="Calibri"/>
      </rPr>
      <t>Ensure Hostname is set</t>
    </r>
  </si>
  <si>
    <r>
      <rPr>
        <sz val="11"/>
        <color rgb="FF000000"/>
        <rFont val="Calibri"/>
      </rPr>
      <t>In the GUI:</t>
    </r>
    <r>
      <rPr>
        <sz val="11"/>
        <color rgb="FF000000"/>
        <rFont val="Calibri"/>
      </rPr>
      <t xml:space="preserve">
</t>
    </r>
    <r>
      <rPr>
        <sz val="11"/>
        <color rgb="FF006096"/>
        <rFont val="Roboto Condensed"/>
      </rPr>
      <t>- Navigate to System &gt; General Setup</t>
    </r>
    <r>
      <rPr>
        <sz val="11"/>
        <color rgb="FF006096"/>
        <rFont val="Roboto Condensed"/>
      </rPr>
      <t xml:space="preserve">
</t>
    </r>
    <r>
      <rPr>
        <sz val="11"/>
        <color rgb="FF006096"/>
        <rFont val="Roboto Condensed"/>
      </rPr>
      <t>- Update the field 'Hostname' with the new hostname, and click "Save"</t>
    </r>
    <r>
      <rPr>
        <sz val="11"/>
        <color rgb="FF006096"/>
        <rFont val="Roboto Condensed"/>
      </rPr>
      <t xml:space="preserve">
</t>
    </r>
  </si>
  <si>
    <r>
      <rPr>
        <sz val="11"/>
        <color rgb="FF000000"/>
        <rFont val="Calibri"/>
      </rPr>
      <t>Changes the device default hostname.</t>
    </r>
  </si>
  <si>
    <r>
      <rPr>
        <sz val="11"/>
        <color rgb="FF000000"/>
        <rFont val="Calibri"/>
      </rPr>
      <t>In the CLI:</t>
    </r>
    <r>
      <rPr>
        <sz val="11"/>
        <color rgb="FF000000"/>
        <rFont val="Calibri"/>
      </rPr>
      <t xml:space="preserve">
</t>
    </r>
    <r>
      <rPr>
        <sz val="11"/>
        <color rgb="FF006096"/>
        <rFont val="Roboto Condensed"/>
      </rPr>
      <t>hostname</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 Navigate to System &gt; General Setup</t>
    </r>
    <r>
      <rPr>
        <sz val="11"/>
        <color rgb="FF006096"/>
        <rFont val="Roboto Condensed"/>
      </rPr>
      <t xml:space="preserve">
</t>
    </r>
    <r>
      <rPr>
        <sz val="11"/>
        <color rgb="FF006096"/>
        <rFont val="Roboto Condensed"/>
      </rPr>
      <t>- Check the Hostname Field</t>
    </r>
    <r>
      <rPr>
        <sz val="11"/>
        <color rgb="FF006096"/>
        <rFont val="Roboto Condensed"/>
      </rPr>
      <t xml:space="preserve">
</t>
    </r>
  </si>
  <si>
    <r>
      <rPr>
        <sz val="11"/>
        <color rgb="FF000000"/>
        <rFont val="Calibri"/>
      </rPr>
      <t>pfSense</t>
    </r>
  </si>
  <si>
    <t>1.5</t>
  </si>
  <si>
    <r>
      <rPr>
        <sz val="11"/>
        <rFont val="Calibri"/>
      </rPr>
      <t>Ensure DNS server is configured</t>
    </r>
  </si>
  <si>
    <r>
      <rPr>
        <sz val="11"/>
        <color rgb="FF000000"/>
        <rFont val="Calibri"/>
      </rPr>
      <t>In the GUI:</t>
    </r>
    <r>
      <rPr>
        <sz val="11"/>
        <color rgb="FF000000"/>
        <rFont val="Calibri"/>
      </rPr>
      <t xml:space="preserve">
</t>
    </r>
    <r>
      <rPr>
        <sz val="11"/>
        <color rgb="FF006096"/>
        <rFont val="Roboto Condensed"/>
      </rPr>
      <t>- Navigate to System &gt; General Setup</t>
    </r>
    <r>
      <rPr>
        <sz val="11"/>
        <color rgb="FF006096"/>
        <rFont val="Roboto Condensed"/>
      </rPr>
      <t xml:space="preserve">
</t>
    </r>
    <r>
      <rPr>
        <sz val="11"/>
        <color rgb="FF006096"/>
        <rFont val="Roboto Condensed"/>
      </rPr>
      <t>- Update the field DNS Servers' with the Your DNS Server, and click "Save"</t>
    </r>
    <r>
      <rPr>
        <sz val="11"/>
        <color rgb="FF006096"/>
        <rFont val="Roboto Condensed"/>
      </rPr>
      <t xml:space="preserve">
</t>
    </r>
  </si>
  <si>
    <r>
      <rPr>
        <sz val="11"/>
        <color rgb="FF000000"/>
        <rFont val="Calibri"/>
      </rPr>
      <t>You must specify the main DNS server for your system in order to enable DNS lookups. Additionally, supplementary and third-party DNS servers can be specified. The system uses the main name server to resolve host names. The system examines the secondary name server, and if required, the tertiary, if a failure or time-out occurs.</t>
    </r>
  </si>
  <si>
    <r>
      <rPr>
        <sz val="11"/>
        <color rgb="FF000000"/>
        <rFont val="Calibri"/>
      </rPr>
      <t>In the GUI:</t>
    </r>
    <r>
      <rPr>
        <sz val="11"/>
        <color rgb="FF000000"/>
        <rFont val="Calibri"/>
      </rPr>
      <t xml:space="preserve">
</t>
    </r>
    <r>
      <rPr>
        <sz val="11"/>
        <color rgb="FF006096"/>
        <rFont val="Roboto Condensed"/>
      </rPr>
      <t>- Navigate to System &gt; General Setup</t>
    </r>
    <r>
      <rPr>
        <sz val="11"/>
        <color rgb="FF006096"/>
        <rFont val="Roboto Condensed"/>
      </rPr>
      <t xml:space="preserve">
</t>
    </r>
    <r>
      <rPr>
        <sz val="11"/>
        <color rgb="FF006096"/>
        <rFont val="Roboto Condensed"/>
      </rPr>
      <t>- Check the 'DNS Servers' Field in 'DNS Server Settings' table</t>
    </r>
    <r>
      <rPr>
        <sz val="11"/>
        <color rgb="FF006096"/>
        <rFont val="Roboto Condensed"/>
      </rPr>
      <t xml:space="preserve">
</t>
    </r>
  </si>
  <si>
    <r>
      <rPr>
        <sz val="11"/>
        <color rgb="FF000000"/>
        <rFont val="Calibri"/>
      </rPr>
      <t>By default it will be blank, unless the dynamic WAN type of DHCP is enabled then your ISP may assign these.</t>
    </r>
  </si>
  <si>
    <t>1.6</t>
  </si>
  <si>
    <r>
      <rPr>
        <sz val="11"/>
        <rFont val="Calibri"/>
      </rPr>
      <t>Ensure IPv6 is disabled if not used</t>
    </r>
  </si>
  <si>
    <r>
      <rPr>
        <sz val="11"/>
        <color rgb="FF000000"/>
        <rFont val="Calibri"/>
      </rPr>
      <t>In the CLI:</t>
    </r>
    <r>
      <rPr>
        <sz val="11"/>
        <color rgb="FF000000"/>
        <rFont val="Calibri"/>
      </rPr>
      <t xml:space="preserve">
</t>
    </r>
    <r>
      <rPr>
        <sz val="11"/>
        <color rgb="FF006096"/>
        <rFont val="Roboto Condensed"/>
      </rPr>
      <t>Add below in the `/etc/sysctl.conf` file and reboot.</t>
    </r>
    <r>
      <rPr>
        <sz val="11"/>
        <color rgb="FF006096"/>
        <rFont val="Roboto Condensed"/>
      </rPr>
      <t xml:space="preserve">
</t>
    </r>
    <r>
      <rPr>
        <sz val="11"/>
        <color rgb="FF006096"/>
        <rFont val="Roboto Condensed"/>
      </rPr>
      <t>- net.ipv6.conf.all.disable_ipv6=1</t>
    </r>
    <r>
      <rPr>
        <sz val="11"/>
        <color rgb="FF006096"/>
        <rFont val="Roboto Condensed"/>
      </rPr>
      <t xml:space="preserve">
</t>
    </r>
    <r>
      <rPr>
        <sz val="11"/>
        <color rgb="FF006096"/>
        <rFont val="Roboto Condensed"/>
      </rPr>
      <t>- net.ipv6.conf.default.disable_ipv6=1</t>
    </r>
    <r>
      <rPr>
        <sz val="11"/>
        <color rgb="FF006096"/>
        <rFont val="Roboto Condensed"/>
      </rPr>
      <t xml:space="preserve">
</t>
    </r>
    <r>
      <rPr>
        <sz val="11"/>
        <color rgb="FF006096"/>
        <rFont val="Roboto Condensed"/>
      </rPr>
      <t>- net.ipv6.conf.lo.disable_ipv6 = 1</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Navigate to System &gt; Advanced &gt; Networking</t>
    </r>
    <r>
      <rPr>
        <sz val="11"/>
        <color rgb="FF006096"/>
        <rFont val="Roboto Condensed"/>
      </rPr>
      <t xml:space="preserve">
</t>
    </r>
    <r>
      <rPr>
        <sz val="11"/>
        <color rgb="FF006096"/>
        <rFont val="Roboto Condensed"/>
      </rPr>
      <t>Uncheck 'Allow IPv6'</t>
    </r>
    <r>
      <rPr>
        <sz val="11"/>
        <color rgb="FF006096"/>
        <rFont val="Roboto Condensed"/>
      </rPr>
      <t xml:space="preserve">
</t>
    </r>
  </si>
  <si>
    <r>
      <rPr>
        <sz val="11"/>
        <color rgb="FF000000"/>
        <rFont val="Calibri"/>
      </rPr>
      <t>Although IPv6 has many advantages over IPv4, not all organizations have IPv6 or dual stack configurations implemented.</t>
    </r>
  </si>
  <si>
    <r>
      <rPr>
        <sz val="11"/>
        <color rgb="FF000000"/>
        <rFont val="Calibri"/>
      </rPr>
      <t>In the Cli:</t>
    </r>
    <r>
      <rPr>
        <sz val="11"/>
        <color rgb="FF000000"/>
        <rFont val="Calibri"/>
      </rPr>
      <t xml:space="preserve">
</t>
    </r>
    <r>
      <rPr>
        <sz val="11"/>
        <color rgb="FF006096"/>
        <rFont val="Roboto Condensed"/>
      </rPr>
      <t>cat /etc/sysctl.conf</t>
    </r>
    <r>
      <rPr>
        <sz val="11"/>
        <color rgb="FF006096"/>
        <rFont val="Roboto Condensed"/>
      </rPr>
      <t xml:space="preserve">
</t>
    </r>
    <r>
      <rPr>
        <sz val="11"/>
        <color rgb="FF000000"/>
        <rFont val="Calibri"/>
      </rPr>
      <t xml:space="preserve">
</t>
    </r>
    <r>
      <rPr>
        <sz val="11"/>
        <color rgb="FF000000"/>
        <rFont val="Calibri"/>
      </rPr>
      <t>check below entries:</t>
    </r>
    <r>
      <rPr>
        <sz val="11"/>
        <color rgb="FF000000"/>
        <rFont val="Calibri"/>
      </rPr>
      <t xml:space="preserve">
</t>
    </r>
    <r>
      <rPr>
        <sz val="11"/>
        <color rgb="FF000000"/>
        <rFont val="Calibri"/>
      </rPr>
      <t>- net.ipv6.conf.all.disable_ipv6=1</t>
    </r>
    <r>
      <rPr>
        <sz val="11"/>
        <color rgb="FF000000"/>
        <rFont val="Calibri"/>
      </rPr>
      <t xml:space="preserve">
</t>
    </r>
    <r>
      <rPr>
        <sz val="11"/>
        <color rgb="FF000000"/>
        <rFont val="Calibri"/>
      </rPr>
      <t>- net.ipv6.conf.default.disable_ipv6=1</t>
    </r>
    <r>
      <rPr>
        <sz val="11"/>
        <color rgb="FF000000"/>
        <rFont val="Calibri"/>
      </rPr>
      <t xml:space="preserve">
</t>
    </r>
    <r>
      <rPr>
        <sz val="11"/>
        <color rgb="FF000000"/>
        <rFont val="Calibri"/>
      </rPr>
      <t>- net.ipv6.conf.lo.disable_ipv6 = 1</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Navigate to System &gt; Advanced &gt; Networking</t>
    </r>
    <r>
      <rPr>
        <sz val="11"/>
        <color rgb="FF006096"/>
        <rFont val="Roboto Condensed"/>
      </rPr>
      <t xml:space="preserve">
</t>
    </r>
    <r>
      <rPr>
        <sz val="11"/>
        <color rgb="FF000000"/>
        <rFont val="Calibri"/>
      </rPr>
      <t xml:space="preserve">
</t>
    </r>
    <r>
      <rPr>
        <sz val="11"/>
        <color rgb="FF000000"/>
        <rFont val="Calibri"/>
      </rPr>
      <t>Check if 'Allow IPv6' is checked.</t>
    </r>
  </si>
  <si>
    <r>
      <rPr>
        <sz val="11"/>
        <color rgb="FF000000"/>
        <rFont val="Calibri"/>
      </rPr>
      <t>In the GUI:</t>
    </r>
    <r>
      <rPr>
        <sz val="11"/>
        <color rgb="FF000000"/>
        <rFont val="Calibri"/>
      </rPr>
      <t xml:space="preserve">
</t>
    </r>
    <r>
      <rPr>
        <sz val="11"/>
        <color rgb="FF006096"/>
        <rFont val="Roboto Condensed"/>
      </rPr>
      <t>System &gt; Advanced &gt; Networking</t>
    </r>
    <r>
      <rPr>
        <sz val="11"/>
        <color rgb="FF006096"/>
        <rFont val="Roboto Condensed"/>
      </rPr>
      <t xml:space="preserve">
</t>
    </r>
    <r>
      <rPr>
        <sz val="11"/>
        <color rgb="FF006096"/>
        <rFont val="Roboto Condensed"/>
      </rPr>
      <t>'Allow IPv6' is checked.</t>
    </r>
    <r>
      <rPr>
        <sz val="11"/>
        <color rgb="FF006096"/>
        <rFont val="Roboto Condensed"/>
      </rPr>
      <t xml:space="preserve">
</t>
    </r>
  </si>
  <si>
    <t>1.7</t>
  </si>
  <si>
    <r>
      <rPr>
        <sz val="11"/>
        <rFont val="Calibri"/>
      </rPr>
      <t xml:space="preserve">Ensure </t>
    </r>
    <r>
      <rPr>
        <sz val="11"/>
        <color rgb="FF000000"/>
        <rFont val="Calibri"/>
      </rPr>
      <t>'</t>
    </r>
    <r>
      <rPr>
        <b/>
        <sz val="11"/>
        <color rgb="FF000000"/>
        <rFont val="Calibri"/>
      </rPr>
      <t>DNS Rebind Check</t>
    </r>
    <r>
      <rPr>
        <sz val="11"/>
        <color rgb="FF000000"/>
        <rFont val="Calibri"/>
      </rPr>
      <t>'</t>
    </r>
    <r>
      <rPr>
        <sz val="11"/>
        <color rgb="FF000000"/>
        <rFont val="Calibri"/>
      </rPr>
      <t xml:space="preserve"> is unchecked</t>
    </r>
  </si>
  <si>
    <r>
      <rPr>
        <sz val="11"/>
        <color rgb="FF000000"/>
        <rFont val="Calibri"/>
      </rPr>
      <t>In the GUI</t>
    </r>
    <r>
      <rPr>
        <sz val="11"/>
        <color rgb="FF000000"/>
        <rFont val="Calibri"/>
      </rPr>
      <t xml:space="preserve">
</t>
    </r>
    <r>
      <rPr>
        <sz val="11"/>
        <color rgb="FF006096"/>
        <rFont val="Roboto Condensed"/>
      </rPr>
      <t>- Navigate to System &gt; Advance</t>
    </r>
    <r>
      <rPr>
        <sz val="11"/>
        <color rgb="FF006096"/>
        <rFont val="Roboto Condensed"/>
      </rPr>
      <t xml:space="preserve">
</t>
    </r>
    <r>
      <rPr>
        <sz val="11"/>
        <color rgb="FF006096"/>
        <rFont val="Roboto Condensed"/>
      </rPr>
      <t>- Uncheck on 'DNS Rebind Check' Field</t>
    </r>
    <r>
      <rPr>
        <sz val="11"/>
        <color rgb="FF006096"/>
        <rFont val="Roboto Condensed"/>
      </rPr>
      <t xml:space="preserve">
</t>
    </r>
  </si>
  <si>
    <r>
      <rPr>
        <sz val="11"/>
        <color rgb="FF000000"/>
        <rFont val="Calibri"/>
      </rPr>
      <t>Ensure that the 'DNS Rebind Check' feature is unchecked to protect against DNS rebinding attacks.</t>
    </r>
  </si>
  <si>
    <r>
      <rPr>
        <sz val="11"/>
        <color rgb="FF000000"/>
        <rFont val="Calibri"/>
      </rPr>
      <t>In the GUI</t>
    </r>
    <r>
      <rPr>
        <sz val="11"/>
        <color rgb="FF000000"/>
        <rFont val="Calibri"/>
      </rPr>
      <t xml:space="preserve">
</t>
    </r>
    <r>
      <rPr>
        <sz val="11"/>
        <color rgb="FF006096"/>
        <rFont val="Roboto Condensed"/>
      </rPr>
      <t>- Navigate to System &gt; Advance</t>
    </r>
    <r>
      <rPr>
        <sz val="11"/>
        <color rgb="FF006096"/>
        <rFont val="Roboto Condensed"/>
      </rPr>
      <t xml:space="preserve">
</t>
    </r>
    <r>
      <rPr>
        <sz val="11"/>
        <color rgb="FF006096"/>
        <rFont val="Roboto Condensed"/>
      </rPr>
      <t>- Check the 'DNS Rebind Check' Field</t>
    </r>
    <r>
      <rPr>
        <sz val="11"/>
        <color rgb="FF006096"/>
        <rFont val="Roboto Condensed"/>
      </rPr>
      <t xml:space="preserve">
</t>
    </r>
  </si>
  <si>
    <r>
      <rPr>
        <sz val="11"/>
        <color rgb="FF000000"/>
        <rFont val="Calibri"/>
      </rPr>
      <t>By default the 'DNS Rebind Check' is unchecked.</t>
    </r>
  </si>
  <si>
    <t>1.8</t>
  </si>
  <si>
    <r>
      <rPr>
        <sz val="11"/>
        <rFont val="Calibri"/>
      </rPr>
      <t>Ensure Web Management is Set to use HTTPS</t>
    </r>
  </si>
  <si>
    <r>
      <rPr>
        <sz val="11"/>
        <color rgb="FF000000"/>
        <rFont val="Calibri"/>
      </rPr>
      <t>In the GUI:</t>
    </r>
    <r>
      <rPr>
        <sz val="11"/>
        <color rgb="FF000000"/>
        <rFont val="Calibri"/>
      </rPr>
      <t xml:space="preserve">
</t>
    </r>
    <r>
      <rPr>
        <sz val="11"/>
        <color rgb="FF006096"/>
        <rFont val="Roboto Condensed"/>
      </rPr>
      <t>- Navigate to System &gt; Advanced &gt; Admin Access</t>
    </r>
    <r>
      <rPr>
        <sz val="11"/>
        <color rgb="FF006096"/>
        <rFont val="Roboto Condensed"/>
      </rPr>
      <t xml:space="preserve">
</t>
    </r>
    <r>
      <rPr>
        <sz val="11"/>
        <color rgb="FF006096"/>
        <rFont val="Roboto Condensed"/>
      </rPr>
      <t>- Select 'HTTPS' in the 'webConfigurator'.</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</si>
  <si>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Web Admin Management Portal should only be accessed using HTTPS Protocol.</t>
    </r>
  </si>
  <si>
    <r>
      <rPr>
        <sz val="11"/>
        <color rgb="FF000000"/>
        <rFont val="Calibri"/>
      </rPr>
      <t>In the GUI:</t>
    </r>
    <r>
      <rPr>
        <sz val="11"/>
        <color rgb="FF000000"/>
        <rFont val="Calibri"/>
      </rPr>
      <t xml:space="preserve">
</t>
    </r>
    <r>
      <rPr>
        <sz val="11"/>
        <color rgb="FF006096"/>
        <rFont val="Roboto Condensed"/>
      </rPr>
      <t>- Navigate to System &gt; Advance &gt; Admin Access</t>
    </r>
    <r>
      <rPr>
        <sz val="11"/>
        <color rgb="FF006096"/>
        <rFont val="Roboto Condensed"/>
      </rPr>
      <t xml:space="preserve">
</t>
    </r>
    <r>
      <rPr>
        <sz val="11"/>
        <color rgb="FF006096"/>
        <rFont val="Roboto Condensed"/>
      </rPr>
      <t>- Check the 'webConfigurator' Table for HTTPS Enable.</t>
    </r>
    <r>
      <rPr>
        <sz val="11"/>
        <color rgb="FF006096"/>
        <rFont val="Roboto Condensed"/>
      </rPr>
      <t xml:space="preserve">
</t>
    </r>
  </si>
  <si>
    <r>
      <rPr>
        <sz val="11"/>
        <color rgb="FF000000"/>
        <rFont val="Calibri"/>
      </rPr>
      <t>In the GUI:</t>
    </r>
    <r>
      <rPr>
        <sz val="11"/>
        <color rgb="FF000000"/>
        <rFont val="Calibri"/>
      </rPr>
      <t xml:space="preserve">
</t>
    </r>
    <r>
      <rPr>
        <sz val="11"/>
        <color rgb="FF006096"/>
        <rFont val="Roboto Condensed"/>
      </rPr>
      <t>System &gt; Advanced &gt; Admin Access</t>
    </r>
    <r>
      <rPr>
        <sz val="11"/>
        <color rgb="FF006096"/>
        <rFont val="Roboto Condensed"/>
      </rPr>
      <t xml:space="preserve">
</t>
    </r>
    <r>
      <rPr>
        <sz val="11"/>
        <color rgb="FF006096"/>
        <rFont val="Roboto Condensed"/>
      </rPr>
      <t>'Protocol' will be 'HTTPS (SSL/TLS)'</t>
    </r>
    <r>
      <rPr>
        <sz val="11"/>
        <color rgb="FF006096"/>
        <rFont val="Roboto Condensed"/>
      </rPr>
      <t xml:space="preserve">
</t>
    </r>
  </si>
  <si>
    <t>1.9</t>
  </si>
  <si>
    <r>
      <rPr>
        <sz val="11"/>
        <rFont val="Calibri"/>
      </rPr>
      <t>Ensure a synchronized High Availability peer is configured</t>
    </r>
  </si>
  <si>
    <r>
      <rPr>
        <sz val="11"/>
        <color rgb="FF000000"/>
        <rFont val="Calibri"/>
      </rPr>
      <t>In the GUI:</t>
    </r>
    <r>
      <rPr>
        <sz val="11"/>
        <color rgb="FF000000"/>
        <rFont val="Calibri"/>
      </rPr>
      <t xml:space="preserve">
</t>
    </r>
    <r>
      <rPr>
        <sz val="11"/>
        <color rgb="FF006096"/>
        <rFont val="Roboto Condensed"/>
      </rPr>
      <t>- Navigate to System &gt; High Avail. Sync</t>
    </r>
    <r>
      <rPr>
        <sz val="11"/>
        <color rgb="FF006096"/>
        <rFont val="Roboto Condensed"/>
      </rPr>
      <t xml:space="preserve">
</t>
    </r>
    <r>
      <rPr>
        <sz val="11"/>
        <color rgb="FF006096"/>
        <rFont val="Roboto Condensed"/>
      </rPr>
      <t>- Setup each field and Hit Save</t>
    </r>
    <r>
      <rPr>
        <sz val="11"/>
        <color rgb="FF006096"/>
        <rFont val="Roboto Condensed"/>
      </rPr>
      <t xml:space="preserve">
</t>
    </r>
  </si>
  <si>
    <r>
      <rPr>
        <sz val="11"/>
        <color rgb="FF000000"/>
        <rFont val="Calibri"/>
      </rPr>
      <t>Ensure a High Availability peer is fully synchronized and in a passive or active state.</t>
    </r>
  </si>
  <si>
    <r>
      <rPr>
        <sz val="11"/>
        <color rgb="FF000000"/>
        <rFont val="Calibri"/>
      </rPr>
      <t>In the GUI:</t>
    </r>
    <r>
      <rPr>
        <sz val="11"/>
        <color rgb="FF000000"/>
        <rFont val="Calibri"/>
      </rPr>
      <t xml:space="preserve">
</t>
    </r>
    <r>
      <rPr>
        <sz val="11"/>
        <color rgb="FF006096"/>
        <rFont val="Roboto Condensed"/>
      </rPr>
      <t>- Navigate to System &gt; High Avail. Sync</t>
    </r>
    <r>
      <rPr>
        <sz val="11"/>
        <color rgb="FF006096"/>
        <rFont val="Roboto Condensed"/>
      </rPr>
      <t xml:space="preserve">
</t>
    </r>
    <r>
      <rPr>
        <sz val="11"/>
        <color rgb="FF006096"/>
        <rFont val="Roboto Condensed"/>
      </rPr>
      <t>- Check "Synchronize Config to IP" is configured.</t>
    </r>
    <r>
      <rPr>
        <sz val="11"/>
        <color rgb="FF006096"/>
        <rFont val="Roboto Condensed"/>
      </rPr>
      <t xml:space="preserve">
</t>
    </r>
  </si>
  <si>
    <r>
      <rPr>
        <sz val="11"/>
        <color rgb="FF000000"/>
        <rFont val="Calibri"/>
      </rPr>
      <t>All fields are blank</t>
    </r>
  </si>
  <si>
    <t>Users Management</t>
  </si>
  <si>
    <t>2.1</t>
  </si>
  <si>
    <r>
      <rPr>
        <sz val="11"/>
        <rFont val="Calibri"/>
      </rPr>
      <t>Ensure Sessions Timeout is set to less than or equal to 10 Minutes</t>
    </r>
  </si>
  <si>
    <r>
      <rPr>
        <sz val="11"/>
        <color rgb="FF000000"/>
        <rFont val="Calibri"/>
      </rPr>
      <t>In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Setting at the top.</t>
    </r>
    <r>
      <rPr>
        <sz val="11"/>
        <color rgb="FF006096"/>
        <rFont val="Roboto Condensed"/>
      </rPr>
      <t xml:space="preserve">
</t>
    </r>
    <r>
      <rPr>
        <sz val="11"/>
        <color rgb="FF006096"/>
        <rFont val="Roboto Condensed"/>
      </rPr>
      <t>- set 10 in the 'Session Timeout' field.</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</si>
  <si>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The session inactivity timeout setting represents the amount of time a user can be inactive before the user's session times out and closes. It only affects user browser sessions.</t>
    </r>
  </si>
  <si>
    <r>
      <rPr>
        <sz val="11"/>
        <color rgb="FF000000"/>
        <rFont val="Calibri"/>
      </rPr>
      <t>In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Setting at the top.</t>
    </r>
    <r>
      <rPr>
        <sz val="11"/>
        <color rgb="FF006096"/>
        <rFont val="Roboto Condensed"/>
      </rPr>
      <t xml:space="preserve">
</t>
    </r>
    <r>
      <rPr>
        <sz val="11"/>
        <color rgb="FF006096"/>
        <rFont val="Roboto Condensed"/>
      </rPr>
      <t>- Check on the 'Session Timeout' field.</t>
    </r>
    <r>
      <rPr>
        <sz val="11"/>
        <color rgb="FF006096"/>
        <rFont val="Roboto Condensed"/>
      </rPr>
      <t xml:space="preserve">
</t>
    </r>
  </si>
  <si>
    <r>
      <rPr>
        <sz val="11"/>
        <color rgb="FF000000"/>
        <rFont val="Calibri"/>
      </rPr>
      <t>Username listed will be: 'admin'</t>
    </r>
  </si>
  <si>
    <t>2.2</t>
  </si>
  <si>
    <r>
      <rPr>
        <sz val="11"/>
        <rFont val="Calibri"/>
      </rPr>
      <t>Ensure LDAP or RADIUS server configured</t>
    </r>
  </si>
  <si>
    <r>
      <rPr>
        <sz val="11"/>
        <color rgb="FF000000"/>
        <rFont val="Calibri"/>
      </rPr>
      <t>In the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Authentication Servers at the top.</t>
    </r>
    <r>
      <rPr>
        <sz val="11"/>
        <color rgb="FF006096"/>
        <rFont val="Roboto Condensed"/>
      </rPr>
      <t xml:space="preserve">
</t>
    </r>
    <r>
      <rPr>
        <sz val="11"/>
        <color rgb="FF006096"/>
        <rFont val="Roboto Condensed"/>
      </rPr>
      <t>- Configure "Authentication Servers" Setting</t>
    </r>
    <r>
      <rPr>
        <sz val="11"/>
        <color rgb="FF006096"/>
        <rFont val="Roboto Condensed"/>
      </rPr>
      <t xml:space="preserve">
</t>
    </r>
  </si>
  <si>
    <r>
      <rPr>
        <sz val="11"/>
        <color rgb="FF000000"/>
        <rFont val="Calibri"/>
      </rPr>
      <t>Configured the LDAP Servers or Radius server for central authentication.</t>
    </r>
  </si>
  <si>
    <r>
      <rPr>
        <sz val="11"/>
        <color rgb="FF000000"/>
        <rFont val="Calibri"/>
      </rPr>
      <t>In the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Authentication Servers at the top.</t>
    </r>
    <r>
      <rPr>
        <sz val="11"/>
        <color rgb="FF006096"/>
        <rFont val="Roboto Condensed"/>
      </rPr>
      <t xml:space="preserve">
</t>
    </r>
    <r>
      <rPr>
        <sz val="11"/>
        <color rgb="FF006096"/>
        <rFont val="Roboto Condensed"/>
      </rPr>
      <t>- Check "Authentication Servers" Setting</t>
    </r>
    <r>
      <rPr>
        <sz val="11"/>
        <color rgb="FF006096"/>
        <rFont val="Roboto Condensed"/>
      </rPr>
      <t xml:space="preserve">
</t>
    </r>
  </si>
  <si>
    <r>
      <rPr>
        <sz val="11"/>
        <color rgb="FF000000"/>
        <rFont val="Calibri"/>
      </rPr>
      <t>'Server Name' will be 'Local Database'</t>
    </r>
  </si>
  <si>
    <t>2.3</t>
  </si>
  <si>
    <r>
      <rPr>
        <sz val="11"/>
        <rFont val="Calibri"/>
      </rPr>
      <t>Ensure Console Menu is Password Protected</t>
    </r>
  </si>
  <si>
    <r>
      <rPr>
        <sz val="11"/>
        <color rgb="FF000000"/>
        <rFont val="Calibri"/>
      </rPr>
      <t>In the GUI:</t>
    </r>
    <r>
      <rPr>
        <sz val="11"/>
        <color rgb="FF000000"/>
        <rFont val="Calibri"/>
      </rPr>
      <t xml:space="preserve">
</t>
    </r>
    <r>
      <rPr>
        <sz val="11"/>
        <color rgb="FF006096"/>
        <rFont val="Roboto Condensed"/>
      </rPr>
      <t>- Navigate to System &gt; Advanced &gt; Admin Access.</t>
    </r>
    <r>
      <rPr>
        <sz val="11"/>
        <color rgb="FF006096"/>
        <rFont val="Roboto Condensed"/>
      </rPr>
      <t xml:space="preserve">
</t>
    </r>
    <r>
      <rPr>
        <sz val="11"/>
        <color rgb="FF006096"/>
        <rFont val="Roboto Condensed"/>
      </rPr>
      <t>- Set "Console Options" Setting</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</si>
  <si>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Set the Console Menu to password protected.</t>
    </r>
  </si>
  <si>
    <r>
      <rPr>
        <sz val="11"/>
        <color rgb="FF000000"/>
        <rFont val="Calibri"/>
      </rPr>
      <t>In the GUI:</t>
    </r>
    <r>
      <rPr>
        <sz val="11"/>
        <color rgb="FF000000"/>
        <rFont val="Calibri"/>
      </rPr>
      <t xml:space="preserve">
</t>
    </r>
    <r>
      <rPr>
        <sz val="11"/>
        <color rgb="FF006096"/>
        <rFont val="Roboto Condensed"/>
      </rPr>
      <t>- Navigate to System &gt; Advanced &gt; Admin Access.</t>
    </r>
    <r>
      <rPr>
        <sz val="11"/>
        <color rgb="FF006096"/>
        <rFont val="Roboto Condensed"/>
      </rPr>
      <t xml:space="preserve">
</t>
    </r>
    <r>
      <rPr>
        <sz val="11"/>
        <color rgb="FF006096"/>
        <rFont val="Roboto Condensed"/>
      </rPr>
      <t>- Check "Console Options" Setting</t>
    </r>
    <r>
      <rPr>
        <sz val="11"/>
        <color rgb="FF006096"/>
        <rFont val="Roboto Condensed"/>
      </rPr>
      <t xml:space="preserve">
</t>
    </r>
  </si>
  <si>
    <r>
      <rPr>
        <sz val="11"/>
        <color rgb="FF000000"/>
        <rFont val="Calibri"/>
      </rPr>
      <t>'Console menu' will be unchecked</t>
    </r>
  </si>
  <si>
    <t>2.4</t>
  </si>
  <si>
    <r>
      <rPr>
        <sz val="11"/>
        <rFont val="Calibri"/>
      </rPr>
      <t>Ensure all default accounts are either disabled or utilize strong passwords</t>
    </r>
  </si>
  <si>
    <r>
      <rPr>
        <sz val="11"/>
        <color rgb="FF000000"/>
        <rFont val="Calibri"/>
      </rPr>
      <t>In GUI:</t>
    </r>
    <r>
      <rPr>
        <sz val="11"/>
        <color rgb="FF000000"/>
        <rFont val="Calibri"/>
      </rPr>
      <t xml:space="preserve">
</t>
    </r>
    <r>
      <rPr>
        <sz val="11"/>
        <color rgb="FF006096"/>
        <rFont val="Roboto Condensed"/>
      </rPr>
      <t>- Navigate to System &gt; User Manager &gt; Users</t>
    </r>
    <r>
      <rPr>
        <sz val="11"/>
        <color rgb="FF006096"/>
        <rFont val="Roboto Condensed"/>
      </rPr>
      <t xml:space="preserve">
</t>
    </r>
    <r>
      <rPr>
        <sz val="11"/>
        <color rgb="FF006096"/>
        <rFont val="Roboto Condensed"/>
      </rPr>
      <t>- Remove any default users that are not used.</t>
    </r>
    <r>
      <rPr>
        <sz val="11"/>
        <color rgb="FF006096"/>
        <rFont val="Roboto Condensed"/>
      </rPr>
      <t xml:space="preserve">
</t>
    </r>
    <r>
      <rPr>
        <sz val="11"/>
        <color rgb="FF000000"/>
        <rFont val="Calibri"/>
      </rPr>
      <t xml:space="preserve">
</t>
    </r>
    <r>
      <rPr>
        <sz val="11"/>
        <color rgb="FF000000"/>
        <rFont val="Calibri"/>
      </rPr>
      <t>Note: The default admin account must remain enabled for high availability synchronization to work. Disabling it could cause issues.</t>
    </r>
  </si>
  <si>
    <r>
      <rPr>
        <sz val="11"/>
        <color rgb="FF000000"/>
        <rFont val="Calibri"/>
      </rPr>
      <t>Disable the known default accounts configured.Note: The default admin account must remain enabled for high availability synchronization to work. Disabling it could cause issues.</t>
    </r>
  </si>
  <si>
    <r>
      <rPr>
        <sz val="11"/>
        <color rgb="FF000000"/>
        <rFont val="Calibri"/>
      </rPr>
      <t>In GUI:</t>
    </r>
    <r>
      <rPr>
        <sz val="11"/>
        <color rgb="FF000000"/>
        <rFont val="Calibri"/>
      </rPr>
      <t xml:space="preserve">
</t>
    </r>
    <r>
      <rPr>
        <sz val="11"/>
        <color rgb="FF006096"/>
        <rFont val="Roboto Condensed"/>
      </rPr>
      <t>- Navigate to System &gt; User Manager &gt; Users</t>
    </r>
    <r>
      <rPr>
        <sz val="11"/>
        <color rgb="FF006096"/>
        <rFont val="Roboto Condensed"/>
      </rPr>
      <t xml:space="preserve">
</t>
    </r>
    <r>
      <rPr>
        <sz val="11"/>
        <color rgb="FF006096"/>
        <rFont val="Roboto Condensed"/>
      </rPr>
      <t>- View the default users</t>
    </r>
    <r>
      <rPr>
        <sz val="11"/>
        <color rgb="FF006096"/>
        <rFont val="Roboto Condensed"/>
      </rPr>
      <t xml:space="preserve">
</t>
    </r>
  </si>
  <si>
    <r>
      <rPr>
        <sz val="11"/>
        <color rgb="FF000000"/>
        <rFont val="Calibri"/>
      </rPr>
      <t>The only default user is the "admin" user.</t>
    </r>
  </si>
  <si>
    <t>Password Policy</t>
  </si>
  <si>
    <t>3.1</t>
  </si>
  <si>
    <r>
      <rPr>
        <sz val="11"/>
        <rFont val="Calibri"/>
      </rPr>
      <t xml:space="preserve">Ensure </t>
    </r>
    <r>
      <rPr>
        <sz val="11"/>
        <color rgb="FF000000"/>
        <rFont val="Calibri"/>
      </rPr>
      <t>'</t>
    </r>
    <r>
      <rPr>
        <b/>
        <sz val="11"/>
        <color rgb="FF000000"/>
        <rFont val="Calibri"/>
      </rPr>
      <t>Local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</si>
  <si>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Disabled Local User Account.</t>
    </r>
  </si>
  <si>
    <r>
      <rPr>
        <sz val="11"/>
        <color rgb="FF000000"/>
        <rFont val="Calibri"/>
      </rPr>
      <t>Disable the 'Local User' account except for the admin user.</t>
    </r>
  </si>
  <si>
    <r>
      <rPr>
        <sz val="11"/>
        <color rgb="FF000000"/>
        <rFont val="Calibri"/>
      </rPr>
      <t>Need to manually check each account.</t>
    </r>
  </si>
  <si>
    <t>3.2</t>
  </si>
  <si>
    <r>
      <rPr>
        <sz val="11"/>
        <rFont val="Calibri"/>
      </rPr>
      <t>Ensure Login Protection Threshold is set to 30 or less</t>
    </r>
  </si>
  <si>
    <r>
      <rPr>
        <sz val="11"/>
        <color rgb="FF000000"/>
        <rFont val="Calibri"/>
      </rPr>
      <t>In the GUI:</t>
    </r>
    <r>
      <rPr>
        <sz val="11"/>
        <color rgb="FF000000"/>
        <rFont val="Calibri"/>
      </rPr>
      <t xml:space="preserve">
</t>
    </r>
    <r>
      <rPr>
        <sz val="11"/>
        <color rgb="FF006096"/>
        <rFont val="Roboto Condensed"/>
      </rPr>
      <t>- Navigate to System &gt; Advanced</t>
    </r>
    <r>
      <rPr>
        <sz val="11"/>
        <color rgb="FF006096"/>
        <rFont val="Roboto Condensed"/>
      </rPr>
      <t xml:space="preserve">
</t>
    </r>
    <r>
      <rPr>
        <sz val="11"/>
        <color rgb="FF006096"/>
        <rFont val="Roboto Condensed"/>
      </rPr>
      <t>- Set 30 in the 'Login Protection' &gt; 'Threshold' Field</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</si>
  <si>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The Login Protection Threshold is a score-based system that helps to prevent unauthorized access to the pfSense firewall. This score is based on various criteria, including the number of unsuccessful login attempts from a specific IP address. This control ensures that the Login Protection Threshold is set to a value of 30 or less.</t>
    </r>
  </si>
  <si>
    <r>
      <rPr>
        <sz val="11"/>
        <color rgb="FF000000"/>
        <rFont val="Calibri"/>
      </rPr>
      <t>In the GUI:</t>
    </r>
    <r>
      <rPr>
        <sz val="11"/>
        <color rgb="FF000000"/>
        <rFont val="Calibri"/>
      </rPr>
      <t xml:space="preserve">
</t>
    </r>
    <r>
      <rPr>
        <sz val="11"/>
        <color rgb="FF006096"/>
        <rFont val="Roboto Condensed"/>
      </rPr>
      <t>- Navigate to System &gt; Advanced</t>
    </r>
    <r>
      <rPr>
        <sz val="11"/>
        <color rgb="FF006096"/>
        <rFont val="Roboto Condensed"/>
      </rPr>
      <t xml:space="preserve">
</t>
    </r>
    <r>
      <rPr>
        <sz val="11"/>
        <color rgb="FF006096"/>
        <rFont val="Roboto Condensed"/>
      </rPr>
      <t>- Check the 'Login Protection' &gt; 'Threshold' Field</t>
    </r>
    <r>
      <rPr>
        <sz val="11"/>
        <color rgb="FF006096"/>
        <rFont val="Roboto Condensed"/>
      </rPr>
      <t xml:space="preserve">
</t>
    </r>
  </si>
  <si>
    <t>3.3</t>
  </si>
  <si>
    <r>
      <rPr>
        <sz val="11"/>
        <rFont val="Calibri"/>
      </rPr>
      <t>Ensure Allow access again after time is set to 300 or more second</t>
    </r>
  </si>
  <si>
    <t>Level 2</t>
  </si>
  <si>
    <r>
      <rPr>
        <sz val="11"/>
        <color rgb="FF000000"/>
        <rFont val="Calibri"/>
      </rPr>
      <t>In GUI:</t>
    </r>
    <r>
      <rPr>
        <sz val="11"/>
        <color rgb="FF000000"/>
        <rFont val="Calibri"/>
      </rPr>
      <t xml:space="preserve">
</t>
    </r>
    <r>
      <rPr>
        <sz val="11"/>
        <color rgb="FF006096"/>
        <rFont val="Roboto Condensed"/>
      </rPr>
      <t>- Navigate to System &gt; Advanced &gt; Admin Access</t>
    </r>
    <r>
      <rPr>
        <sz val="11"/>
        <color rgb="FF006096"/>
        <rFont val="Roboto Condensed"/>
      </rPr>
      <t xml:space="preserve">
</t>
    </r>
    <r>
      <rPr>
        <sz val="11"/>
        <color rgb="FF006096"/>
        <rFont val="Roboto Condensed"/>
      </rPr>
      <t>- set the 'Login Protection' options.</t>
    </r>
    <r>
      <rPr>
        <sz val="11"/>
        <color rgb="FF006096"/>
        <rFont val="Roboto Condensed"/>
      </rPr>
      <t xml:space="preserve">
</t>
    </r>
    <r>
      <rPr>
        <sz val="11"/>
        <color rgb="FF006096"/>
        <rFont val="Roboto Condensed"/>
      </rPr>
      <t>- set 'Blocktime' value to 300.</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</si>
  <si>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Account password lockout &gt;= 300 seconds. Allow access again after a user has been locked out (due to failed login attempts). The user is allowed access after the configured time if there have been no login attempts during that time).</t>
    </r>
  </si>
  <si>
    <r>
      <rPr>
        <sz val="11"/>
        <color rgb="FF000000"/>
        <rFont val="Calibri"/>
      </rPr>
      <t>In GUI:</t>
    </r>
    <r>
      <rPr>
        <sz val="11"/>
        <color rgb="FF000000"/>
        <rFont val="Calibri"/>
      </rPr>
      <t xml:space="preserve">
</t>
    </r>
    <r>
      <rPr>
        <sz val="11"/>
        <color rgb="FF006096"/>
        <rFont val="Roboto Condensed"/>
      </rPr>
      <t>- Navigate to System &gt; Advanced &gt; Admin Access</t>
    </r>
    <r>
      <rPr>
        <sz val="11"/>
        <color rgb="FF006096"/>
        <rFont val="Roboto Condensed"/>
      </rPr>
      <t xml:space="preserve">
</t>
    </r>
    <r>
      <rPr>
        <sz val="11"/>
        <color rgb="FF006096"/>
        <rFont val="Roboto Condensed"/>
      </rPr>
      <t>- Check the 'Login Protection' options.</t>
    </r>
    <r>
      <rPr>
        <sz val="11"/>
        <color rgb="FF006096"/>
        <rFont val="Roboto Condensed"/>
      </rPr>
      <t xml:space="preserve">
</t>
    </r>
    <r>
      <rPr>
        <sz val="11"/>
        <color rgb="FF006096"/>
        <rFont val="Roboto Condensed"/>
      </rPr>
      <t>- Check 'Blocktime' value is greater than 300 seconds.</t>
    </r>
    <r>
      <rPr>
        <sz val="11"/>
        <color rgb="FF006096"/>
        <rFont val="Roboto Condensed"/>
      </rPr>
      <t xml:space="preserve">
</t>
    </r>
  </si>
  <si>
    <r>
      <rPr>
        <sz val="11"/>
        <color rgb="FF000000"/>
        <rFont val="Calibri"/>
      </rPr>
      <t>'Blocktime' will be blank</t>
    </r>
  </si>
  <si>
    <t>3.4</t>
  </si>
  <si>
    <r>
      <rPr>
        <sz val="11"/>
        <rFont val="Calibri"/>
      </rPr>
      <t>Ensure default password of admin is changed</t>
    </r>
  </si>
  <si>
    <r>
      <rPr>
        <sz val="11"/>
        <color rgb="FF000000"/>
        <rFont val="Calibri"/>
      </rPr>
      <t>In the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Pencil Icon under 'Actions'</t>
    </r>
    <r>
      <rPr>
        <sz val="11"/>
        <color rgb="FF006096"/>
        <rFont val="Roboto Condensed"/>
      </rPr>
      <t xml:space="preserve">
</t>
    </r>
    <r>
      <rPr>
        <sz val="11"/>
        <color rgb="FF006096"/>
        <rFont val="Roboto Condensed"/>
      </rPr>
      <t>- Change the password of the default 'admin' user account.</t>
    </r>
    <r>
      <rPr>
        <sz val="11"/>
        <color rgb="FF006096"/>
        <rFont val="Roboto Condensed"/>
      </rPr>
      <t xml:space="preserve">
</t>
    </r>
    <r>
      <rPr>
        <sz val="11"/>
        <color rgb="FF006096"/>
        <rFont val="Roboto Condensed"/>
      </rPr>
      <t>- Click 'Save' at the bottom of the page.</t>
    </r>
    <r>
      <rPr>
        <sz val="11"/>
        <color rgb="FF006096"/>
        <rFont val="Roboto Condensed"/>
      </rPr>
      <t xml:space="preserve">
</t>
    </r>
  </si>
  <si>
    <r>
      <rPr>
        <sz val="11"/>
        <color rgb="FF000000"/>
        <rFont val="Calibri"/>
      </rPr>
      <t>To assist users in changing the default password for 'admin' account.</t>
    </r>
  </si>
  <si>
    <r>
      <rPr>
        <sz val="11"/>
        <color rgb="FF000000"/>
        <rFont val="Calibri"/>
      </rPr>
      <t>Failing to change the default 'admin' account's password creates high risk to the system as the 'admin' account may be abused by unauthorized users, allowing them full root access to the system.</t>
    </r>
  </si>
  <si>
    <r>
      <rPr>
        <sz val="11"/>
        <color rgb="FF000000"/>
        <rFont val="Calibri"/>
      </rPr>
      <t>Try to login to the GUI with:Username: adminPassword: pfsense</t>
    </r>
  </si>
  <si>
    <r>
      <rPr>
        <sz val="11"/>
        <color rgb="FF000000"/>
        <rFont val="Calibri"/>
      </rPr>
      <t>Default Values:</t>
    </r>
    <r>
      <rPr>
        <sz val="11"/>
        <color rgb="FF000000"/>
        <rFont val="Calibri"/>
      </rPr>
      <t xml:space="preserve">
</t>
    </r>
    <r>
      <rPr>
        <sz val="11"/>
        <color rgb="FF006096"/>
        <rFont val="Roboto Condensed"/>
      </rPr>
      <t>User: admin</t>
    </r>
    <r>
      <rPr>
        <sz val="11"/>
        <color rgb="FF006096"/>
        <rFont val="Roboto Condensed"/>
      </rPr>
      <t xml:space="preserve">
</t>
    </r>
    <r>
      <rPr>
        <sz val="11"/>
        <color rgb="FF006096"/>
        <rFont val="Roboto Condensed"/>
      </rPr>
      <t>Password: pfsense</t>
    </r>
    <r>
      <rPr>
        <sz val="11"/>
        <color rgb="FF006096"/>
        <rFont val="Roboto Condensed"/>
      </rPr>
      <t xml:space="preserve">
</t>
    </r>
  </si>
  <si>
    <t>Firewall Rules Policy</t>
  </si>
  <si>
    <t>4.1.1</t>
  </si>
  <si>
    <r>
      <rPr>
        <sz val="11"/>
        <rFont val="Calibri"/>
      </rPr>
      <t>Ensure no Allow Rule with Any in Destination Field present in the Firewall Rules</t>
    </r>
  </si>
  <si>
    <r>
      <rPr>
        <sz val="11"/>
        <color rgb="FF000000"/>
        <rFont val="Calibri"/>
      </rPr>
      <t>Delete or Disable the rule from the firewall which has Any used in the Destination field.</t>
    </r>
  </si>
  <si>
    <r>
      <rPr>
        <sz val="11"/>
        <color rgb="FF000000"/>
        <rFont val="Calibri"/>
      </rPr>
      <t>The Firewall Rules with Any in Source field allows all the IP Addresses of the Network to access the specified destination configured in the Firewall rules for specific services.</t>
    </r>
  </si>
  <si>
    <r>
      <rPr>
        <sz val="11"/>
        <color rgb="FF000000"/>
        <rFont val="Calibri"/>
      </rPr>
      <t>Verify there are no allowed rules present in the firewall which has Any used in theDestination fieldIn CLI:</t>
    </r>
    <r>
      <rPr>
        <sz val="11"/>
        <color rgb="FF000000"/>
        <rFont val="Calibri"/>
      </rPr>
      <t xml:space="preserve">
</t>
    </r>
    <r>
      <rPr>
        <sz val="11"/>
        <color rgb="FF006096"/>
        <rFont val="Roboto Condensed"/>
      </rPr>
      <t>pfctl -sr</t>
    </r>
    <r>
      <rPr>
        <sz val="11"/>
        <color rgb="FF006096"/>
        <rFont val="Roboto Condensed"/>
      </rPr>
      <t xml:space="preserve">
</t>
    </r>
  </si>
  <si>
    <r>
      <rPr>
        <sz val="11"/>
        <color rgb="FF000000"/>
        <rFont val="Calibri"/>
      </rPr>
      <t>Default "Allow Any" rule to prevent lockout.</t>
    </r>
    <r>
      <rPr>
        <sz val="11"/>
        <color rgb="FF000000"/>
        <rFont val="Calibri"/>
      </rPr>
      <t xml:space="preserve">
</t>
    </r>
    <r>
      <rPr>
        <sz val="11"/>
        <color rgb="FF000000"/>
        <rFont val="Calibri"/>
      </rPr>
      <t>Default "Allow Any" rules on LAN Interfaces to allow network connectivity within the LAN.</t>
    </r>
  </si>
  <si>
    <t>4.1.2</t>
  </si>
  <si>
    <r>
      <rPr>
        <sz val="11"/>
        <rFont val="Calibri"/>
      </rPr>
      <t>Ensure no Allow Rule with Any in Source field present in the Firewall Rules</t>
    </r>
  </si>
  <si>
    <r>
      <rPr>
        <sz val="11"/>
        <color rgb="FF000000"/>
        <rFont val="Calibri"/>
      </rPr>
      <t>Delete the rule from the firewall which has Any used in the Source field.</t>
    </r>
  </si>
  <si>
    <r>
      <rPr>
        <sz val="11"/>
        <color rgb="FF000000"/>
        <rFont val="Calibri"/>
      </rPr>
      <t>The Firewall Rules with Any in the Destination field allows accessing all the IP Addresses ofNetwork from specified Sources configured in the Firewall rules for specific services</t>
    </r>
  </si>
  <si>
    <r>
      <rPr>
        <sz val="11"/>
        <color rgb="FF000000"/>
        <rFont val="Calibri"/>
      </rPr>
      <t>Verify there are no allowed rules present in the firewall which has Any used in theSource field. If there is any such rule present in the firewall, it should have a business justification and also it should be documentedIn CLI:</t>
    </r>
    <r>
      <rPr>
        <sz val="11"/>
        <color rgb="FF000000"/>
        <rFont val="Calibri"/>
      </rPr>
      <t xml:space="preserve">
</t>
    </r>
    <r>
      <rPr>
        <sz val="11"/>
        <color rgb="FF006096"/>
        <rFont val="Roboto Condensed"/>
      </rPr>
      <t>pfctl -sr</t>
    </r>
    <r>
      <rPr>
        <sz val="11"/>
        <color rgb="FF006096"/>
        <rFont val="Roboto Condensed"/>
      </rPr>
      <t xml:space="preserve">
</t>
    </r>
  </si>
  <si>
    <t>4.1.3</t>
  </si>
  <si>
    <r>
      <rPr>
        <sz val="11"/>
        <rFont val="Calibri"/>
      </rPr>
      <t>Ensure no Allow Rule with Any in Services field present in the Firewall Rules</t>
    </r>
  </si>
  <si>
    <r>
      <rPr>
        <sz val="11"/>
        <color rgb="FF000000"/>
        <rFont val="Calibri"/>
      </rPr>
      <t>Delete the rule from the firewall which has Any used in the Service field.</t>
    </r>
  </si>
  <si>
    <r>
      <rPr>
        <sz val="11"/>
        <color rgb="FF000000"/>
        <rFont val="Calibri"/>
      </rPr>
      <t>The Firewall Rules with Any in the Service field allows accessing all the Services fromspecified Source to specified Destination configured in the Firewall rules.</t>
    </r>
  </si>
  <si>
    <r>
      <rPr>
        <sz val="11"/>
        <color rgb="FF000000"/>
        <rFont val="Calibri"/>
      </rPr>
      <t>Verify there are no allowed rules present in the firewall which has Any used in the Servicefield.In CLI:</t>
    </r>
    <r>
      <rPr>
        <sz val="11"/>
        <color rgb="FF000000"/>
        <rFont val="Calibri"/>
      </rPr>
      <t xml:space="preserve">
</t>
    </r>
    <r>
      <rPr>
        <sz val="11"/>
        <color rgb="FF006096"/>
        <rFont val="Roboto Condensed"/>
      </rPr>
      <t>pfctl -sr</t>
    </r>
    <r>
      <rPr>
        <sz val="11"/>
        <color rgb="FF006096"/>
        <rFont val="Roboto Condensed"/>
      </rPr>
      <t xml:space="preserve">
</t>
    </r>
  </si>
  <si>
    <t>4.1.4</t>
  </si>
  <si>
    <r>
      <rPr>
        <sz val="11"/>
        <rFont val="Calibri"/>
      </rPr>
      <t>Ensure there are no Unused Policies</t>
    </r>
  </si>
  <si>
    <r>
      <rPr>
        <sz val="11"/>
        <color rgb="FF000000"/>
        <rFont val="Calibri"/>
      </rPr>
      <t>Disable and then delete any unused firewall policies.</t>
    </r>
  </si>
  <si>
    <r>
      <rPr>
        <sz val="11"/>
        <color rgb="FF000000"/>
        <rFont val="Calibri"/>
      </rPr>
      <t>Ensure that there are no firewall policies that are unused</t>
    </r>
  </si>
  <si>
    <r>
      <rPr>
        <sz val="11"/>
        <color rgb="FF000000"/>
        <rFont val="Calibri"/>
      </rPr>
      <t>Review all Firewall policies for use and validate the purpose of the policy.</t>
    </r>
  </si>
  <si>
    <t>4.1.5</t>
  </si>
  <si>
    <r>
      <rPr>
        <sz val="11"/>
        <rFont val="Calibri"/>
      </rPr>
      <t>Ensure Logging is Enable for All Firewall Rules</t>
    </r>
  </si>
  <si>
    <r>
      <rPr>
        <sz val="11"/>
        <color rgb="FF000000"/>
        <rFont val="Calibri"/>
      </rPr>
      <t>In the GUI:</t>
    </r>
    <r>
      <rPr>
        <sz val="11"/>
        <color rgb="FF000000"/>
        <rFont val="Calibri"/>
      </rPr>
      <t xml:space="preserve">
</t>
    </r>
    <r>
      <rPr>
        <sz val="11"/>
        <color rgb="FF006096"/>
        <rFont val="Roboto Condensed"/>
      </rPr>
      <t>- Navigate to Status &gt; System Logs &gt; Settings</t>
    </r>
    <r>
      <rPr>
        <sz val="11"/>
        <color rgb="FF006096"/>
        <rFont val="Roboto Condensed"/>
      </rPr>
      <t xml:space="preserve">
</t>
    </r>
    <r>
      <rPr>
        <sz val="11"/>
        <color rgb="FF006096"/>
        <rFont val="Roboto Condensed"/>
      </rPr>
      <t>- Check Desired Logging Options to enable.</t>
    </r>
    <r>
      <rPr>
        <sz val="11"/>
        <color rgb="FF006096"/>
        <rFont val="Roboto Condensed"/>
      </rPr>
      <t xml:space="preserve">
</t>
    </r>
  </si>
  <si>
    <r>
      <rPr>
        <sz val="11"/>
        <color rgb="FF000000"/>
        <rFont val="Calibri"/>
      </rPr>
      <t>Ensure all firewall rules have logging enable.</t>
    </r>
  </si>
  <si>
    <r>
      <rPr>
        <sz val="11"/>
        <color rgb="FF000000"/>
        <rFont val="Calibri"/>
      </rPr>
      <t>In the GUI:</t>
    </r>
    <r>
      <rPr>
        <sz val="11"/>
        <color rgb="FF000000"/>
        <rFont val="Calibri"/>
      </rPr>
      <t xml:space="preserve">
</t>
    </r>
    <r>
      <rPr>
        <sz val="11"/>
        <color rgb="FF006096"/>
        <rFont val="Roboto Condensed"/>
      </rPr>
      <t>- Navigate to Status &gt; System Logs &gt; Settings</t>
    </r>
    <r>
      <rPr>
        <sz val="11"/>
        <color rgb="FF006096"/>
        <rFont val="Roboto Condensed"/>
      </rPr>
      <t xml:space="preserve">
</t>
    </r>
    <r>
      <rPr>
        <sz val="11"/>
        <color rgb="FF006096"/>
        <rFont val="Roboto Condensed"/>
      </rPr>
      <t>- Verify Desired Logging Options are enabled</t>
    </r>
    <r>
      <rPr>
        <sz val="11"/>
        <color rgb="FF006096"/>
        <rFont val="Roboto Condensed"/>
      </rPr>
      <t xml:space="preserve">
</t>
    </r>
  </si>
  <si>
    <r>
      <rPr>
        <sz val="11"/>
        <color rgb="FF000000"/>
        <rFont val="Calibri"/>
      </rPr>
      <t>The following log options are enabled by default:Log firewall default blocks:</t>
    </r>
    <r>
      <rPr>
        <sz val="11"/>
        <color rgb="FF000000"/>
        <rFont val="Calibri"/>
      </rPr>
      <t xml:space="preserve">
</t>
    </r>
    <r>
      <rPr>
        <sz val="11"/>
        <color rgb="FF000000"/>
        <rFont val="Calibri"/>
      </rPr>
      <t>- Log packets matched from the default block rules in the ruleset</t>
    </r>
    <r>
      <rPr>
        <sz val="11"/>
        <color rgb="FF000000"/>
        <rFont val="Calibri"/>
      </rPr>
      <t xml:space="preserve">
</t>
    </r>
    <r>
      <rPr>
        <sz val="11"/>
        <color rgb="FF000000"/>
        <rFont val="Calibri"/>
      </rPr>
      <t>- Log packets blocked by 'Block Bogon Networks' rules</t>
    </r>
    <r>
      <rPr>
        <sz val="11"/>
        <color rgb="FF000000"/>
        <rFont val="Calibri"/>
      </rPr>
      <t xml:space="preserve">
</t>
    </r>
    <r>
      <rPr>
        <sz val="11"/>
        <color rgb="FF000000"/>
        <rFont val="Calibri"/>
      </rPr>
      <t>- Log packets blocked by 'Block Private Networks' rulesWeb Server Log:</t>
    </r>
    <r>
      <rPr>
        <sz val="11"/>
        <color rgb="FF000000"/>
        <rFont val="Calibri"/>
      </rPr>
      <t xml:space="preserve">
</t>
    </r>
    <r>
      <rPr>
        <sz val="11"/>
        <color rgb="FF000000"/>
        <rFont val="Calibri"/>
      </rPr>
      <t>- Log errors from the web server processLog Configuration Changes:</t>
    </r>
    <r>
      <rPr>
        <sz val="11"/>
        <color rgb="FF000000"/>
        <rFont val="Calibri"/>
      </rPr>
      <t xml:space="preserve">
</t>
    </r>
    <r>
      <rPr>
        <sz val="11"/>
        <color rgb="FF000000"/>
        <rFont val="Calibri"/>
      </rPr>
      <t>- Generate log entries when making changes to the configuration.</t>
    </r>
  </si>
  <si>
    <t>4.1.6</t>
  </si>
  <si>
    <r>
      <rPr>
        <sz val="11"/>
        <rFont val="Calibri"/>
      </rPr>
      <t>Ensure ICMP Request is securely configured</t>
    </r>
  </si>
  <si>
    <r>
      <rPr>
        <sz val="11"/>
        <color rgb="FF000000"/>
        <rFont val="Calibri"/>
      </rPr>
      <t>In GUI:</t>
    </r>
    <r>
      <rPr>
        <sz val="11"/>
        <color rgb="FF000000"/>
        <rFont val="Calibri"/>
      </rPr>
      <t xml:space="preserve">
</t>
    </r>
    <r>
      <rPr>
        <sz val="11"/>
        <color rgb="FF006096"/>
        <rFont val="Roboto Condensed"/>
      </rPr>
      <t>- Navigate to Firewall &gt; Rules</t>
    </r>
    <r>
      <rPr>
        <sz val="11"/>
        <color rgb="FF006096"/>
        <rFont val="Roboto Condensed"/>
      </rPr>
      <t xml:space="preserve">
</t>
    </r>
    <r>
      <rPr>
        <sz val="11"/>
        <color rgb="FF006096"/>
        <rFont val="Roboto Condensed"/>
      </rPr>
      <t>- Review the firewall rules to determine if any ICMP request rules are present.</t>
    </r>
    <r>
      <rPr>
        <sz val="11"/>
        <color rgb="FF006096"/>
        <rFont val="Roboto Condensed"/>
      </rPr>
      <t xml:space="preserve">
</t>
    </r>
    <r>
      <rPr>
        <sz val="11"/>
        <color rgb="FF006096"/>
        <rFont val="Roboto Condensed"/>
      </rPr>
      <t>- Review the firewall rules to determine if any ICMP request rules are present.</t>
    </r>
    <r>
      <rPr>
        <sz val="11"/>
        <color rgb="FF006096"/>
        <rFont val="Roboto Condensed"/>
      </rPr>
      <t xml:space="preserve">
</t>
    </r>
    <r>
      <rPr>
        <sz val="11"/>
        <color rgb="FF006096"/>
        <rFont val="Roboto Condensed"/>
      </rPr>
      <t>- Check the configured ICMP request types for each rule to ensure that only necessary types are allowed</t>
    </r>
    <r>
      <rPr>
        <sz val="11"/>
        <color rgb="FF006096"/>
        <rFont val="Roboto Condensed"/>
      </rPr>
      <t xml:space="preserve">
</t>
    </r>
  </si>
  <si>
    <r>
      <rPr>
        <sz val="11"/>
        <color rgb="FF000000"/>
        <rFont val="Calibri"/>
      </rPr>
      <t>ICMP (Internet Control Message Protocol) is used by network devices to communicate with each other. While ICMP is essential for network management and troubleshooting, allowing all types of ICMP requests may increase the risk of attacks such as Ping Flood and ICMP Redirect. Therefore, it is recommended to securely configure the allowed types of ICMP requests on the firewall.</t>
    </r>
  </si>
  <si>
    <t>SNMP Policy</t>
  </si>
  <si>
    <t>5.1.1</t>
  </si>
  <si>
    <r>
      <rPr>
        <sz val="11"/>
        <rFont val="Calibri"/>
      </rPr>
      <t>Ensure SNMP traps receivers is set</t>
    </r>
  </si>
  <si>
    <r>
      <rPr>
        <sz val="11"/>
        <color rgb="FF000000"/>
        <rFont val="Calibri"/>
      </rPr>
      <t>In GUI:</t>
    </r>
    <r>
      <rPr>
        <sz val="11"/>
        <color rgb="FF000000"/>
        <rFont val="Calibri"/>
      </rPr>
      <t xml:space="preserve">
</t>
    </r>
    <r>
      <rPr>
        <sz val="11"/>
        <color rgb="FF006096"/>
        <rFont val="Roboto Condensed"/>
      </rPr>
      <t>- Navigate to Services &gt; SNMP.</t>
    </r>
    <r>
      <rPr>
        <sz val="11"/>
        <color rgb="FF006096"/>
        <rFont val="Roboto Condensed"/>
      </rPr>
      <t xml:space="preserve">
</t>
    </r>
    <r>
      <rPr>
        <sz val="11"/>
        <color rgb="FF006096"/>
        <rFont val="Roboto Condensed"/>
      </rPr>
      <t>- Check "SNMP Traps Enable" is enable.</t>
    </r>
    <r>
      <rPr>
        <sz val="11"/>
        <color rgb="FF006096"/>
        <rFont val="Roboto Condensed"/>
      </rPr>
      <t xml:space="preserve">
</t>
    </r>
    <r>
      <rPr>
        <sz val="11"/>
        <color rgb="FF006096"/>
        <rFont val="Roboto Condensed"/>
      </rPr>
      <t>- Configured the "SNMP Trap Settings" value.</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</si>
  <si>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Enables SNMP traps receivers where traps are sent.</t>
    </r>
  </si>
  <si>
    <r>
      <rPr>
        <sz val="11"/>
        <color rgb="FF000000"/>
        <rFont val="Calibri"/>
      </rPr>
      <t>In GUI:</t>
    </r>
    <r>
      <rPr>
        <sz val="11"/>
        <color rgb="FF000000"/>
        <rFont val="Calibri"/>
      </rPr>
      <t xml:space="preserve">
</t>
    </r>
    <r>
      <rPr>
        <sz val="11"/>
        <color rgb="FF006096"/>
        <rFont val="Roboto Condensed"/>
      </rPr>
      <t>- Navigate to Services &gt; SNMP.</t>
    </r>
    <r>
      <rPr>
        <sz val="11"/>
        <color rgb="FF006096"/>
        <rFont val="Roboto Condensed"/>
      </rPr>
      <t xml:space="preserve">
</t>
    </r>
    <r>
      <rPr>
        <sz val="11"/>
        <color rgb="FF006096"/>
        <rFont val="Roboto Condensed"/>
      </rPr>
      <t>- Check "SNMP Traps Enable" is enabled.</t>
    </r>
    <r>
      <rPr>
        <sz val="11"/>
        <color rgb="FF006096"/>
        <rFont val="Roboto Condensed"/>
      </rPr>
      <t xml:space="preserve">
</t>
    </r>
    <r>
      <rPr>
        <sz val="11"/>
        <color rgb="FF006096"/>
        <rFont val="Roboto Condensed"/>
      </rPr>
      <t>- Check on the "SNMP Trap Settings" is configured.</t>
    </r>
    <r>
      <rPr>
        <sz val="11"/>
        <color rgb="FF006096"/>
        <rFont val="Roboto Condensed"/>
      </rPr>
      <t xml:space="preserve">
</t>
    </r>
  </si>
  <si>
    <r>
      <rPr>
        <sz val="11"/>
        <color rgb="FF000000"/>
        <rFont val="Calibri"/>
      </rPr>
      <t>In GUI:</t>
    </r>
    <r>
      <rPr>
        <sz val="11"/>
        <color rgb="FF000000"/>
        <rFont val="Calibri"/>
      </rPr>
      <t xml:space="preserve">
</t>
    </r>
    <r>
      <rPr>
        <sz val="11"/>
        <color rgb="FF006096"/>
        <rFont val="Roboto Condensed"/>
      </rPr>
      <t>- Under 'SNMP Daemon Settings'</t>
    </r>
    <r>
      <rPr>
        <sz val="11"/>
        <color rgb="FF006096"/>
        <rFont val="Roboto Condensed"/>
      </rPr>
      <t xml:space="preserve">
</t>
    </r>
    <r>
      <rPr>
        <sz val="11"/>
        <color rgb="FF006096"/>
        <rFont val="Roboto Condensed"/>
      </rPr>
      <t>- 'Enable' box will not be checked.</t>
    </r>
    <r>
      <rPr>
        <sz val="11"/>
        <color rgb="FF006096"/>
        <rFont val="Roboto Condensed"/>
      </rPr>
      <t xml:space="preserve">
</t>
    </r>
  </si>
  <si>
    <t>5.1.2</t>
  </si>
  <si>
    <r>
      <rPr>
        <sz val="11"/>
        <rFont val="Calibri"/>
      </rPr>
      <t>Ensure SNMP traps is enabled</t>
    </r>
  </si>
  <si>
    <r>
      <rPr>
        <sz val="11"/>
        <color rgb="FF000000"/>
        <rFont val="Calibri"/>
      </rPr>
      <t>IN GUI:</t>
    </r>
    <r>
      <rPr>
        <sz val="11"/>
        <color rgb="FF000000"/>
        <rFont val="Calibri"/>
      </rPr>
      <t xml:space="preserve">
</t>
    </r>
    <r>
      <rPr>
        <sz val="11"/>
        <color rgb="FF006096"/>
        <rFont val="Roboto Condensed"/>
      </rPr>
      <t>- Navigate to Services &gt; SNMP.</t>
    </r>
    <r>
      <rPr>
        <sz val="11"/>
        <color rgb="FF006096"/>
        <rFont val="Roboto Condensed"/>
      </rPr>
      <t xml:space="preserve">
</t>
    </r>
    <r>
      <rPr>
        <sz val="11"/>
        <color rgb="FF006096"/>
        <rFont val="Roboto Condensed"/>
      </rPr>
      <t>- set checkbox "SNMP Traps Enable".</t>
    </r>
    <r>
      <rPr>
        <sz val="11"/>
        <color rgb="FF006096"/>
        <rFont val="Roboto Condensed"/>
      </rPr>
      <t xml:space="preserve">
</t>
    </r>
    <r>
      <rPr>
        <sz val="11"/>
        <color rgb="FF006096"/>
        <rFont val="Roboto Condensed"/>
      </rPr>
      <t>- Click on Save</t>
    </r>
    <r>
      <rPr>
        <sz val="11"/>
        <color rgb="FF006096"/>
        <rFont val="Roboto Condensed"/>
      </rPr>
      <t xml:space="preserve">
</t>
    </r>
  </si>
  <si>
    <r>
      <rPr>
        <sz val="11"/>
        <color rgb="FF000000"/>
        <rFont val="Calibri"/>
      </rPr>
      <t>Enables SNMP traps to be sent to the Network Management Station (NMS)</t>
    </r>
  </si>
  <si>
    <r>
      <rPr>
        <sz val="11"/>
        <color rgb="FF000000"/>
        <rFont val="Calibri"/>
      </rPr>
      <t>IN GUI:</t>
    </r>
    <r>
      <rPr>
        <sz val="11"/>
        <color rgb="FF000000"/>
        <rFont val="Calibri"/>
      </rPr>
      <t xml:space="preserve">
</t>
    </r>
    <r>
      <rPr>
        <sz val="11"/>
        <color rgb="FF006096"/>
        <rFont val="Roboto Condensed"/>
      </rPr>
      <t>- Navigate to Services &gt; SNMP.</t>
    </r>
    <r>
      <rPr>
        <sz val="11"/>
        <color rgb="FF006096"/>
        <rFont val="Roboto Condensed"/>
      </rPr>
      <t xml:space="preserve">
</t>
    </r>
    <r>
      <rPr>
        <sz val="11"/>
        <color rgb="FF006096"/>
        <rFont val="Roboto Condensed"/>
      </rPr>
      <t>- Check "SNMP Traps Enable" is enabled.</t>
    </r>
    <r>
      <rPr>
        <sz val="11"/>
        <color rgb="FF006096"/>
        <rFont val="Roboto Condensed"/>
      </rPr>
      <t xml:space="preserve">
</t>
    </r>
  </si>
  <si>
    <t>5.1.3</t>
  </si>
  <si>
    <r>
      <rPr>
        <sz val="11"/>
        <rFont val="Calibri"/>
      </rPr>
      <t>Ensure that the add-on package NET-SNMP is installed and configured securely</t>
    </r>
  </si>
  <si>
    <r>
      <rPr>
        <sz val="11"/>
        <color rgb="FF000000"/>
        <rFont val="Calibri"/>
      </rPr>
      <t>The add-on package NET-SNMP provides Simple Network Management Protocol (SNMP) functionality on pfSense. SNMP is used for network management and monitoring, allowing administrators to collect and view information about devices on the network. This rule ensures that the NET-SNMP package is installed and securely configured.</t>
    </r>
  </si>
  <si>
    <r>
      <rPr>
        <sz val="11"/>
        <color rgb="FF000000"/>
        <rFont val="Calibri"/>
      </rPr>
      <t>- Check if the NET-SNMP package is installed on pfSense.</t>
    </r>
    <r>
      <rPr>
        <sz val="11"/>
        <color rgb="FF000000"/>
        <rFont val="Calibri"/>
      </rPr>
      <t xml:space="preserve">
</t>
    </r>
    <r>
      <rPr>
        <sz val="11"/>
        <color rgb="FF000000"/>
        <rFont val="Calibri"/>
      </rPr>
      <t>- Verify that SNMPv3 is enabled and configured with strong encryption and authentication settings.</t>
    </r>
    <r>
      <rPr>
        <sz val="11"/>
        <color rgb="FF000000"/>
        <rFont val="Calibri"/>
      </rPr>
      <t xml:space="preserve">
</t>
    </r>
    <r>
      <rPr>
        <sz val="11"/>
        <color rgb="FF000000"/>
        <rFont val="Calibri"/>
      </rPr>
      <t>- Verify that SNMP access is restricted to authorized hosts only.</t>
    </r>
    <r>
      <rPr>
        <sz val="11"/>
        <color rgb="FF000000"/>
        <rFont val="Calibri"/>
      </rPr>
      <t xml:space="preserve">
</t>
    </r>
    <r>
      <rPr>
        <sz val="11"/>
        <color rgb="FF000000"/>
        <rFont val="Calibri"/>
      </rPr>
      <t>- Verify that default community strings have been removed or changed.</t>
    </r>
  </si>
  <si>
    <t>NTP Service Policy</t>
  </si>
  <si>
    <t>5.2.1</t>
  </si>
  <si>
    <r>
      <rPr>
        <sz val="11"/>
        <rFont val="Calibri"/>
      </rPr>
      <t>Ensure time zone is properly configured</t>
    </r>
  </si>
  <si>
    <r>
      <rPr>
        <sz val="11"/>
        <color rgb="FF000000"/>
        <rFont val="Calibri"/>
      </rPr>
      <t>In the GUI:</t>
    </r>
    <r>
      <rPr>
        <sz val="11"/>
        <color rgb="FF000000"/>
        <rFont val="Calibri"/>
      </rPr>
      <t xml:space="preserve">
</t>
    </r>
    <r>
      <rPr>
        <sz val="11"/>
        <color rgb="FF006096"/>
        <rFont val="Roboto Condensed"/>
      </rPr>
      <t xml:space="preserve">- Navigate to Services &gt; NTP </t>
    </r>
    <r>
      <rPr>
        <sz val="11"/>
        <color rgb="FF006096"/>
        <rFont val="Roboto Condensed"/>
      </rPr>
      <t xml:space="preserve">
</t>
    </r>
    <r>
      <rPr>
        <sz val="11"/>
        <color rgb="FF006096"/>
        <rFont val="Roboto Condensed"/>
      </rPr>
      <t>- Checked the 'Enable NTP Server' Field</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</si>
  <si>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Sets the local time zone information so that the device's time display is more accurate for viewers.</t>
    </r>
  </si>
  <si>
    <r>
      <rPr>
        <sz val="11"/>
        <color rgb="FF000000"/>
        <rFont val="Calibri"/>
      </rPr>
      <t>In the GUI:</t>
    </r>
    <r>
      <rPr>
        <sz val="11"/>
        <color rgb="FF000000"/>
        <rFont val="Calibri"/>
      </rPr>
      <t xml:space="preserve">
</t>
    </r>
    <r>
      <rPr>
        <sz val="11"/>
        <color rgb="FF006096"/>
        <rFont val="Roboto Condensed"/>
      </rPr>
      <t xml:space="preserve">- Navigate to Services &gt; NTP </t>
    </r>
    <r>
      <rPr>
        <sz val="11"/>
        <color rgb="FF006096"/>
        <rFont val="Roboto Condensed"/>
      </rPr>
      <t xml:space="preserve">
</t>
    </r>
    <r>
      <rPr>
        <sz val="11"/>
        <color rgb="FF006096"/>
        <rFont val="Roboto Condensed"/>
      </rPr>
      <t>- verify the 'Enable NTP Server' Field</t>
    </r>
    <r>
      <rPr>
        <sz val="11"/>
        <color rgb="FF006096"/>
        <rFont val="Roboto Condensed"/>
      </rPr>
      <t xml:space="preserve">
</t>
    </r>
  </si>
  <si>
    <r>
      <rPr>
        <sz val="11"/>
        <color rgb="FF000000"/>
        <rFont val="Calibri"/>
      </rPr>
      <t>Default value is 'NTP Server Configuration'</t>
    </r>
    <r>
      <rPr>
        <sz val="11"/>
        <color rgb="FF000000"/>
        <rFont val="Calibri"/>
      </rPr>
      <t xml:space="preserve">
</t>
    </r>
    <r>
      <rPr>
        <sz val="11"/>
        <color rgb="FF006096"/>
        <rFont val="Roboto Condensed"/>
      </rPr>
      <t>- 'Enable' will be checked</t>
    </r>
    <r>
      <rPr>
        <sz val="11"/>
        <color rgb="FF006096"/>
        <rFont val="Roboto Condensed"/>
      </rPr>
      <t xml:space="preserve">
</t>
    </r>
  </si>
  <si>
    <t>DNS Service Policy</t>
  </si>
  <si>
    <t>5.3.1</t>
  </si>
  <si>
    <r>
      <rPr>
        <sz val="11"/>
        <rFont val="Calibri"/>
      </rPr>
      <t xml:space="preserve">Ensure </t>
    </r>
    <r>
      <rPr>
        <sz val="11"/>
        <color rgb="FF000000"/>
        <rFont val="Calibri"/>
      </rPr>
      <t>'</t>
    </r>
    <r>
      <rPr>
        <b/>
        <sz val="11"/>
        <color rgb="FF000000"/>
        <rFont val="Calibri"/>
      </rPr>
      <t>DNSSEC</t>
    </r>
    <r>
      <rPr>
        <sz val="11"/>
        <color rgb="FF000000"/>
        <rFont val="Calibri"/>
      </rPr>
      <t>'</t>
    </r>
    <r>
      <rPr>
        <sz val="11"/>
        <color rgb="FF000000"/>
        <rFont val="Calibri"/>
      </rPr>
      <t xml:space="preserve"> is Enable on DNS Service</t>
    </r>
  </si>
  <si>
    <r>
      <rPr>
        <sz val="11"/>
        <color rgb="FF000000"/>
        <rFont val="Calibri"/>
      </rPr>
      <t>In the GUI:</t>
    </r>
    <r>
      <rPr>
        <sz val="11"/>
        <color rgb="FF000000"/>
        <rFont val="Calibri"/>
      </rPr>
      <t xml:space="preserve">
</t>
    </r>
    <r>
      <rPr>
        <sz val="11"/>
        <color rgb="FF006096"/>
        <rFont val="Roboto Condensed"/>
      </rPr>
      <t>- Navigate to Services &gt; DNS Resolver &gt; General DNS Resolver Options</t>
    </r>
    <r>
      <rPr>
        <sz val="11"/>
        <color rgb="FF006096"/>
        <rFont val="Roboto Condensed"/>
      </rPr>
      <t xml:space="preserve">
</t>
    </r>
    <r>
      <rPr>
        <sz val="11"/>
        <color rgb="FF006096"/>
        <rFont val="Roboto Condensed"/>
      </rPr>
      <t>- Check the box next to 'DNSSEC' and set Enable</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</si>
  <si>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Enable the "DNSSEC" in the DNS Service Configuration.</t>
    </r>
  </si>
  <si>
    <r>
      <rPr>
        <sz val="11"/>
        <color rgb="FF000000"/>
        <rFont val="Calibri"/>
      </rPr>
      <t>In the GUI:</t>
    </r>
    <r>
      <rPr>
        <sz val="11"/>
        <color rgb="FF000000"/>
        <rFont val="Calibri"/>
      </rPr>
      <t xml:space="preserve">
</t>
    </r>
    <r>
      <rPr>
        <sz val="11"/>
        <color rgb="FF006096"/>
        <rFont val="Roboto Condensed"/>
      </rPr>
      <t>- Navigate to Services &gt; DNS Resolver &gt; General DNS Resolver Options</t>
    </r>
    <r>
      <rPr>
        <sz val="11"/>
        <color rgb="FF006096"/>
        <rFont val="Roboto Condensed"/>
      </rPr>
      <t xml:space="preserve">
</t>
    </r>
    <r>
      <rPr>
        <sz val="11"/>
        <color rgb="FF006096"/>
        <rFont val="Roboto Condensed"/>
      </rPr>
      <t>- Verify if "DNSSEC" is checked or not.</t>
    </r>
    <r>
      <rPr>
        <sz val="11"/>
        <color rgb="FF006096"/>
        <rFont val="Roboto Condensed"/>
      </rPr>
      <t xml:space="preserve">
</t>
    </r>
  </si>
  <si>
    <r>
      <rPr>
        <sz val="11"/>
        <color rgb="FF000000"/>
        <rFont val="Calibri"/>
      </rPr>
      <t>The DNS Resolver is enabled by default.</t>
    </r>
  </si>
  <si>
    <t>VPN Configuration</t>
  </si>
  <si>
    <t>5.4.1</t>
  </si>
  <si>
    <r>
      <rPr>
        <sz val="11"/>
        <rFont val="Calibri"/>
      </rPr>
      <t>Ensure RADIUS or LDAP are being used for VPN Authentication</t>
    </r>
  </si>
  <si>
    <r>
      <rPr>
        <sz val="11"/>
        <color rgb="FF000000"/>
        <rFont val="Calibri"/>
      </rPr>
      <t>In the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Authentication Servers at the top.</t>
    </r>
    <r>
      <rPr>
        <sz val="11"/>
        <color rgb="FF006096"/>
        <rFont val="Roboto Condensed"/>
      </rPr>
      <t xml:space="preserve">
</t>
    </r>
    <r>
      <rPr>
        <sz val="11"/>
        <color rgb="FF006096"/>
        <rFont val="Roboto Condensed"/>
      </rPr>
      <t>- Configure 'Authentication Servers' Setting</t>
    </r>
    <r>
      <rPr>
        <sz val="11"/>
        <color rgb="FF006096"/>
        <rFont val="Roboto Condensed"/>
      </rPr>
      <t xml:space="preserve">
</t>
    </r>
  </si>
  <si>
    <r>
      <rPr>
        <sz val="11"/>
        <color rgb="FF000000"/>
        <rFont val="Calibri"/>
      </rPr>
      <t>Set backed authentication for VPN User to LDAP server. Configured the LDAP Servers server for central authentication.</t>
    </r>
  </si>
  <si>
    <r>
      <rPr>
        <sz val="11"/>
        <color rgb="FF000000"/>
        <rFont val="Calibri"/>
      </rPr>
      <t>In the GUI:</t>
    </r>
    <r>
      <rPr>
        <sz val="11"/>
        <color rgb="FF000000"/>
        <rFont val="Calibri"/>
      </rPr>
      <t xml:space="preserve">
</t>
    </r>
    <r>
      <rPr>
        <sz val="11"/>
        <color rgb="FF006096"/>
        <rFont val="Roboto Condensed"/>
      </rPr>
      <t>- Navigate to System &gt; User Manager.</t>
    </r>
    <r>
      <rPr>
        <sz val="11"/>
        <color rgb="FF006096"/>
        <rFont val="Roboto Condensed"/>
      </rPr>
      <t xml:space="preserve">
</t>
    </r>
    <r>
      <rPr>
        <sz val="11"/>
        <color rgb="FF006096"/>
        <rFont val="Roboto Condensed"/>
      </rPr>
      <t>- Click the Authentication Servers at the top.</t>
    </r>
    <r>
      <rPr>
        <sz val="11"/>
        <color rgb="FF006096"/>
        <rFont val="Roboto Condensed"/>
      </rPr>
      <t xml:space="preserve">
</t>
    </r>
    <r>
      <rPr>
        <sz val="11"/>
        <color rgb="FF006096"/>
        <rFont val="Roboto Condensed"/>
      </rPr>
      <t>- Check 'Authentication Servers' Setting</t>
    </r>
    <r>
      <rPr>
        <sz val="11"/>
        <color rgb="FF006096"/>
        <rFont val="Roboto Condensed"/>
      </rPr>
      <t xml:space="preserve">
</t>
    </r>
  </si>
  <si>
    <r>
      <rPr>
        <sz val="11"/>
        <color rgb="FF000000"/>
        <rFont val="Calibri"/>
      </rPr>
      <t>Default Authentication Servers is:'Local Database'</t>
    </r>
  </si>
  <si>
    <t>5.4.2</t>
  </si>
  <si>
    <r>
      <rPr>
        <sz val="11"/>
        <rFont val="Calibri"/>
      </rPr>
      <t>Apply a Trusted Signed Certificate for VPN Portal</t>
    </r>
  </si>
  <si>
    <r>
      <rPr>
        <sz val="11"/>
        <color rgb="FF000000"/>
        <rFont val="Calibri"/>
      </rPr>
      <t>In GUI:</t>
    </r>
    <r>
      <rPr>
        <sz val="11"/>
        <color rgb="FF000000"/>
        <rFont val="Calibri"/>
      </rPr>
      <t xml:space="preserve">
</t>
    </r>
    <r>
      <rPr>
        <sz val="11"/>
        <color rgb="FF006096"/>
        <rFont val="Roboto Condensed"/>
      </rPr>
      <t>- Navigate to System &gt; Cert. Manager &gt; CAs</t>
    </r>
    <r>
      <rPr>
        <sz val="11"/>
        <color rgb="FF006096"/>
        <rFont val="Roboto Condensed"/>
      </rPr>
      <t xml:space="preserve">
</t>
    </r>
    <r>
      <rPr>
        <sz val="11"/>
        <color rgb="FF006096"/>
        <rFont val="Roboto Condensed"/>
      </rPr>
      <t>- Click "Add"</t>
    </r>
    <r>
      <rPr>
        <sz val="11"/>
        <color rgb="FF006096"/>
        <rFont val="Roboto Condensed"/>
      </rPr>
      <t xml:space="preserve">
</t>
    </r>
    <r>
      <rPr>
        <sz val="11"/>
        <color rgb="FF006096"/>
        <rFont val="Roboto Condensed"/>
      </rPr>
      <t>- In "Method" use the 'Import an existing Certificate Authority'</t>
    </r>
    <r>
      <rPr>
        <sz val="11"/>
        <color rgb="FF006096"/>
        <rFont val="Roboto Condensed"/>
      </rPr>
      <t xml:space="preserve">
</t>
    </r>
    <r>
      <rPr>
        <sz val="11"/>
        <color rgb="FF006096"/>
        <rFont val="Roboto Condensed"/>
      </rPr>
      <t>- Fill Textbox and Hit save.</t>
    </r>
    <r>
      <rPr>
        <sz val="11"/>
        <color rgb="FF006096"/>
        <rFont val="Roboto Condensed"/>
      </rPr>
      <t xml:space="preserve">
</t>
    </r>
  </si>
  <si>
    <r>
      <rPr>
        <sz val="11"/>
        <color rgb="FF000000"/>
        <rFont val="Calibri"/>
      </rPr>
      <t>Apply a signed certificate from a trusted Certificate Authority (CA) to the SSL VPN portal to allow users to connect securely with confidence.</t>
    </r>
  </si>
  <si>
    <r>
      <rPr>
        <sz val="11"/>
        <color rgb="FF000000"/>
        <rFont val="Calibri"/>
      </rPr>
      <t>In GUI:</t>
    </r>
    <r>
      <rPr>
        <sz val="11"/>
        <color rgb="FF000000"/>
        <rFont val="Calibri"/>
      </rPr>
      <t xml:space="preserve">
</t>
    </r>
    <r>
      <rPr>
        <sz val="11"/>
        <color rgb="FF006096"/>
        <rFont val="Roboto Condensed"/>
      </rPr>
      <t>- Navigate to System &gt; Cert. Manager &gt; CAs</t>
    </r>
    <r>
      <rPr>
        <sz val="11"/>
        <color rgb="FF006096"/>
        <rFont val="Roboto Condensed"/>
      </rPr>
      <t xml:space="preserve">
</t>
    </r>
    <r>
      <rPr>
        <sz val="11"/>
        <color rgb="FF006096"/>
        <rFont val="Roboto Condensed"/>
      </rPr>
      <t>- Check the 'Issuer' Column</t>
    </r>
    <r>
      <rPr>
        <sz val="11"/>
        <color rgb="FF006096"/>
        <rFont val="Roboto Condensed"/>
      </rPr>
      <t xml:space="preserve">
</t>
    </r>
  </si>
  <si>
    <r>
      <rPr>
        <sz val="11"/>
        <color rgb="FF000000"/>
        <rFont val="Calibri"/>
      </rPr>
      <t>There are no default certificates.</t>
    </r>
  </si>
  <si>
    <t>5.4.3</t>
  </si>
  <si>
    <r>
      <rPr>
        <sz val="11"/>
        <rFont val="Calibri"/>
      </rPr>
      <t>Ensure that OpenVPN is configured to use TLS encryption for secure communications.</t>
    </r>
  </si>
  <si>
    <r>
      <rPr>
        <sz val="11"/>
        <color rgb="FF000000"/>
        <rFont val="Calibri"/>
      </rPr>
      <t>In GUI</t>
    </r>
    <r>
      <rPr>
        <sz val="11"/>
        <color rgb="FF000000"/>
        <rFont val="Calibri"/>
      </rPr>
      <t xml:space="preserve">
</t>
    </r>
    <r>
      <rPr>
        <sz val="11"/>
        <color rgb="FF000000"/>
        <rFont val="Calibri"/>
      </rPr>
      <t>- Open the pfSense web interface and navigate to VPN &gt; OpenVPN.</t>
    </r>
    <r>
      <rPr>
        <sz val="11"/>
        <color rgb="FF000000"/>
        <rFont val="Calibri"/>
      </rPr>
      <t xml:space="preserve">
</t>
    </r>
    <r>
      <rPr>
        <sz val="11"/>
        <color rgb="FF000000"/>
        <rFont val="Calibri"/>
      </rPr>
      <t>- Click on the server configuration you want to configure.</t>
    </r>
    <r>
      <rPr>
        <sz val="11"/>
        <color rgb="FF000000"/>
        <rFont val="Calibri"/>
      </rPr>
      <t xml:space="preserve">
</t>
    </r>
    <r>
      <rPr>
        <sz val="11"/>
        <color rgb="FF000000"/>
        <rFont val="Calibri"/>
      </rPr>
      <t>- Under the "Cryptographic Settings" section, set the "TLS Configuration" option to "Enable".</t>
    </r>
    <r>
      <rPr>
        <sz val="11"/>
        <color rgb="FF000000"/>
        <rFont val="Calibri"/>
      </rPr>
      <t xml:space="preserve">
</t>
    </r>
    <r>
      <rPr>
        <sz val="11"/>
        <color rgb="FF000000"/>
        <rFont val="Calibri"/>
      </rPr>
      <t>- Choose the appropriate TLS key length, key direction, and digest algorithm.</t>
    </r>
    <r>
      <rPr>
        <sz val="11"/>
        <color rgb="FF000000"/>
        <rFont val="Calibri"/>
      </rPr>
      <t xml:space="preserve">
</t>
    </r>
    <r>
      <rPr>
        <sz val="11"/>
        <color rgb="FF000000"/>
        <rFont val="Calibri"/>
      </rPr>
      <t>- Click "Save" to save the changes.</t>
    </r>
  </si>
  <si>
    <r>
      <rPr>
        <sz val="11"/>
        <color rgb="FF000000"/>
        <rFont val="Calibri"/>
      </rPr>
      <t>Configure OpenVPN to use TLS encryption for secure communication with clients and servers.</t>
    </r>
  </si>
  <si>
    <t>OpenVPN</t>
  </si>
  <si>
    <t>5.5.1</t>
  </si>
  <si>
    <r>
      <rPr>
        <sz val="11"/>
        <rFont val="Calibri"/>
      </rPr>
      <t>Ensure that OpenVPN use strong ciphers or hashing algorithms</t>
    </r>
  </si>
  <si>
    <r>
      <rPr>
        <sz val="11"/>
        <color rgb="FF000000"/>
        <rFont val="Calibri"/>
      </rPr>
      <t>This rule aims to prevent the use of weak cryptographic algorithms in OpenVPN, which could be exploited by attackers to compromise the confidentiality, integrity, and availability of the VPN traffic. Specifically, this rule requires that only strong and secure cryptographic ciphers and hashing algorithms are used in OpenVPN.</t>
    </r>
  </si>
  <si>
    <r>
      <rPr>
        <sz val="11"/>
        <color rgb="FF000000"/>
        <rFont val="Calibri"/>
      </rPr>
      <t>Implementing this rule may impact the performance of the OpenVPN service, as strong cryptographic algorithms can be more computationally intensive than weaker ones. However, this impact can be minimized by selecting the appropriate cryptographic algorithms for the underlying hardware and network environment.</t>
    </r>
  </si>
  <si>
    <t>Logging</t>
  </si>
  <si>
    <t>6.1</t>
  </si>
  <si>
    <r>
      <rPr>
        <sz val="11"/>
        <rFont val="Calibri"/>
      </rPr>
      <t>Ensure syslog is configured</t>
    </r>
  </si>
  <si>
    <r>
      <rPr>
        <sz val="11"/>
        <color rgb="FF000000"/>
        <rFont val="Calibri"/>
      </rPr>
      <t>In GUI:</t>
    </r>
    <r>
      <rPr>
        <sz val="11"/>
        <color rgb="FF000000"/>
        <rFont val="Calibri"/>
      </rPr>
      <t xml:space="preserve">
</t>
    </r>
    <r>
      <rPr>
        <sz val="11"/>
        <color rgb="FF006096"/>
        <rFont val="Roboto Condensed"/>
      </rPr>
      <t>- Navigate to Status &gt; System Logs &gt; Settings.</t>
    </r>
    <r>
      <rPr>
        <sz val="11"/>
        <color rgb="FF006096"/>
        <rFont val="Roboto Condensed"/>
      </rPr>
      <t xml:space="preserve">
</t>
    </r>
    <r>
      <rPr>
        <sz val="11"/>
        <color rgb="FF006096"/>
        <rFont val="Roboto Condensed"/>
      </rPr>
      <t>- Configure 'Enable Remote Logging' Options</t>
    </r>
    <r>
      <rPr>
        <sz val="11"/>
        <color rgb="FF006096"/>
        <rFont val="Roboto Condensed"/>
      </rPr>
      <t xml:space="preserve">
</t>
    </r>
  </si>
  <si>
    <r>
      <rPr>
        <sz val="11"/>
        <color rgb="FF000000"/>
        <rFont val="Calibri"/>
      </rPr>
      <t>Syslog logging is a standard logging protocol that is widely supported. It is recommended for a level 1 deployment only, as syslog does not support encryption</t>
    </r>
  </si>
  <si>
    <r>
      <rPr>
        <sz val="11"/>
        <color rgb="FF000000"/>
        <rFont val="Calibri"/>
      </rPr>
      <t>Failure to properly store and archive logs for critical infrastructure leaves an organization  without the tools required to establish trends in events or activity, or to retrospectively  analyze security or operational events beyond the log timespan stored on the firewall. Not  having remote logs also puts many organizations outside of compliance with many  regulatory frameworks.</t>
    </r>
  </si>
  <si>
    <r>
      <rPr>
        <sz val="11"/>
        <color rgb="FF000000"/>
        <rFont val="Calibri"/>
      </rPr>
      <t>In GUI:</t>
    </r>
    <r>
      <rPr>
        <sz val="11"/>
        <color rgb="FF000000"/>
        <rFont val="Calibri"/>
      </rPr>
      <t xml:space="preserve">
</t>
    </r>
    <r>
      <rPr>
        <sz val="11"/>
        <color rgb="FF006096"/>
        <rFont val="Roboto Condensed"/>
      </rPr>
      <t>- Navigate to Status &gt; System Logs &gt; Settings.</t>
    </r>
    <r>
      <rPr>
        <sz val="11"/>
        <color rgb="FF006096"/>
        <rFont val="Roboto Condensed"/>
      </rPr>
      <t xml:space="preserve">
</t>
    </r>
    <r>
      <rPr>
        <sz val="11"/>
        <color rgb="FF006096"/>
        <rFont val="Roboto Condensed"/>
      </rPr>
      <t>- Check 'Enable Remote Logging' Options</t>
    </r>
    <r>
      <rPr>
        <sz val="11"/>
        <color rgb="FF006096"/>
        <rFont val="Roboto Condensed"/>
      </rPr>
      <t xml:space="preserve">
</t>
    </r>
  </si>
  <si>
    <r>
      <rPr>
        <sz val="11"/>
        <color rgb="FF000000"/>
        <rFont val="Calibri"/>
      </rPr>
      <t>By default no external logging is defined.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</si>
  <si>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</si>
  <si>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</si>
  <si>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</si>
  <si>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</si>
  <si>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</si>
  <si>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</si>
  <si>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</si>
  <si>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</si>
  <si>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</si>
  <si>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</si>
  <si>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</si>
  <si>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</si>
  <si>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</si>
  <si>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</si>
  <si>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</si>
  <si>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</si>
  <si>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</si>
  <si>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</si>
  <si>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</si>
  <si>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</si>
  <si>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</si>
  <si>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</si>
  <si>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</si>
  <si>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</si>
  <si>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</si>
  <si>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</si>
  <si>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</si>
  <si>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</si>
  <si>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</si>
  <si>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pfSense Firewall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</si>
  <si>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</si>
  <si>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</si>
  <si>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</si>
  <si>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30 June 2023     </t>
    </r>
    <r>
      <rPr>
        <b/>
        <sz val="11"/>
        <color rgb="FF000000"/>
        <rFont val="Calibri"/>
      </rPr>
      <t>Recommendation Count:</t>
    </r>
    <r>
      <rPr>
        <sz val="11"/>
        <color rgb="FF000000"/>
        <rFont val="Calibri"/>
      </rPr>
      <t xml:space="preserve"> 33</t>
    </r>
  </si>
  <si>
    <t>Development Url:</t>
  </si>
  <si>
    <t>https://workbench.cisecurity.org/benchmarks/11841</t>
  </si>
  <si>
    <t>Download Url:</t>
  </si>
  <si>
    <t>https://downloads.cisecurity.org/#/</t>
  </si>
  <si>
    <t>Guide Overview:</t>
  </si>
  <si>
    <r>
      <rPr>
        <sz val="11"/>
        <color rgb="FF000000"/>
        <rFont val="Calibri"/>
      </rPr>
      <t>This benchmark provides prescriptive guidance for establishing a secure configuration posture for PfSense devices running version 2.5.0 or above. This guide was tested against pfSense 2.5.0.</t>
    </r>
  </si>
  <si>
    <t>Intended Audience:</t>
  </si>
  <si>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</si>
  <si>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</si>
  <si>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</si>
  <si>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</si>
  <si>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</si>
  <si>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</si>
  <si>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</si>
  <si>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</si>
  <si>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</si>
  <si>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</si>
  <si>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</si>
  <si>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</si>
  <si>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</si>
  <si>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</si>
  <si>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</si>
  <si>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</si>
  <si>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</si>
  <si>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</si>
  <si>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</si>
  <si>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</si>
  <si>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</si>
  <si>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</si>
  <si>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</si>
  <si>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</si>
  <si>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</si>
  <si>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</si>
  <si>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pfSense Firewall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</si>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</sst>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B71-4208-B517-541463346D7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B71-4208-B517-541463346D7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0B71-4208-B517-541463346D7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D51-4EA1-8D25-CA03BA2D552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D51-4EA1-8D25-CA03BA2D552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30</c:v>
                </c:pt>
                <c:pt idx="1">
                  <c:v>3</c:v>
                </c:pt>
              </c:numCache>
            </c:numRef>
          </c:val>
          <c:extLst>
            <c:ext xmlns:c16="http://schemas.microsoft.com/office/drawing/2014/chart" uri="{C3380CC4-5D6E-409C-BE32-E72D297353CC}">
              <c16:uniqueId val="{00000002-1D51-4EA1-8D25-CA03BA2D552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B17-44F7-9085-28F0FB953AC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B17-44F7-9085-28F0FB953AC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AB17-44F7-9085-28F0FB953AC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35BA-4167-9259-C259D4EBA8F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35BA-4167-9259-C259D4EBA8F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33</c:v>
                </c:pt>
              </c:numCache>
            </c:numRef>
          </c:val>
          <c:extLst>
            <c:ext xmlns:c16="http://schemas.microsoft.com/office/drawing/2014/chart" uri="{C3380CC4-5D6E-409C-BE32-E72D297353CC}">
              <c16:uniqueId val="{00000002-35BA-4167-9259-C259D4EBA8F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AED-43FB-BB13-024A71C010B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AED-43FB-BB13-024A71C010B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5AED-43FB-BB13-024A71C010B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F98-4423-9531-6339023239D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F98-4423-9531-6339023239D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2F98-4423-9531-6339023239D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830-44E4-9C0E-26D9E7DF97F2}"/>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830-44E4-9C0E-26D9E7DF97F2}"/>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830-44E4-9C0E-26D9E7DF97F2}"/>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830-44E4-9C0E-26D9E7DF97F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845-43A2-8C11-D74776BBCB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qx0d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trek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elky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n3fxv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llwdv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h34bu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xufmw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nmrya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4">
  <autoFilter ref="A1:Q3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184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221</v>
      </c>
    </row>
    <row r="3" spans="2:3" ht="15" customHeight="1" x14ac:dyDescent="0.35"/>
    <row r="4" spans="2:3" ht="58" x14ac:dyDescent="0.35">
      <c r="B4" s="20" t="s">
        <v>222</v>
      </c>
      <c r="C4" s="21" t="s">
        <v>223</v>
      </c>
    </row>
    <row r="5" spans="2:3" x14ac:dyDescent="0.35">
      <c r="C5" s="21" t="s">
        <v>224</v>
      </c>
    </row>
    <row r="6" spans="2:3" x14ac:dyDescent="0.35">
      <c r="C6" s="18" t="s">
        <v>225</v>
      </c>
    </row>
    <row r="7" spans="2:3" ht="10" customHeight="1" x14ac:dyDescent="0.35"/>
    <row r="8" spans="2:3" ht="232" x14ac:dyDescent="0.35">
      <c r="B8" s="22" t="s">
        <v>226</v>
      </c>
      <c r="C8" s="21" t="s">
        <v>227</v>
      </c>
    </row>
    <row r="9" spans="2:3" ht="10" customHeight="1" x14ac:dyDescent="0.35"/>
    <row r="10" spans="2:3" ht="35" customHeight="1" x14ac:dyDescent="0.35">
      <c r="B10" s="22" t="s">
        <v>228</v>
      </c>
      <c r="C10" s="21" t="s">
        <v>229</v>
      </c>
    </row>
    <row r="11" spans="2:3" ht="75" customHeight="1" x14ac:dyDescent="0.35">
      <c r="B11" s="18" t="s">
        <v>25</v>
      </c>
      <c r="C11" s="21" t="s">
        <v>230</v>
      </c>
    </row>
    <row r="12" spans="2:3" ht="47" customHeight="1" x14ac:dyDescent="0.35">
      <c r="B12" s="18" t="s">
        <v>25</v>
      </c>
      <c r="C12" s="21" t="s">
        <v>231</v>
      </c>
    </row>
    <row r="13" spans="2:3" ht="35" customHeight="1" x14ac:dyDescent="0.35">
      <c r="B13" s="18" t="s">
        <v>25</v>
      </c>
      <c r="C13" s="21" t="s">
        <v>232</v>
      </c>
    </row>
    <row r="14" spans="2:3" ht="32" customHeight="1" x14ac:dyDescent="0.35">
      <c r="B14" s="18" t="s">
        <v>25</v>
      </c>
      <c r="C14" s="21" t="s">
        <v>233</v>
      </c>
    </row>
    <row r="15" spans="2:3" ht="30" customHeight="1" x14ac:dyDescent="0.35">
      <c r="B15" s="18" t="s">
        <v>25</v>
      </c>
      <c r="C15" s="21" t="s">
        <v>234</v>
      </c>
    </row>
    <row r="16" spans="2:3" ht="10" customHeight="1" x14ac:dyDescent="0.35"/>
    <row r="17" spans="1:3" ht="145" customHeight="1" x14ac:dyDescent="0.35">
      <c r="B17" s="22" t="s">
        <v>235</v>
      </c>
      <c r="C17" s="21" t="s">
        <v>236</v>
      </c>
    </row>
    <row r="18" spans="1:3" ht="10" customHeight="1" x14ac:dyDescent="0.35"/>
    <row r="19" spans="1:3" ht="3" customHeight="1" x14ac:dyDescent="0.35">
      <c r="B19" s="23"/>
      <c r="C19" s="23"/>
    </row>
    <row r="20" spans="1:3" ht="12" customHeight="1" x14ac:dyDescent="0.35"/>
    <row r="21" spans="1:3" ht="35" customHeight="1" x14ac:dyDescent="0.35">
      <c r="A21" s="25"/>
      <c r="B21" s="26" t="s">
        <v>237</v>
      </c>
      <c r="C21" s="27" t="s">
        <v>238</v>
      </c>
    </row>
    <row r="22" spans="1:3" ht="18" customHeight="1" x14ac:dyDescent="0.35">
      <c r="A22" s="25"/>
      <c r="B22" s="25" t="s">
        <v>25</v>
      </c>
      <c r="C22" s="27" t="s">
        <v>239</v>
      </c>
    </row>
    <row r="23" spans="1:3" ht="18" customHeight="1" x14ac:dyDescent="0.35">
      <c r="A23" s="25"/>
      <c r="B23" s="25" t="s">
        <v>25</v>
      </c>
      <c r="C23" s="27" t="s">
        <v>240</v>
      </c>
    </row>
    <row r="24" spans="1:3" ht="18" customHeight="1" x14ac:dyDescent="0.35">
      <c r="A24" s="25"/>
      <c r="B24" s="25" t="s">
        <v>25</v>
      </c>
      <c r="C24" s="27" t="s">
        <v>241</v>
      </c>
    </row>
    <row r="25" spans="1:3" ht="18" customHeight="1" x14ac:dyDescent="0.35">
      <c r="A25" s="25"/>
      <c r="B25" s="25" t="s">
        <v>25</v>
      </c>
      <c r="C25" s="27" t="s">
        <v>242</v>
      </c>
    </row>
    <row r="26" spans="1:3" ht="18" customHeight="1" x14ac:dyDescent="0.35">
      <c r="A26" s="25"/>
      <c r="B26" s="25" t="s">
        <v>25</v>
      </c>
      <c r="C26" s="27" t="s">
        <v>243</v>
      </c>
    </row>
    <row r="27" spans="1:3" ht="18" customHeight="1" x14ac:dyDescent="0.35">
      <c r="A27" s="25"/>
      <c r="B27" s="25" t="s">
        <v>25</v>
      </c>
      <c r="C27" s="27" t="s">
        <v>244</v>
      </c>
    </row>
    <row r="28" spans="1:3" ht="18" customHeight="1" x14ac:dyDescent="0.35">
      <c r="A28" s="25"/>
      <c r="B28" s="25" t="s">
        <v>25</v>
      </c>
      <c r="C28" s="27" t="s">
        <v>245</v>
      </c>
    </row>
    <row r="29" spans="1:3" ht="18" customHeight="1" x14ac:dyDescent="0.35">
      <c r="A29" s="25"/>
      <c r="B29" s="25" t="s">
        <v>25</v>
      </c>
      <c r="C29" s="27" t="s">
        <v>246</v>
      </c>
    </row>
    <row r="30" spans="1:3" ht="44" customHeight="1" x14ac:dyDescent="0.35">
      <c r="A30" s="25"/>
      <c r="B30" s="25" t="s">
        <v>25</v>
      </c>
      <c r="C30" s="28" t="s">
        <v>247</v>
      </c>
    </row>
    <row r="31" spans="1:3" ht="10" customHeight="1" x14ac:dyDescent="0.35"/>
    <row r="32" spans="1:3" ht="3" customHeight="1" x14ac:dyDescent="0.35">
      <c r="B32" s="23"/>
      <c r="C32" s="23"/>
    </row>
    <row r="33" spans="2:3" ht="12" customHeight="1" x14ac:dyDescent="0.35"/>
    <row r="34" spans="2:3" ht="24" customHeight="1" x14ac:dyDescent="0.35">
      <c r="B34" s="29" t="s">
        <v>248</v>
      </c>
      <c r="C34" s="30" t="s">
        <v>249</v>
      </c>
    </row>
    <row r="35" spans="2:3" ht="18.5" x14ac:dyDescent="0.35">
      <c r="B35" s="29" t="s">
        <v>250</v>
      </c>
      <c r="C35" s="31" t="s">
        <v>251</v>
      </c>
    </row>
    <row r="36" spans="2:3" ht="27" customHeight="1" x14ac:dyDescent="0.35">
      <c r="B36" s="32" t="s">
        <v>252</v>
      </c>
      <c r="C36" s="24" t="s">
        <v>253</v>
      </c>
    </row>
    <row r="37" spans="2:3" x14ac:dyDescent="0.35">
      <c r="B37" s="29" t="s">
        <v>254</v>
      </c>
      <c r="C37" s="33" t="s">
        <v>255</v>
      </c>
    </row>
    <row r="38" spans="2:3" x14ac:dyDescent="0.35">
      <c r="B38" s="29" t="s">
        <v>256</v>
      </c>
      <c r="C38" s="33" t="s">
        <v>257</v>
      </c>
    </row>
    <row r="39" spans="2:3" ht="10" customHeight="1" x14ac:dyDescent="0.35"/>
    <row r="40" spans="2:3" ht="29" x14ac:dyDescent="0.35">
      <c r="B40" s="29" t="s">
        <v>258</v>
      </c>
      <c r="C40" s="34" t="s">
        <v>259</v>
      </c>
    </row>
    <row r="42" spans="2:3" x14ac:dyDescent="0.35">
      <c r="B42" s="29" t="s">
        <v>260</v>
      </c>
      <c r="C42" s="21" t="s">
        <v>25</v>
      </c>
    </row>
    <row r="43" spans="2:3" ht="10" customHeight="1" x14ac:dyDescent="0.35"/>
    <row r="44" spans="2:3" x14ac:dyDescent="0.35">
      <c r="B44" s="29" t="s">
        <v>261</v>
      </c>
      <c r="C44" s="35" t="s">
        <v>262</v>
      </c>
    </row>
    <row r="45" spans="2:3" ht="72.5" x14ac:dyDescent="0.35">
      <c r="C45" s="21" t="s">
        <v>263</v>
      </c>
    </row>
    <row r="47" spans="2:3" x14ac:dyDescent="0.35">
      <c r="C47" s="35" t="s">
        <v>264</v>
      </c>
    </row>
    <row r="48" spans="2:3" ht="87" x14ac:dyDescent="0.35">
      <c r="C48" s="21" t="s">
        <v>265</v>
      </c>
    </row>
    <row r="49" spans="2:3" ht="10" customHeight="1" x14ac:dyDescent="0.35"/>
    <row r="50" spans="2:3" ht="3" customHeight="1" x14ac:dyDescent="0.35">
      <c r="B50" s="23"/>
      <c r="C50" s="23"/>
    </row>
    <row r="51" spans="2:3" ht="12" customHeight="1" x14ac:dyDescent="0.35"/>
    <row r="52" spans="2:3" ht="130.5" x14ac:dyDescent="0.35">
      <c r="B52" s="20" t="s">
        <v>266</v>
      </c>
      <c r="C52" s="21" t="s">
        <v>267</v>
      </c>
    </row>
    <row r="53" spans="2:3" ht="6" customHeight="1" x14ac:dyDescent="0.35"/>
    <row r="54" spans="2:3" ht="217.5" x14ac:dyDescent="0.35">
      <c r="C54" s="21" t="s">
        <v>268</v>
      </c>
    </row>
    <row r="55" spans="2:3" ht="6" customHeight="1" x14ac:dyDescent="0.35"/>
    <row r="56" spans="2:3" ht="43.5" x14ac:dyDescent="0.35">
      <c r="C56" s="21" t="s">
        <v>269</v>
      </c>
    </row>
    <row r="57" spans="2:3" ht="10" customHeight="1" x14ac:dyDescent="0.35"/>
    <row r="58" spans="2:3" ht="3" customHeight="1" x14ac:dyDescent="0.35">
      <c r="B58" s="23"/>
      <c r="C58" s="23"/>
    </row>
    <row r="59" spans="2:3" ht="12" customHeight="1" x14ac:dyDescent="0.35"/>
    <row r="60" spans="2:3" ht="145" x14ac:dyDescent="0.35">
      <c r="B60" s="20" t="s">
        <v>270</v>
      </c>
      <c r="C60" s="21" t="s">
        <v>271</v>
      </c>
    </row>
    <row r="61" spans="2:3" ht="6" customHeight="1" x14ac:dyDescent="0.35"/>
    <row r="62" spans="2:3" ht="203" x14ac:dyDescent="0.35">
      <c r="C62" s="21" t="s">
        <v>272</v>
      </c>
    </row>
    <row r="63" spans="2:3" ht="6" customHeight="1" x14ac:dyDescent="0.35"/>
    <row r="64" spans="2:3" ht="43.5" x14ac:dyDescent="0.35">
      <c r="C64" s="21" t="s">
        <v>273</v>
      </c>
    </row>
    <row r="65" spans="2:3" ht="10" customHeight="1" x14ac:dyDescent="0.35"/>
    <row r="66" spans="2:3" ht="3" customHeight="1" x14ac:dyDescent="0.35">
      <c r="B66" s="23"/>
      <c r="C66" s="23"/>
    </row>
    <row r="67" spans="2:3" ht="12" customHeight="1" x14ac:dyDescent="0.35"/>
    <row r="68" spans="2:3" ht="101.5" x14ac:dyDescent="0.35">
      <c r="B68" s="20" t="s">
        <v>274</v>
      </c>
      <c r="C68" s="21" t="s">
        <v>275</v>
      </c>
    </row>
    <row r="69" spans="2:3" ht="6" customHeight="1" x14ac:dyDescent="0.35"/>
    <row r="70" spans="2:3" ht="145" x14ac:dyDescent="0.35">
      <c r="C70" s="21" t="s">
        <v>276</v>
      </c>
    </row>
    <row r="71" spans="2:3" ht="6" customHeight="1" x14ac:dyDescent="0.35"/>
    <row r="72" spans="2:3" ht="43.5" x14ac:dyDescent="0.35">
      <c r="C72" s="21" t="s">
        <v>277</v>
      </c>
    </row>
    <row r="73" spans="2:3" ht="10" customHeight="1" x14ac:dyDescent="0.35"/>
    <row r="74" spans="2:3" ht="3" customHeight="1" x14ac:dyDescent="0.35">
      <c r="B74" s="23"/>
      <c r="C74" s="23"/>
    </row>
    <row r="75" spans="2:3" ht="12" customHeight="1" x14ac:dyDescent="0.35"/>
    <row r="76" spans="2:3" ht="26" customHeight="1" x14ac:dyDescent="0.35">
      <c r="B76" s="36" t="s">
        <v>278</v>
      </c>
    </row>
    <row r="77" spans="2:3" ht="8" customHeight="1" x14ac:dyDescent="0.35"/>
    <row r="78" spans="2:3" ht="20" customHeight="1" x14ac:dyDescent="0.35">
      <c r="B78" s="29" t="s">
        <v>279</v>
      </c>
      <c r="C78" s="37" t="s">
        <v>280</v>
      </c>
    </row>
    <row r="79" spans="2:3" ht="116" x14ac:dyDescent="0.35">
      <c r="C79" s="21" t="s">
        <v>281</v>
      </c>
    </row>
    <row r="80" spans="2:3" ht="10" customHeight="1" x14ac:dyDescent="0.35"/>
    <row r="83" spans="2:3" ht="32" customHeight="1" x14ac:dyDescent="0.35">
      <c r="B83" s="106" t="s">
        <v>220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282</v>
      </c>
      <c r="C2" s="108"/>
      <c r="D2" s="108"/>
      <c r="E2" s="108"/>
      <c r="F2" s="108"/>
      <c r="G2" s="108"/>
      <c r="H2" s="108"/>
      <c r="I2" s="108"/>
    </row>
    <row r="4" spans="2:15" ht="18.5" x14ac:dyDescent="0.45">
      <c r="B4" s="39" t="s">
        <v>283</v>
      </c>
    </row>
    <row r="5" spans="2:15" x14ac:dyDescent="0.35">
      <c r="B5" s="41" t="s">
        <v>25</v>
      </c>
      <c r="C5" s="41" t="s">
        <v>284</v>
      </c>
      <c r="D5" s="41" t="s">
        <v>285</v>
      </c>
      <c r="F5" s="109" t="s">
        <v>286</v>
      </c>
      <c r="G5" s="109"/>
      <c r="H5" s="109"/>
      <c r="I5" s="110" t="s">
        <v>287</v>
      </c>
      <c r="J5" s="110"/>
      <c r="K5" s="110"/>
      <c r="L5" s="110"/>
      <c r="M5" s="110"/>
      <c r="N5" s="110"/>
      <c r="O5" s="110"/>
    </row>
    <row r="6" spans="2:15" x14ac:dyDescent="0.35">
      <c r="B6" s="47" t="s">
        <v>288</v>
      </c>
      <c r="C6" s="48">
        <v>33</v>
      </c>
      <c r="D6" s="49" t="s">
        <v>25</v>
      </c>
      <c r="F6" s="109" t="s">
        <v>289</v>
      </c>
      <c r="G6" s="109"/>
      <c r="H6" s="109"/>
      <c r="I6" s="111" t="s">
        <v>290</v>
      </c>
      <c r="J6" s="111"/>
      <c r="K6" s="111"/>
      <c r="L6" s="111"/>
      <c r="M6" s="111"/>
      <c r="N6" s="111"/>
      <c r="O6" s="111"/>
    </row>
    <row r="7" spans="2:15" x14ac:dyDescent="0.35">
      <c r="B7" s="50" t="s">
        <v>291</v>
      </c>
      <c r="C7" s="51">
        <f>C6-C8-C9</f>
        <v>33</v>
      </c>
      <c r="D7" s="52">
        <f>IF(C6&gt;0,C7/C6,0)</f>
        <v>1</v>
      </c>
      <c r="F7" s="109" t="s">
        <v>292</v>
      </c>
      <c r="G7" s="109"/>
      <c r="H7" s="109"/>
      <c r="I7" s="111" t="s">
        <v>290</v>
      </c>
      <c r="J7" s="111"/>
      <c r="K7" s="111"/>
      <c r="L7" s="111"/>
      <c r="M7" s="111"/>
      <c r="N7" s="111"/>
      <c r="O7" s="111"/>
    </row>
    <row r="8" spans="2:15" x14ac:dyDescent="0.35">
      <c r="B8" s="43" t="s">
        <v>293</v>
      </c>
      <c r="C8" s="44">
        <f>COUNTIF('Recommendations'!I:I,"Risk Accepted")</f>
        <v>0</v>
      </c>
      <c r="D8" s="45">
        <f>IF(C6&gt;0,C8/C6,0)</f>
        <v>0</v>
      </c>
      <c r="F8" s="109" t="s">
        <v>294</v>
      </c>
      <c r="G8" s="109"/>
      <c r="H8" s="109"/>
      <c r="I8" s="111" t="s">
        <v>290</v>
      </c>
      <c r="J8" s="111"/>
      <c r="K8" s="111"/>
      <c r="L8" s="111"/>
      <c r="M8" s="111"/>
      <c r="N8" s="111"/>
      <c r="O8" s="111"/>
    </row>
    <row r="9" spans="2:15" x14ac:dyDescent="0.35">
      <c r="B9" s="43" t="s">
        <v>295</v>
      </c>
      <c r="C9" s="44">
        <f>COUNTIF('Recommendations'!I:I,"N/A")</f>
        <v>0</v>
      </c>
      <c r="D9" s="45">
        <f>IF(C6&gt;0,C9/C6,0)</f>
        <v>0</v>
      </c>
      <c r="F9" s="109" t="s">
        <v>296</v>
      </c>
      <c r="G9" s="109"/>
      <c r="H9" s="109"/>
      <c r="I9" s="111" t="s">
        <v>290</v>
      </c>
      <c r="J9" s="111"/>
      <c r="K9" s="111"/>
      <c r="L9" s="111"/>
      <c r="M9" s="111"/>
      <c r="N9" s="111"/>
      <c r="O9" s="111"/>
    </row>
    <row r="12" spans="2:15" ht="18.5" x14ac:dyDescent="0.45">
      <c r="B12" s="39" t="s">
        <v>297</v>
      </c>
    </row>
    <row r="14" spans="2:15" x14ac:dyDescent="0.35">
      <c r="B14" s="53" t="s">
        <v>298</v>
      </c>
    </row>
    <row r="15" spans="2:15" x14ac:dyDescent="0.35">
      <c r="B15" s="41" t="s">
        <v>25</v>
      </c>
      <c r="C15" s="41" t="s">
        <v>299</v>
      </c>
      <c r="D15" s="41" t="s">
        <v>300</v>
      </c>
      <c r="E15" s="41" t="s">
        <v>301</v>
      </c>
      <c r="F15" s="41" t="s">
        <v>302</v>
      </c>
    </row>
    <row r="16" spans="2:15" x14ac:dyDescent="0.35">
      <c r="B16" s="43" t="s">
        <v>303</v>
      </c>
      <c r="C16" s="44">
        <f>COUNTIF('Recommendations'!P:P,"Resolved")</f>
        <v>0</v>
      </c>
      <c r="D16" s="44">
        <f>COUNTIF('Recommendations'!P:P,"Testing")</f>
        <v>0</v>
      </c>
      <c r="E16" s="44">
        <f>COUNTIF('Recommendations'!P:P,"Outstanding")</f>
        <v>33</v>
      </c>
      <c r="F16" s="44">
        <f>SUM(C16:E16)</f>
        <v>33</v>
      </c>
    </row>
    <row r="18" spans="2:6" x14ac:dyDescent="0.35">
      <c r="B18" s="53" t="s">
        <v>304</v>
      </c>
    </row>
    <row r="19" spans="2:6" x14ac:dyDescent="0.35">
      <c r="B19" s="54" t="s">
        <v>25</v>
      </c>
      <c r="C19" s="54" t="s">
        <v>299</v>
      </c>
      <c r="D19" s="54" t="s">
        <v>300</v>
      </c>
      <c r="E19" s="54" t="s">
        <v>301</v>
      </c>
      <c r="F19" s="54" t="s">
        <v>25</v>
      </c>
    </row>
    <row r="20" spans="2:6" x14ac:dyDescent="0.35">
      <c r="B20" s="43" t="s">
        <v>303</v>
      </c>
      <c r="C20" s="45">
        <f>IF(F16&gt;0, C16/F16, 0)</f>
        <v>0</v>
      </c>
      <c r="D20" s="45">
        <f>IF(F16&gt;0, D16/F16, 0)</f>
        <v>0</v>
      </c>
      <c r="E20" s="45">
        <f>IF(F16&gt;0, E16/F16, 0)</f>
        <v>1</v>
      </c>
      <c r="F20" s="46" t="s">
        <v>25</v>
      </c>
    </row>
    <row r="25" spans="2:6" ht="18.5" x14ac:dyDescent="0.45">
      <c r="B25" s="39" t="s">
        <v>305</v>
      </c>
    </row>
    <row r="27" spans="2:6" x14ac:dyDescent="0.35">
      <c r="B27" s="53" t="s">
        <v>298</v>
      </c>
    </row>
    <row r="28" spans="2:6" x14ac:dyDescent="0.35">
      <c r="B28" s="41" t="s">
        <v>4</v>
      </c>
      <c r="C28" s="41" t="s">
        <v>299</v>
      </c>
      <c r="D28" s="41" t="s">
        <v>300</v>
      </c>
      <c r="E28" s="41" t="s">
        <v>301</v>
      </c>
      <c r="F28" s="41" t="s">
        <v>302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30</v>
      </c>
      <c r="F29" s="44">
        <f>SUM(C29:E29)</f>
        <v>30</v>
      </c>
    </row>
    <row r="30" spans="2:6" x14ac:dyDescent="0.35">
      <c r="B30" s="43" t="s">
        <v>116</v>
      </c>
      <c r="C30" s="44">
        <f>COUNTIFS('Recommendations'!E:E,"Level 2",'Recommendations'!P:P,"=Resolved")</f>
        <v>0</v>
      </c>
      <c r="D30" s="44">
        <f>COUNTIFS('Recommendations'!E:E,"=Level 2",'Recommendations'!P:P,"=Testing")</f>
        <v>0</v>
      </c>
      <c r="E30" s="44">
        <f>COUNTIFS('Recommendations'!E:E,"=Level 2",'Recommendations'!P:P,"=Outstanding")</f>
        <v>3</v>
      </c>
      <c r="F30" s="44">
        <f>SUM(C30:E30)</f>
        <v>3</v>
      </c>
    </row>
    <row r="32" spans="2:6" x14ac:dyDescent="0.35">
      <c r="B32" s="53" t="s">
        <v>304</v>
      </c>
    </row>
    <row r="33" spans="2:6" x14ac:dyDescent="0.35">
      <c r="B33" s="54" t="s">
        <v>4</v>
      </c>
      <c r="C33" s="54" t="s">
        <v>299</v>
      </c>
      <c r="D33" s="54" t="s">
        <v>300</v>
      </c>
      <c r="E33" s="54" t="s">
        <v>301</v>
      </c>
      <c r="F33" s="54" t="s">
        <v>25</v>
      </c>
    </row>
    <row r="34" spans="2:6" x14ac:dyDescent="0.35">
      <c r="B34" s="43" t="s">
        <v>21</v>
      </c>
      <c r="C34" s="45">
        <f>IF(F29&gt;0, C29/F29, 0)</f>
        <v>0</v>
      </c>
      <c r="D34" s="45">
        <f>IF(F29&gt;0, D29/F29, 0)</f>
        <v>0</v>
      </c>
      <c r="E34" s="45">
        <f>IF(F29&gt;0, E29/F29, 0)</f>
        <v>1</v>
      </c>
      <c r="F34" s="46" t="s">
        <v>25</v>
      </c>
    </row>
    <row r="35" spans="2:6" x14ac:dyDescent="0.35">
      <c r="B35" s="43" t="s">
        <v>116</v>
      </c>
      <c r="C35" s="45">
        <f>IF(F30&gt;0, C30/F30, 0)</f>
        <v>0</v>
      </c>
      <c r="D35" s="45">
        <f>IF(F30&gt;0, D30/F30, 0)</f>
        <v>0</v>
      </c>
      <c r="E35" s="45">
        <f>IF(F30&gt;0, E30/F30, 0)</f>
        <v>1</v>
      </c>
      <c r="F35" s="46" t="s">
        <v>25</v>
      </c>
    </row>
    <row r="40" spans="2:6" ht="18.5" x14ac:dyDescent="0.45">
      <c r="B40" s="39" t="s">
        <v>306</v>
      </c>
    </row>
    <row r="42" spans="2:6" x14ac:dyDescent="0.35">
      <c r="B42" s="53" t="s">
        <v>298</v>
      </c>
    </row>
    <row r="43" spans="2:6" x14ac:dyDescent="0.35">
      <c r="B43" s="41" t="s">
        <v>7</v>
      </c>
      <c r="C43" s="41" t="s">
        <v>299</v>
      </c>
      <c r="D43" s="41" t="s">
        <v>300</v>
      </c>
      <c r="E43" s="41" t="s">
        <v>301</v>
      </c>
      <c r="F43" s="41" t="s">
        <v>302</v>
      </c>
    </row>
    <row r="44" spans="2:6" x14ac:dyDescent="0.35">
      <c r="B44" s="43" t="s">
        <v>307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308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309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310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311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33</v>
      </c>
      <c r="F49" s="44">
        <f t="shared" si="0"/>
        <v>33</v>
      </c>
    </row>
    <row r="51" spans="2:6" x14ac:dyDescent="0.35">
      <c r="B51" s="53" t="s">
        <v>304</v>
      </c>
    </row>
    <row r="52" spans="2:6" x14ac:dyDescent="0.35">
      <c r="B52" s="54" t="s">
        <v>7</v>
      </c>
      <c r="C52" s="54" t="s">
        <v>299</v>
      </c>
      <c r="D52" s="54" t="s">
        <v>300</v>
      </c>
      <c r="E52" s="54" t="s">
        <v>301</v>
      </c>
      <c r="F52" s="54" t="s">
        <v>25</v>
      </c>
    </row>
    <row r="53" spans="2:6" x14ac:dyDescent="0.35">
      <c r="B53" s="43" t="s">
        <v>307</v>
      </c>
      <c r="C53" s="45">
        <f t="shared" ref="C53:C58" si="1">IF(F44&gt;0, C44/F44, 0)</f>
        <v>0</v>
      </c>
      <c r="D53" s="45">
        <f t="shared" ref="D53:D58" si="2">IF(F44&gt;0, D44/F44, 0)</f>
        <v>0</v>
      </c>
      <c r="E53" s="45">
        <f t="shared" ref="E53:E58" si="3">IF(F44&gt;0, E44/F44, 0)</f>
        <v>0</v>
      </c>
      <c r="F53" s="46" t="s">
        <v>25</v>
      </c>
    </row>
    <row r="54" spans="2:6" x14ac:dyDescent="0.35">
      <c r="B54" s="43" t="s">
        <v>308</v>
      </c>
      <c r="C54" s="45">
        <f t="shared" si="1"/>
        <v>0</v>
      </c>
      <c r="D54" s="45">
        <f t="shared" si="2"/>
        <v>0</v>
      </c>
      <c r="E54" s="45">
        <f t="shared" si="3"/>
        <v>0</v>
      </c>
      <c r="F54" s="46" t="s">
        <v>25</v>
      </c>
    </row>
    <row r="55" spans="2:6" x14ac:dyDescent="0.35">
      <c r="B55" s="43" t="s">
        <v>309</v>
      </c>
      <c r="C55" s="45">
        <f t="shared" si="1"/>
        <v>0</v>
      </c>
      <c r="D55" s="45">
        <f t="shared" si="2"/>
        <v>0</v>
      </c>
      <c r="E55" s="45">
        <f t="shared" si="3"/>
        <v>0</v>
      </c>
      <c r="F55" s="46" t="s">
        <v>25</v>
      </c>
    </row>
    <row r="56" spans="2:6" x14ac:dyDescent="0.35">
      <c r="B56" s="43" t="s">
        <v>310</v>
      </c>
      <c r="C56" s="45">
        <f t="shared" si="1"/>
        <v>0</v>
      </c>
      <c r="D56" s="45">
        <f t="shared" si="2"/>
        <v>0</v>
      </c>
      <c r="E56" s="45">
        <f t="shared" si="3"/>
        <v>0</v>
      </c>
      <c r="F56" s="46" t="s">
        <v>25</v>
      </c>
    </row>
    <row r="57" spans="2:6" x14ac:dyDescent="0.35">
      <c r="B57" s="43" t="s">
        <v>311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312</v>
      </c>
    </row>
    <row r="65" spans="2:6" x14ac:dyDescent="0.35">
      <c r="B65" s="53" t="s">
        <v>298</v>
      </c>
    </row>
    <row r="66" spans="2:6" x14ac:dyDescent="0.35">
      <c r="B66" s="41" t="s">
        <v>3</v>
      </c>
      <c r="C66" s="41" t="s">
        <v>299</v>
      </c>
      <c r="D66" s="41" t="s">
        <v>300</v>
      </c>
      <c r="E66" s="41" t="s">
        <v>301</v>
      </c>
      <c r="F66" s="41" t="s">
        <v>302</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33</v>
      </c>
      <c r="F67" s="44">
        <f>SUM(C67:E67)</f>
        <v>33</v>
      </c>
    </row>
    <row r="69" spans="2:6" x14ac:dyDescent="0.35">
      <c r="B69" s="53" t="s">
        <v>304</v>
      </c>
    </row>
    <row r="70" spans="2:6" x14ac:dyDescent="0.35">
      <c r="B70" s="54" t="s">
        <v>3</v>
      </c>
      <c r="C70" s="54" t="s">
        <v>299</v>
      </c>
      <c r="D70" s="54" t="s">
        <v>300</v>
      </c>
      <c r="E70" s="54" t="s">
        <v>301</v>
      </c>
      <c r="F70" s="54" t="s">
        <v>25</v>
      </c>
    </row>
    <row r="71" spans="2:6" x14ac:dyDescent="0.35">
      <c r="B71" s="43" t="s">
        <v>20</v>
      </c>
      <c r="C71" s="45">
        <f>IF(F67&gt;0, C67/F67, 0)</f>
        <v>0</v>
      </c>
      <c r="D71" s="45">
        <f>IF(F67&gt;0, D67/F67, 0)</f>
        <v>0</v>
      </c>
      <c r="E71" s="45">
        <f>IF(F67&gt;0, E67/F67, 0)</f>
        <v>1</v>
      </c>
      <c r="F71" s="46" t="s">
        <v>25</v>
      </c>
    </row>
    <row r="76" spans="2:6" ht="18.5" x14ac:dyDescent="0.45">
      <c r="B76" s="39" t="s">
        <v>313</v>
      </c>
    </row>
    <row r="78" spans="2:6" x14ac:dyDescent="0.35">
      <c r="B78" s="53" t="s">
        <v>298</v>
      </c>
    </row>
    <row r="79" spans="2:6" x14ac:dyDescent="0.35">
      <c r="B79" s="41" t="s">
        <v>5</v>
      </c>
      <c r="C79" s="41" t="s">
        <v>299</v>
      </c>
      <c r="D79" s="41" t="s">
        <v>300</v>
      </c>
      <c r="E79" s="41" t="s">
        <v>301</v>
      </c>
      <c r="F79" s="41" t="s">
        <v>302</v>
      </c>
    </row>
    <row r="80" spans="2:6" x14ac:dyDescent="0.35">
      <c r="B80" s="43" t="s">
        <v>314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315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316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317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33</v>
      </c>
      <c r="F84" s="44">
        <f>SUM(C84:E84)</f>
        <v>33</v>
      </c>
    </row>
    <row r="86" spans="2:6" x14ac:dyDescent="0.35">
      <c r="B86" s="53" t="s">
        <v>304</v>
      </c>
    </row>
    <row r="87" spans="2:6" x14ac:dyDescent="0.35">
      <c r="B87" s="54" t="s">
        <v>5</v>
      </c>
      <c r="C87" s="54" t="s">
        <v>299</v>
      </c>
      <c r="D87" s="54" t="s">
        <v>300</v>
      </c>
      <c r="E87" s="54" t="s">
        <v>301</v>
      </c>
      <c r="F87" s="54" t="s">
        <v>25</v>
      </c>
    </row>
    <row r="88" spans="2:6" x14ac:dyDescent="0.35">
      <c r="B88" s="43" t="s">
        <v>314</v>
      </c>
      <c r="C88" s="45">
        <f>IF(F80&gt;0, C80/F80, 0)</f>
        <v>0</v>
      </c>
      <c r="D88" s="45">
        <f>IF(F80&gt;0, D80/F80, 0)</f>
        <v>0</v>
      </c>
      <c r="E88" s="45">
        <f>IF(F80&gt;0, E80/F80, 0)</f>
        <v>0</v>
      </c>
      <c r="F88" s="46" t="s">
        <v>25</v>
      </c>
    </row>
    <row r="89" spans="2:6" x14ac:dyDescent="0.35">
      <c r="B89" s="43" t="s">
        <v>315</v>
      </c>
      <c r="C89" s="45">
        <f>IF(F81&gt;0, C81/F81, 0)</f>
        <v>0</v>
      </c>
      <c r="D89" s="45">
        <f>IF(F81&gt;0, D81/F81, 0)</f>
        <v>0</v>
      </c>
      <c r="E89" s="45">
        <f>IF(F81&gt;0, E81/F81, 0)</f>
        <v>0</v>
      </c>
      <c r="F89" s="46" t="s">
        <v>25</v>
      </c>
    </row>
    <row r="90" spans="2:6" x14ac:dyDescent="0.35">
      <c r="B90" s="43" t="s">
        <v>316</v>
      </c>
      <c r="C90" s="45">
        <f>IF(F82&gt;0, C82/F82, 0)</f>
        <v>0</v>
      </c>
      <c r="D90" s="45">
        <f>IF(F82&gt;0, D82/F82, 0)</f>
        <v>0</v>
      </c>
      <c r="E90" s="45">
        <f>IF(F82&gt;0, E82/F82, 0)</f>
        <v>0</v>
      </c>
      <c r="F90" s="46" t="s">
        <v>25</v>
      </c>
    </row>
    <row r="91" spans="2:6" x14ac:dyDescent="0.35">
      <c r="B91" s="43" t="s">
        <v>317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318</v>
      </c>
    </row>
    <row r="99" spans="2:6" x14ac:dyDescent="0.35">
      <c r="B99" s="53" t="s">
        <v>298</v>
      </c>
    </row>
    <row r="100" spans="2:6" x14ac:dyDescent="0.35">
      <c r="B100" s="41" t="s">
        <v>319</v>
      </c>
      <c r="C100" s="41" t="s">
        <v>299</v>
      </c>
      <c r="D100" s="41" t="s">
        <v>300</v>
      </c>
      <c r="E100" s="41" t="s">
        <v>301</v>
      </c>
      <c r="F100" s="41" t="s">
        <v>302</v>
      </c>
    </row>
    <row r="101" spans="2:6" x14ac:dyDescent="0.35">
      <c r="B101" s="43" t="s">
        <v>320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321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322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33</v>
      </c>
      <c r="F104" s="44">
        <f>SUM(C104:E104)</f>
        <v>33</v>
      </c>
    </row>
    <row r="106" spans="2:6" x14ac:dyDescent="0.35">
      <c r="B106" s="53" t="s">
        <v>304</v>
      </c>
    </row>
    <row r="107" spans="2:6" x14ac:dyDescent="0.35">
      <c r="B107" s="54" t="s">
        <v>319</v>
      </c>
      <c r="C107" s="54" t="s">
        <v>299</v>
      </c>
      <c r="D107" s="54" t="s">
        <v>300</v>
      </c>
      <c r="E107" s="54" t="s">
        <v>301</v>
      </c>
      <c r="F107" s="54" t="s">
        <v>25</v>
      </c>
    </row>
    <row r="108" spans="2:6" x14ac:dyDescent="0.35">
      <c r="B108" s="43" t="s">
        <v>320</v>
      </c>
      <c r="C108" s="45">
        <f>IF(F101&gt;0, C101/F101, 0)</f>
        <v>0</v>
      </c>
      <c r="D108" s="45">
        <f>IF(F101&gt;0, D101/F101, 0)</f>
        <v>0</v>
      </c>
      <c r="E108" s="45">
        <f>IF(F101&gt;0, E101/F101, 0)</f>
        <v>0</v>
      </c>
      <c r="F108" s="46" t="s">
        <v>25</v>
      </c>
    </row>
    <row r="109" spans="2:6" x14ac:dyDescent="0.35">
      <c r="B109" s="43" t="s">
        <v>321</v>
      </c>
      <c r="C109" s="45">
        <f>IF(F102&gt;0, C102/F102, 0)</f>
        <v>0</v>
      </c>
      <c r="D109" s="45">
        <f>IF(F102&gt;0, D102/F102, 0)</f>
        <v>0</v>
      </c>
      <c r="E109" s="45">
        <f>IF(F102&gt;0, E102/F102, 0)</f>
        <v>0</v>
      </c>
      <c r="F109" s="46" t="s">
        <v>25</v>
      </c>
    </row>
    <row r="110" spans="2:6" x14ac:dyDescent="0.35">
      <c r="B110" s="43" t="s">
        <v>322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323</v>
      </c>
      <c r="J116" s="39" t="s">
        <v>324</v>
      </c>
    </row>
    <row r="117" spans="2:15" x14ac:dyDescent="0.35">
      <c r="B117" s="41" t="s">
        <v>7</v>
      </c>
      <c r="C117" s="112" t="s">
        <v>325</v>
      </c>
      <c r="D117" s="112"/>
      <c r="E117" s="41" t="s">
        <v>291</v>
      </c>
      <c r="F117" s="41" t="s">
        <v>299</v>
      </c>
      <c r="G117" s="112" t="s">
        <v>326</v>
      </c>
      <c r="H117" s="112"/>
      <c r="J117" s="41" t="s">
        <v>7</v>
      </c>
      <c r="K117" s="41" t="s">
        <v>314</v>
      </c>
      <c r="L117" s="41" t="s">
        <v>315</v>
      </c>
      <c r="M117" s="41" t="s">
        <v>316</v>
      </c>
      <c r="N117" s="41" t="s">
        <v>317</v>
      </c>
      <c r="O117" s="41" t="s">
        <v>22</v>
      </c>
    </row>
    <row r="118" spans="2:15" x14ac:dyDescent="0.35">
      <c r="B118" s="47" t="s">
        <v>307</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307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308</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308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309</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309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310</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310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311</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311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33</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33</v>
      </c>
    </row>
    <row r="130" spans="2:24" ht="21" x14ac:dyDescent="0.5">
      <c r="B130" s="39" t="s">
        <v>327</v>
      </c>
      <c r="P130" s="56" t="s">
        <v>328</v>
      </c>
    </row>
    <row r="132" spans="2:24" ht="60" customHeight="1" x14ac:dyDescent="0.35">
      <c r="B132" s="115" t="s">
        <v>329</v>
      </c>
      <c r="C132" s="108"/>
      <c r="D132" s="108"/>
      <c r="E132" s="108"/>
      <c r="F132" s="108"/>
      <c r="P132" s="115" t="s">
        <v>330</v>
      </c>
      <c r="Q132" s="108"/>
      <c r="R132" s="108"/>
      <c r="S132" s="108"/>
      <c r="T132" s="108"/>
      <c r="U132" s="108"/>
      <c r="V132" s="108"/>
      <c r="W132" s="108"/>
    </row>
    <row r="134" spans="2:24" ht="30" customHeight="1" x14ac:dyDescent="0.35">
      <c r="P134" s="57" t="s">
        <v>331</v>
      </c>
      <c r="Q134" s="58">
        <f>C16</f>
        <v>0</v>
      </c>
      <c r="R134" s="59"/>
      <c r="S134" s="58">
        <f>C80</f>
        <v>0</v>
      </c>
      <c r="T134" s="59"/>
      <c r="U134" s="58">
        <f>C81</f>
        <v>0</v>
      </c>
      <c r="V134" s="59"/>
      <c r="W134" s="58">
        <f>C82</f>
        <v>0</v>
      </c>
      <c r="X134" s="59"/>
    </row>
    <row r="135" spans="2:24" ht="35" customHeight="1" x14ac:dyDescent="0.35">
      <c r="P135" s="60" t="s">
        <v>332</v>
      </c>
      <c r="Q135" s="60" t="s">
        <v>333</v>
      </c>
      <c r="R135" s="60" t="s">
        <v>334</v>
      </c>
      <c r="S135" s="60" t="s">
        <v>335</v>
      </c>
      <c r="T135" s="60" t="s">
        <v>336</v>
      </c>
      <c r="U135" s="60" t="s">
        <v>337</v>
      </c>
      <c r="V135" s="60" t="s">
        <v>338</v>
      </c>
      <c r="W135" s="60" t="s">
        <v>339</v>
      </c>
      <c r="X135" s="60" t="s">
        <v>340</v>
      </c>
    </row>
    <row r="136" spans="2:24" x14ac:dyDescent="0.35">
      <c r="O136" s="61" t="s">
        <v>341</v>
      </c>
      <c r="P136" s="62" t="s">
        <v>342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343</v>
      </c>
      <c r="P171" s="56" t="s">
        <v>344</v>
      </c>
    </row>
    <row r="173" spans="2:24" ht="45" customHeight="1" x14ac:dyDescent="0.35">
      <c r="B173" s="115" t="s">
        <v>345</v>
      </c>
      <c r="C173" s="108"/>
      <c r="D173" s="108"/>
      <c r="E173" s="108"/>
      <c r="F173" s="108"/>
      <c r="P173" s="115" t="s">
        <v>346</v>
      </c>
      <c r="Q173" s="108"/>
      <c r="R173" s="108"/>
      <c r="S173" s="108"/>
      <c r="T173" s="108"/>
      <c r="U173" s="108"/>
    </row>
    <row r="174" spans="2:24" ht="35" customHeight="1" x14ac:dyDescent="0.35">
      <c r="P174" s="112" t="s">
        <v>347</v>
      </c>
      <c r="Q174" s="112"/>
      <c r="R174" s="112" t="s">
        <v>348</v>
      </c>
      <c r="S174" s="112"/>
      <c r="T174" s="112"/>
    </row>
    <row r="175" spans="2:24" ht="30" customHeight="1" x14ac:dyDescent="0.35">
      <c r="P175" s="116">
        <v>0</v>
      </c>
      <c r="Q175" s="117"/>
      <c r="R175" s="118" t="s">
        <v>349</v>
      </c>
      <c r="S175" s="119"/>
      <c r="T175" s="119"/>
    </row>
    <row r="178" spans="16:22" ht="25" customHeight="1" x14ac:dyDescent="0.35">
      <c r="P178" s="65" t="s">
        <v>332</v>
      </c>
      <c r="Q178" s="65" t="s">
        <v>350</v>
      </c>
      <c r="R178" s="65" t="s">
        <v>351</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220</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34"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c r="N5" s="5" t="s">
        <v>46</v>
      </c>
      <c r="O5" s="5" t="s">
        <v>47</v>
      </c>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c r="N6" s="5" t="s">
        <v>52</v>
      </c>
      <c r="O6" s="5" t="s">
        <v>53</v>
      </c>
      <c r="P6" s="4" t="str">
        <f t="shared" si="0"/>
        <v>Outstanding</v>
      </c>
      <c r="Q6" s="13" t="s">
        <v>25</v>
      </c>
    </row>
    <row r="7" spans="1:17" ht="60" customHeight="1" x14ac:dyDescent="0.35">
      <c r="A7" s="11" t="s">
        <v>17</v>
      </c>
      <c r="B7" s="2" t="s">
        <v>54</v>
      </c>
      <c r="C7" s="1" t="s">
        <v>55</v>
      </c>
      <c r="D7" s="3" t="s">
        <v>20</v>
      </c>
      <c r="E7" s="3" t="s">
        <v>21</v>
      </c>
      <c r="F7" s="4" t="s">
        <v>22</v>
      </c>
      <c r="G7" s="4" t="s">
        <v>23</v>
      </c>
      <c r="H7" s="4" t="s">
        <v>24</v>
      </c>
      <c r="I7" s="4" t="s">
        <v>25</v>
      </c>
      <c r="J7" s="5" t="s">
        <v>25</v>
      </c>
      <c r="K7" s="5" t="s">
        <v>56</v>
      </c>
      <c r="L7" s="5" t="s">
        <v>57</v>
      </c>
      <c r="M7" s="5"/>
      <c r="N7" s="5" t="s">
        <v>58</v>
      </c>
      <c r="O7" s="5" t="s">
        <v>59</v>
      </c>
      <c r="P7" s="4" t="str">
        <f t="shared" si="0"/>
        <v>Outstanding</v>
      </c>
      <c r="Q7" s="13" t="s">
        <v>25</v>
      </c>
    </row>
    <row r="8" spans="1:17" ht="60" customHeight="1" x14ac:dyDescent="0.35">
      <c r="A8" s="11" t="s">
        <v>17</v>
      </c>
      <c r="B8" s="2" t="s">
        <v>60</v>
      </c>
      <c r="C8" s="1" t="s">
        <v>61</v>
      </c>
      <c r="D8" s="3" t="s">
        <v>20</v>
      </c>
      <c r="E8" s="3" t="s">
        <v>21</v>
      </c>
      <c r="F8" s="4" t="s">
        <v>22</v>
      </c>
      <c r="G8" s="4" t="s">
        <v>23</v>
      </c>
      <c r="H8" s="4" t="s">
        <v>24</v>
      </c>
      <c r="I8" s="4" t="s">
        <v>25</v>
      </c>
      <c r="J8" s="5" t="s">
        <v>25</v>
      </c>
      <c r="K8" s="5" t="s">
        <v>62</v>
      </c>
      <c r="L8" s="5" t="s">
        <v>63</v>
      </c>
      <c r="M8" s="5"/>
      <c r="N8" s="5" t="s">
        <v>64</v>
      </c>
      <c r="O8" s="5" t="s">
        <v>65</v>
      </c>
      <c r="P8" s="4" t="str">
        <f t="shared" si="0"/>
        <v>Outstanding</v>
      </c>
      <c r="Q8" s="13" t="s">
        <v>25</v>
      </c>
    </row>
    <row r="9" spans="1:17" ht="60" customHeight="1" x14ac:dyDescent="0.35">
      <c r="A9" s="11" t="s">
        <v>17</v>
      </c>
      <c r="B9" s="2" t="s">
        <v>66</v>
      </c>
      <c r="C9" s="1" t="s">
        <v>67</v>
      </c>
      <c r="D9" s="3" t="s">
        <v>20</v>
      </c>
      <c r="E9" s="3" t="s">
        <v>21</v>
      </c>
      <c r="F9" s="4" t="s">
        <v>22</v>
      </c>
      <c r="G9" s="4" t="s">
        <v>23</v>
      </c>
      <c r="H9" s="4" t="s">
        <v>24</v>
      </c>
      <c r="I9" s="4" t="s">
        <v>25</v>
      </c>
      <c r="J9" s="5" t="s">
        <v>25</v>
      </c>
      <c r="K9" s="5" t="s">
        <v>68</v>
      </c>
      <c r="L9" s="5" t="s">
        <v>69</v>
      </c>
      <c r="M9" s="5"/>
      <c r="N9" s="5" t="s">
        <v>70</v>
      </c>
      <c r="O9" s="5" t="s">
        <v>71</v>
      </c>
      <c r="P9" s="4" t="str">
        <f t="shared" si="0"/>
        <v>Outstanding</v>
      </c>
      <c r="Q9" s="13" t="s">
        <v>25</v>
      </c>
    </row>
    <row r="10" spans="1:17" ht="60" customHeight="1" x14ac:dyDescent="0.35">
      <c r="A10" s="11" t="s">
        <v>17</v>
      </c>
      <c r="B10" s="2" t="s">
        <v>72</v>
      </c>
      <c r="C10" s="1" t="s">
        <v>73</v>
      </c>
      <c r="D10" s="3" t="s">
        <v>20</v>
      </c>
      <c r="E10" s="3" t="s">
        <v>21</v>
      </c>
      <c r="F10" s="4" t="s">
        <v>22</v>
      </c>
      <c r="G10" s="4" t="s">
        <v>23</v>
      </c>
      <c r="H10" s="4" t="s">
        <v>24</v>
      </c>
      <c r="I10" s="4" t="s">
        <v>25</v>
      </c>
      <c r="J10" s="5" t="s">
        <v>25</v>
      </c>
      <c r="K10" s="5" t="s">
        <v>74</v>
      </c>
      <c r="L10" s="5" t="s">
        <v>75</v>
      </c>
      <c r="M10" s="5"/>
      <c r="N10" s="5" t="s">
        <v>76</v>
      </c>
      <c r="O10" s="5" t="s">
        <v>77</v>
      </c>
      <c r="P10" s="4" t="str">
        <f t="shared" si="0"/>
        <v>Outstanding</v>
      </c>
      <c r="Q10" s="13" t="s">
        <v>25</v>
      </c>
    </row>
    <row r="11" spans="1:17" ht="60" customHeight="1" x14ac:dyDescent="0.35">
      <c r="A11" s="11" t="s">
        <v>78</v>
      </c>
      <c r="B11" s="2" t="s">
        <v>79</v>
      </c>
      <c r="C11" s="1" t="s">
        <v>80</v>
      </c>
      <c r="D11" s="3" t="s">
        <v>20</v>
      </c>
      <c r="E11" s="3" t="s">
        <v>21</v>
      </c>
      <c r="F11" s="4" t="s">
        <v>22</v>
      </c>
      <c r="G11" s="4" t="s">
        <v>23</v>
      </c>
      <c r="H11" s="4" t="s">
        <v>24</v>
      </c>
      <c r="I11" s="4" t="s">
        <v>25</v>
      </c>
      <c r="J11" s="5" t="s">
        <v>25</v>
      </c>
      <c r="K11" s="5" t="s">
        <v>81</v>
      </c>
      <c r="L11" s="5" t="s">
        <v>82</v>
      </c>
      <c r="M11" s="5"/>
      <c r="N11" s="5" t="s">
        <v>83</v>
      </c>
      <c r="O11" s="5" t="s">
        <v>84</v>
      </c>
      <c r="P11" s="4" t="str">
        <f t="shared" si="0"/>
        <v>Outstanding</v>
      </c>
      <c r="Q11" s="13" t="s">
        <v>25</v>
      </c>
    </row>
    <row r="12" spans="1:17" ht="60" customHeight="1" x14ac:dyDescent="0.35">
      <c r="A12" s="11" t="s">
        <v>78</v>
      </c>
      <c r="B12" s="2" t="s">
        <v>85</v>
      </c>
      <c r="C12" s="1" t="s">
        <v>86</v>
      </c>
      <c r="D12" s="3" t="s">
        <v>20</v>
      </c>
      <c r="E12" s="3" t="s">
        <v>21</v>
      </c>
      <c r="F12" s="4" t="s">
        <v>22</v>
      </c>
      <c r="G12" s="4" t="s">
        <v>23</v>
      </c>
      <c r="H12" s="4" t="s">
        <v>24</v>
      </c>
      <c r="I12" s="4" t="s">
        <v>25</v>
      </c>
      <c r="J12" s="5" t="s">
        <v>25</v>
      </c>
      <c r="K12" s="5" t="s">
        <v>87</v>
      </c>
      <c r="L12" s="5" t="s">
        <v>88</v>
      </c>
      <c r="M12" s="5"/>
      <c r="N12" s="5" t="s">
        <v>89</v>
      </c>
      <c r="O12" s="5" t="s">
        <v>90</v>
      </c>
      <c r="P12" s="4" t="str">
        <f t="shared" si="0"/>
        <v>Outstanding</v>
      </c>
      <c r="Q12" s="13" t="s">
        <v>25</v>
      </c>
    </row>
    <row r="13" spans="1:17" ht="60" customHeight="1" x14ac:dyDescent="0.35">
      <c r="A13" s="11" t="s">
        <v>78</v>
      </c>
      <c r="B13" s="2" t="s">
        <v>91</v>
      </c>
      <c r="C13" s="1" t="s">
        <v>92</v>
      </c>
      <c r="D13" s="3" t="s">
        <v>20</v>
      </c>
      <c r="E13" s="3" t="s">
        <v>21</v>
      </c>
      <c r="F13" s="4" t="s">
        <v>22</v>
      </c>
      <c r="G13" s="4" t="s">
        <v>23</v>
      </c>
      <c r="H13" s="4" t="s">
        <v>24</v>
      </c>
      <c r="I13" s="4" t="s">
        <v>25</v>
      </c>
      <c r="J13" s="5" t="s">
        <v>25</v>
      </c>
      <c r="K13" s="5" t="s">
        <v>93</v>
      </c>
      <c r="L13" s="5" t="s">
        <v>94</v>
      </c>
      <c r="M13" s="5"/>
      <c r="N13" s="5" t="s">
        <v>95</v>
      </c>
      <c r="O13" s="5" t="s">
        <v>96</v>
      </c>
      <c r="P13" s="4" t="str">
        <f t="shared" si="0"/>
        <v>Outstanding</v>
      </c>
      <c r="Q13" s="13" t="s">
        <v>25</v>
      </c>
    </row>
    <row r="14" spans="1:17" ht="60" customHeight="1" x14ac:dyDescent="0.35">
      <c r="A14" s="11" t="s">
        <v>78</v>
      </c>
      <c r="B14" s="2" t="s">
        <v>97</v>
      </c>
      <c r="C14" s="1" t="s">
        <v>98</v>
      </c>
      <c r="D14" s="3" t="s">
        <v>20</v>
      </c>
      <c r="E14" s="3" t="s">
        <v>21</v>
      </c>
      <c r="F14" s="4" t="s">
        <v>22</v>
      </c>
      <c r="G14" s="4" t="s">
        <v>23</v>
      </c>
      <c r="H14" s="4" t="s">
        <v>24</v>
      </c>
      <c r="I14" s="4" t="s">
        <v>25</v>
      </c>
      <c r="J14" s="5" t="s">
        <v>25</v>
      </c>
      <c r="K14" s="5" t="s">
        <v>99</v>
      </c>
      <c r="L14" s="5" t="s">
        <v>100</v>
      </c>
      <c r="M14" s="5"/>
      <c r="N14" s="5" t="s">
        <v>101</v>
      </c>
      <c r="O14" s="5" t="s">
        <v>102</v>
      </c>
      <c r="P14" s="4" t="str">
        <f t="shared" si="0"/>
        <v>Outstanding</v>
      </c>
      <c r="Q14" s="13" t="s">
        <v>25</v>
      </c>
    </row>
    <row r="15" spans="1:17" ht="60" customHeight="1" x14ac:dyDescent="0.35">
      <c r="A15" s="11" t="s">
        <v>103</v>
      </c>
      <c r="B15" s="2" t="s">
        <v>104</v>
      </c>
      <c r="C15" s="1" t="s">
        <v>105</v>
      </c>
      <c r="D15" s="3" t="s">
        <v>20</v>
      </c>
      <c r="E15" s="3" t="s">
        <v>21</v>
      </c>
      <c r="F15" s="4" t="s">
        <v>22</v>
      </c>
      <c r="G15" s="4" t="s">
        <v>23</v>
      </c>
      <c r="H15" s="4" t="s">
        <v>24</v>
      </c>
      <c r="I15" s="4" t="s">
        <v>25</v>
      </c>
      <c r="J15" s="5" t="s">
        <v>25</v>
      </c>
      <c r="K15" s="5" t="s">
        <v>106</v>
      </c>
      <c r="L15" s="5" t="s">
        <v>107</v>
      </c>
      <c r="M15" s="5"/>
      <c r="N15" s="5" t="s">
        <v>108</v>
      </c>
      <c r="O15" s="5"/>
      <c r="P15" s="4" t="str">
        <f t="shared" si="0"/>
        <v>Outstanding</v>
      </c>
      <c r="Q15" s="13" t="s">
        <v>25</v>
      </c>
    </row>
    <row r="16" spans="1:17" ht="60" customHeight="1" x14ac:dyDescent="0.35">
      <c r="A16" s="11" t="s">
        <v>103</v>
      </c>
      <c r="B16" s="2" t="s">
        <v>109</v>
      </c>
      <c r="C16" s="1" t="s">
        <v>110</v>
      </c>
      <c r="D16" s="3" t="s">
        <v>20</v>
      </c>
      <c r="E16" s="3" t="s">
        <v>21</v>
      </c>
      <c r="F16" s="4" t="s">
        <v>22</v>
      </c>
      <c r="G16" s="4" t="s">
        <v>23</v>
      </c>
      <c r="H16" s="4" t="s">
        <v>24</v>
      </c>
      <c r="I16" s="4" t="s">
        <v>25</v>
      </c>
      <c r="J16" s="5" t="s">
        <v>25</v>
      </c>
      <c r="K16" s="5" t="s">
        <v>111</v>
      </c>
      <c r="L16" s="5" t="s">
        <v>112</v>
      </c>
      <c r="M16" s="5"/>
      <c r="N16" s="5" t="s">
        <v>113</v>
      </c>
      <c r="O16" s="5"/>
      <c r="P16" s="4" t="str">
        <f t="shared" si="0"/>
        <v>Outstanding</v>
      </c>
      <c r="Q16" s="13" t="s">
        <v>25</v>
      </c>
    </row>
    <row r="17" spans="1:17" ht="60" customHeight="1" x14ac:dyDescent="0.35">
      <c r="A17" s="11" t="s">
        <v>103</v>
      </c>
      <c r="B17" s="2" t="s">
        <v>114</v>
      </c>
      <c r="C17" s="1" t="s">
        <v>115</v>
      </c>
      <c r="D17" s="3" t="s">
        <v>20</v>
      </c>
      <c r="E17" s="3" t="s">
        <v>116</v>
      </c>
      <c r="F17" s="4" t="s">
        <v>22</v>
      </c>
      <c r="G17" s="4" t="s">
        <v>23</v>
      </c>
      <c r="H17" s="4" t="s">
        <v>24</v>
      </c>
      <c r="I17" s="4" t="s">
        <v>25</v>
      </c>
      <c r="J17" s="5" t="s">
        <v>25</v>
      </c>
      <c r="K17" s="5" t="s">
        <v>117</v>
      </c>
      <c r="L17" s="5" t="s">
        <v>118</v>
      </c>
      <c r="M17" s="5"/>
      <c r="N17" s="5" t="s">
        <v>119</v>
      </c>
      <c r="O17" s="5" t="s">
        <v>120</v>
      </c>
      <c r="P17" s="4" t="str">
        <f t="shared" si="0"/>
        <v>Outstanding</v>
      </c>
      <c r="Q17" s="13" t="s">
        <v>25</v>
      </c>
    </row>
    <row r="18" spans="1:17" ht="60" customHeight="1" x14ac:dyDescent="0.35">
      <c r="A18" s="11" t="s">
        <v>103</v>
      </c>
      <c r="B18" s="2" t="s">
        <v>121</v>
      </c>
      <c r="C18" s="1" t="s">
        <v>122</v>
      </c>
      <c r="D18" s="3" t="s">
        <v>20</v>
      </c>
      <c r="E18" s="3" t="s">
        <v>21</v>
      </c>
      <c r="F18" s="4" t="s">
        <v>22</v>
      </c>
      <c r="G18" s="4" t="s">
        <v>23</v>
      </c>
      <c r="H18" s="4" t="s">
        <v>24</v>
      </c>
      <c r="I18" s="4" t="s">
        <v>25</v>
      </c>
      <c r="J18" s="5" t="s">
        <v>25</v>
      </c>
      <c r="K18" s="5" t="s">
        <v>123</v>
      </c>
      <c r="L18" s="5" t="s">
        <v>124</v>
      </c>
      <c r="M18" s="5" t="s">
        <v>125</v>
      </c>
      <c r="N18" s="5" t="s">
        <v>126</v>
      </c>
      <c r="O18" s="5" t="s">
        <v>127</v>
      </c>
      <c r="P18" s="4" t="str">
        <f t="shared" si="0"/>
        <v>Outstanding</v>
      </c>
      <c r="Q18" s="13" t="s">
        <v>25</v>
      </c>
    </row>
    <row r="19" spans="1:17" ht="60" customHeight="1" x14ac:dyDescent="0.35">
      <c r="A19" s="11" t="s">
        <v>128</v>
      </c>
      <c r="B19" s="2" t="s">
        <v>129</v>
      </c>
      <c r="C19" s="1" t="s">
        <v>130</v>
      </c>
      <c r="D19" s="3" t="s">
        <v>20</v>
      </c>
      <c r="E19" s="3" t="s">
        <v>21</v>
      </c>
      <c r="F19" s="4" t="s">
        <v>22</v>
      </c>
      <c r="G19" s="4" t="s">
        <v>23</v>
      </c>
      <c r="H19" s="4" t="s">
        <v>24</v>
      </c>
      <c r="I19" s="4" t="s">
        <v>25</v>
      </c>
      <c r="J19" s="5" t="s">
        <v>25</v>
      </c>
      <c r="K19" s="5" t="s">
        <v>131</v>
      </c>
      <c r="L19" s="5" t="s">
        <v>132</v>
      </c>
      <c r="M19" s="5"/>
      <c r="N19" s="5" t="s">
        <v>133</v>
      </c>
      <c r="O19" s="5" t="s">
        <v>134</v>
      </c>
      <c r="P19" s="4" t="str">
        <f t="shared" si="0"/>
        <v>Outstanding</v>
      </c>
      <c r="Q19" s="13" t="s">
        <v>25</v>
      </c>
    </row>
    <row r="20" spans="1:17" ht="60" customHeight="1" x14ac:dyDescent="0.35">
      <c r="A20" s="11" t="s">
        <v>128</v>
      </c>
      <c r="B20" s="2" t="s">
        <v>135</v>
      </c>
      <c r="C20" s="1" t="s">
        <v>136</v>
      </c>
      <c r="D20" s="3" t="s">
        <v>20</v>
      </c>
      <c r="E20" s="3" t="s">
        <v>21</v>
      </c>
      <c r="F20" s="4" t="s">
        <v>22</v>
      </c>
      <c r="G20" s="4" t="s">
        <v>23</v>
      </c>
      <c r="H20" s="4" t="s">
        <v>24</v>
      </c>
      <c r="I20" s="4" t="s">
        <v>25</v>
      </c>
      <c r="J20" s="5" t="s">
        <v>25</v>
      </c>
      <c r="K20" s="5" t="s">
        <v>137</v>
      </c>
      <c r="L20" s="5" t="s">
        <v>138</v>
      </c>
      <c r="M20" s="5"/>
      <c r="N20" s="5" t="s">
        <v>139</v>
      </c>
      <c r="O20" s="5" t="s">
        <v>134</v>
      </c>
      <c r="P20" s="4" t="str">
        <f t="shared" si="0"/>
        <v>Outstanding</v>
      </c>
      <c r="Q20" s="13" t="s">
        <v>25</v>
      </c>
    </row>
    <row r="21" spans="1:17" ht="60" customHeight="1" x14ac:dyDescent="0.35">
      <c r="A21" s="11" t="s">
        <v>128</v>
      </c>
      <c r="B21" s="2" t="s">
        <v>140</v>
      </c>
      <c r="C21" s="1" t="s">
        <v>141</v>
      </c>
      <c r="D21" s="3" t="s">
        <v>20</v>
      </c>
      <c r="E21" s="3" t="s">
        <v>21</v>
      </c>
      <c r="F21" s="4" t="s">
        <v>22</v>
      </c>
      <c r="G21" s="4" t="s">
        <v>23</v>
      </c>
      <c r="H21" s="4" t="s">
        <v>24</v>
      </c>
      <c r="I21" s="4" t="s">
        <v>25</v>
      </c>
      <c r="J21" s="5" t="s">
        <v>25</v>
      </c>
      <c r="K21" s="5" t="s">
        <v>142</v>
      </c>
      <c r="L21" s="5" t="s">
        <v>143</v>
      </c>
      <c r="M21" s="5"/>
      <c r="N21" s="5" t="s">
        <v>144</v>
      </c>
      <c r="O21" s="5" t="s">
        <v>134</v>
      </c>
      <c r="P21" s="4" t="str">
        <f t="shared" si="0"/>
        <v>Outstanding</v>
      </c>
      <c r="Q21" s="13" t="s">
        <v>25</v>
      </c>
    </row>
    <row r="22" spans="1:17" ht="60" customHeight="1" x14ac:dyDescent="0.35">
      <c r="A22" s="11" t="s">
        <v>128</v>
      </c>
      <c r="B22" s="2" t="s">
        <v>145</v>
      </c>
      <c r="C22" s="1" t="s">
        <v>146</v>
      </c>
      <c r="D22" s="3" t="s">
        <v>20</v>
      </c>
      <c r="E22" s="3" t="s">
        <v>21</v>
      </c>
      <c r="F22" s="4" t="s">
        <v>22</v>
      </c>
      <c r="G22" s="4" t="s">
        <v>23</v>
      </c>
      <c r="H22" s="4" t="s">
        <v>24</v>
      </c>
      <c r="I22" s="4" t="s">
        <v>25</v>
      </c>
      <c r="J22" s="5" t="s">
        <v>25</v>
      </c>
      <c r="K22" s="5" t="s">
        <v>147</v>
      </c>
      <c r="L22" s="5" t="s">
        <v>148</v>
      </c>
      <c r="M22" s="5"/>
      <c r="N22" s="5" t="s">
        <v>149</v>
      </c>
      <c r="O22" s="5"/>
      <c r="P22" s="4" t="str">
        <f t="shared" si="0"/>
        <v>Outstanding</v>
      </c>
      <c r="Q22" s="13" t="s">
        <v>25</v>
      </c>
    </row>
    <row r="23" spans="1:17" ht="60" customHeight="1" x14ac:dyDescent="0.35">
      <c r="A23" s="11" t="s">
        <v>128</v>
      </c>
      <c r="B23" s="2" t="s">
        <v>150</v>
      </c>
      <c r="C23" s="1" t="s">
        <v>151</v>
      </c>
      <c r="D23" s="3" t="s">
        <v>20</v>
      </c>
      <c r="E23" s="3" t="s">
        <v>21</v>
      </c>
      <c r="F23" s="4" t="s">
        <v>22</v>
      </c>
      <c r="G23" s="4" t="s">
        <v>23</v>
      </c>
      <c r="H23" s="4" t="s">
        <v>24</v>
      </c>
      <c r="I23" s="4" t="s">
        <v>25</v>
      </c>
      <c r="J23" s="5" t="s">
        <v>25</v>
      </c>
      <c r="K23" s="5" t="s">
        <v>152</v>
      </c>
      <c r="L23" s="5" t="s">
        <v>153</v>
      </c>
      <c r="M23" s="5"/>
      <c r="N23" s="5" t="s">
        <v>154</v>
      </c>
      <c r="O23" s="5" t="s">
        <v>155</v>
      </c>
      <c r="P23" s="4" t="str">
        <f t="shared" si="0"/>
        <v>Outstanding</v>
      </c>
      <c r="Q23" s="13" t="s">
        <v>25</v>
      </c>
    </row>
    <row r="24" spans="1:17" ht="60" customHeight="1" x14ac:dyDescent="0.35">
      <c r="A24" s="11" t="s">
        <v>128</v>
      </c>
      <c r="B24" s="2" t="s">
        <v>156</v>
      </c>
      <c r="C24" s="1" t="s">
        <v>157</v>
      </c>
      <c r="D24" s="3" t="s">
        <v>20</v>
      </c>
      <c r="E24" s="3" t="s">
        <v>21</v>
      </c>
      <c r="F24" s="4" t="s">
        <v>22</v>
      </c>
      <c r="G24" s="4" t="s">
        <v>23</v>
      </c>
      <c r="H24" s="4" t="s">
        <v>24</v>
      </c>
      <c r="I24" s="4" t="s">
        <v>25</v>
      </c>
      <c r="J24" s="5" t="s">
        <v>25</v>
      </c>
      <c r="K24" s="5" t="s">
        <v>158</v>
      </c>
      <c r="L24" s="5" t="s">
        <v>159</v>
      </c>
      <c r="M24" s="5"/>
      <c r="N24" s="5" t="s">
        <v>158</v>
      </c>
      <c r="O24" s="5"/>
      <c r="P24" s="4" t="str">
        <f t="shared" si="0"/>
        <v>Outstanding</v>
      </c>
      <c r="Q24" s="13" t="s">
        <v>25</v>
      </c>
    </row>
    <row r="25" spans="1:17" ht="60" customHeight="1" x14ac:dyDescent="0.35">
      <c r="A25" s="11" t="s">
        <v>160</v>
      </c>
      <c r="B25" s="2" t="s">
        <v>161</v>
      </c>
      <c r="C25" s="1" t="s">
        <v>162</v>
      </c>
      <c r="D25" s="3" t="s">
        <v>20</v>
      </c>
      <c r="E25" s="3" t="s">
        <v>21</v>
      </c>
      <c r="F25" s="4" t="s">
        <v>22</v>
      </c>
      <c r="G25" s="4" t="s">
        <v>23</v>
      </c>
      <c r="H25" s="4" t="s">
        <v>24</v>
      </c>
      <c r="I25" s="4" t="s">
        <v>25</v>
      </c>
      <c r="J25" s="5" t="s">
        <v>25</v>
      </c>
      <c r="K25" s="5" t="s">
        <v>163</v>
      </c>
      <c r="L25" s="5" t="s">
        <v>164</v>
      </c>
      <c r="M25" s="5"/>
      <c r="N25" s="5" t="s">
        <v>165</v>
      </c>
      <c r="O25" s="5" t="s">
        <v>166</v>
      </c>
      <c r="P25" s="4" t="str">
        <f t="shared" si="0"/>
        <v>Outstanding</v>
      </c>
      <c r="Q25" s="13" t="s">
        <v>25</v>
      </c>
    </row>
    <row r="26" spans="1:17" ht="60" customHeight="1" x14ac:dyDescent="0.35">
      <c r="A26" s="11" t="s">
        <v>160</v>
      </c>
      <c r="B26" s="2" t="s">
        <v>167</v>
      </c>
      <c r="C26" s="1" t="s">
        <v>168</v>
      </c>
      <c r="D26" s="3" t="s">
        <v>20</v>
      </c>
      <c r="E26" s="3" t="s">
        <v>21</v>
      </c>
      <c r="F26" s="4" t="s">
        <v>22</v>
      </c>
      <c r="G26" s="4" t="s">
        <v>23</v>
      </c>
      <c r="H26" s="4" t="s">
        <v>24</v>
      </c>
      <c r="I26" s="4" t="s">
        <v>25</v>
      </c>
      <c r="J26" s="5" t="s">
        <v>25</v>
      </c>
      <c r="K26" s="5" t="s">
        <v>169</v>
      </c>
      <c r="L26" s="5" t="s">
        <v>170</v>
      </c>
      <c r="M26" s="5"/>
      <c r="N26" s="5" t="s">
        <v>171</v>
      </c>
      <c r="O26" s="5" t="s">
        <v>166</v>
      </c>
      <c r="P26" s="4" t="str">
        <f t="shared" si="0"/>
        <v>Outstanding</v>
      </c>
      <c r="Q26" s="13" t="s">
        <v>25</v>
      </c>
    </row>
    <row r="27" spans="1:17" ht="60" customHeight="1" x14ac:dyDescent="0.35">
      <c r="A27" s="11" t="s">
        <v>160</v>
      </c>
      <c r="B27" s="2" t="s">
        <v>172</v>
      </c>
      <c r="C27" s="1" t="s">
        <v>173</v>
      </c>
      <c r="D27" s="3" t="s">
        <v>20</v>
      </c>
      <c r="E27" s="3" t="s">
        <v>116</v>
      </c>
      <c r="F27" s="4" t="s">
        <v>22</v>
      </c>
      <c r="G27" s="4" t="s">
        <v>23</v>
      </c>
      <c r="H27" s="4" t="s">
        <v>24</v>
      </c>
      <c r="I27" s="4" t="s">
        <v>25</v>
      </c>
      <c r="J27" s="5" t="s">
        <v>25</v>
      </c>
      <c r="K27" s="5"/>
      <c r="L27" s="5" t="s">
        <v>174</v>
      </c>
      <c r="M27" s="5"/>
      <c r="N27" s="5" t="s">
        <v>175</v>
      </c>
      <c r="O27" s="5"/>
      <c r="P27" s="4" t="str">
        <f t="shared" si="0"/>
        <v>Outstanding</v>
      </c>
      <c r="Q27" s="13" t="s">
        <v>25</v>
      </c>
    </row>
    <row r="28" spans="1:17" ht="60" customHeight="1" x14ac:dyDescent="0.35">
      <c r="A28" s="11" t="s">
        <v>176</v>
      </c>
      <c r="B28" s="2" t="s">
        <v>177</v>
      </c>
      <c r="C28" s="1" t="s">
        <v>178</v>
      </c>
      <c r="D28" s="3" t="s">
        <v>20</v>
      </c>
      <c r="E28" s="3" t="s">
        <v>21</v>
      </c>
      <c r="F28" s="4" t="s">
        <v>22</v>
      </c>
      <c r="G28" s="4" t="s">
        <v>23</v>
      </c>
      <c r="H28" s="4" t="s">
        <v>24</v>
      </c>
      <c r="I28" s="4" t="s">
        <v>25</v>
      </c>
      <c r="J28" s="5" t="s">
        <v>25</v>
      </c>
      <c r="K28" s="5" t="s">
        <v>179</v>
      </c>
      <c r="L28" s="5" t="s">
        <v>180</v>
      </c>
      <c r="M28" s="5"/>
      <c r="N28" s="5" t="s">
        <v>181</v>
      </c>
      <c r="O28" s="5" t="s">
        <v>182</v>
      </c>
      <c r="P28" s="4" t="str">
        <f t="shared" si="0"/>
        <v>Outstanding</v>
      </c>
      <c r="Q28" s="13" t="s">
        <v>25</v>
      </c>
    </row>
    <row r="29" spans="1:17" ht="60" customHeight="1" x14ac:dyDescent="0.35">
      <c r="A29" s="11" t="s">
        <v>183</v>
      </c>
      <c r="B29" s="2" t="s">
        <v>184</v>
      </c>
      <c r="C29" s="1" t="s">
        <v>185</v>
      </c>
      <c r="D29" s="3" t="s">
        <v>20</v>
      </c>
      <c r="E29" s="3" t="s">
        <v>21</v>
      </c>
      <c r="F29" s="4" t="s">
        <v>22</v>
      </c>
      <c r="G29" s="4" t="s">
        <v>23</v>
      </c>
      <c r="H29" s="4" t="s">
        <v>24</v>
      </c>
      <c r="I29" s="4" t="s">
        <v>25</v>
      </c>
      <c r="J29" s="5" t="s">
        <v>25</v>
      </c>
      <c r="K29" s="5" t="s">
        <v>186</v>
      </c>
      <c r="L29" s="5" t="s">
        <v>187</v>
      </c>
      <c r="M29" s="5"/>
      <c r="N29" s="5" t="s">
        <v>188</v>
      </c>
      <c r="O29" s="5" t="s">
        <v>189</v>
      </c>
      <c r="P29" s="4" t="str">
        <f t="shared" si="0"/>
        <v>Outstanding</v>
      </c>
      <c r="Q29" s="13" t="s">
        <v>25</v>
      </c>
    </row>
    <row r="30" spans="1:17" ht="60" customHeight="1" x14ac:dyDescent="0.35">
      <c r="A30" s="11" t="s">
        <v>190</v>
      </c>
      <c r="B30" s="2" t="s">
        <v>191</v>
      </c>
      <c r="C30" s="1" t="s">
        <v>192</v>
      </c>
      <c r="D30" s="3" t="s">
        <v>20</v>
      </c>
      <c r="E30" s="3" t="s">
        <v>21</v>
      </c>
      <c r="F30" s="4" t="s">
        <v>22</v>
      </c>
      <c r="G30" s="4" t="s">
        <v>23</v>
      </c>
      <c r="H30" s="4" t="s">
        <v>24</v>
      </c>
      <c r="I30" s="4" t="s">
        <v>25</v>
      </c>
      <c r="J30" s="5" t="s">
        <v>25</v>
      </c>
      <c r="K30" s="5" t="s">
        <v>193</v>
      </c>
      <c r="L30" s="5" t="s">
        <v>194</v>
      </c>
      <c r="M30" s="5"/>
      <c r="N30" s="5" t="s">
        <v>195</v>
      </c>
      <c r="O30" s="5" t="s">
        <v>196</v>
      </c>
      <c r="P30" s="4" t="str">
        <f t="shared" si="0"/>
        <v>Outstanding</v>
      </c>
      <c r="Q30" s="13" t="s">
        <v>25</v>
      </c>
    </row>
    <row r="31" spans="1:17" ht="60" customHeight="1" x14ac:dyDescent="0.35">
      <c r="A31" s="11" t="s">
        <v>190</v>
      </c>
      <c r="B31" s="2" t="s">
        <v>197</v>
      </c>
      <c r="C31" s="1" t="s">
        <v>198</v>
      </c>
      <c r="D31" s="3" t="s">
        <v>20</v>
      </c>
      <c r="E31" s="3" t="s">
        <v>21</v>
      </c>
      <c r="F31" s="4" t="s">
        <v>22</v>
      </c>
      <c r="G31" s="4" t="s">
        <v>23</v>
      </c>
      <c r="H31" s="4" t="s">
        <v>24</v>
      </c>
      <c r="I31" s="4" t="s">
        <v>25</v>
      </c>
      <c r="J31" s="5" t="s">
        <v>25</v>
      </c>
      <c r="K31" s="5" t="s">
        <v>199</v>
      </c>
      <c r="L31" s="5" t="s">
        <v>200</v>
      </c>
      <c r="M31" s="5"/>
      <c r="N31" s="5" t="s">
        <v>201</v>
      </c>
      <c r="O31" s="5" t="s">
        <v>202</v>
      </c>
      <c r="P31" s="4" t="str">
        <f t="shared" si="0"/>
        <v>Outstanding</v>
      </c>
      <c r="Q31" s="13" t="s">
        <v>25</v>
      </c>
    </row>
    <row r="32" spans="1:17" ht="60" customHeight="1" x14ac:dyDescent="0.35">
      <c r="A32" s="11" t="s">
        <v>190</v>
      </c>
      <c r="B32" s="2" t="s">
        <v>203</v>
      </c>
      <c r="C32" s="1" t="s">
        <v>204</v>
      </c>
      <c r="D32" s="3" t="s">
        <v>20</v>
      </c>
      <c r="E32" s="3" t="s">
        <v>116</v>
      </c>
      <c r="F32" s="4" t="s">
        <v>22</v>
      </c>
      <c r="G32" s="4" t="s">
        <v>23</v>
      </c>
      <c r="H32" s="4" t="s">
        <v>24</v>
      </c>
      <c r="I32" s="4" t="s">
        <v>25</v>
      </c>
      <c r="J32" s="5" t="s">
        <v>25</v>
      </c>
      <c r="K32" s="5" t="s">
        <v>205</v>
      </c>
      <c r="L32" s="5" t="s">
        <v>206</v>
      </c>
      <c r="M32" s="5"/>
      <c r="N32" s="5"/>
      <c r="O32" s="5"/>
      <c r="P32" s="4" t="str">
        <f t="shared" si="0"/>
        <v>Outstanding</v>
      </c>
      <c r="Q32" s="13" t="s">
        <v>25</v>
      </c>
    </row>
    <row r="33" spans="1:17" ht="60" customHeight="1" x14ac:dyDescent="0.35">
      <c r="A33" s="11" t="s">
        <v>207</v>
      </c>
      <c r="B33" s="2" t="s">
        <v>208</v>
      </c>
      <c r="C33" s="1" t="s">
        <v>209</v>
      </c>
      <c r="D33" s="3" t="s">
        <v>20</v>
      </c>
      <c r="E33" s="3" t="s">
        <v>21</v>
      </c>
      <c r="F33" s="4" t="s">
        <v>22</v>
      </c>
      <c r="G33" s="4" t="s">
        <v>23</v>
      </c>
      <c r="H33" s="4" t="s">
        <v>24</v>
      </c>
      <c r="I33" s="4" t="s">
        <v>25</v>
      </c>
      <c r="J33" s="5" t="s">
        <v>25</v>
      </c>
      <c r="K33" s="5"/>
      <c r="L33" s="5" t="s">
        <v>210</v>
      </c>
      <c r="M33" s="5" t="s">
        <v>211</v>
      </c>
      <c r="N33" s="5"/>
      <c r="O33" s="5"/>
      <c r="P33" s="4" t="str">
        <f t="shared" si="0"/>
        <v>Outstanding</v>
      </c>
      <c r="Q33" s="13" t="s">
        <v>25</v>
      </c>
    </row>
    <row r="34" spans="1:17" ht="60" customHeight="1" x14ac:dyDescent="0.35">
      <c r="A34" s="12" t="s">
        <v>212</v>
      </c>
      <c r="B34" s="6" t="s">
        <v>213</v>
      </c>
      <c r="C34" s="7" t="s">
        <v>214</v>
      </c>
      <c r="D34" s="8" t="s">
        <v>20</v>
      </c>
      <c r="E34" s="8" t="s">
        <v>21</v>
      </c>
      <c r="F34" s="9" t="s">
        <v>22</v>
      </c>
      <c r="G34" s="9" t="s">
        <v>23</v>
      </c>
      <c r="H34" s="9" t="s">
        <v>24</v>
      </c>
      <c r="I34" s="9" t="s">
        <v>25</v>
      </c>
      <c r="J34" s="10" t="s">
        <v>25</v>
      </c>
      <c r="K34" s="10" t="s">
        <v>215</v>
      </c>
      <c r="L34" s="10" t="s">
        <v>216</v>
      </c>
      <c r="M34" s="10" t="s">
        <v>217</v>
      </c>
      <c r="N34" s="10" t="s">
        <v>218</v>
      </c>
      <c r="O34" s="10" t="s">
        <v>219</v>
      </c>
      <c r="P34" s="9" t="str">
        <f t="shared" si="0"/>
        <v>Outstanding</v>
      </c>
      <c r="Q34" s="14" t="s">
        <v>25</v>
      </c>
    </row>
    <row r="38" spans="1:17" ht="32" customHeight="1" x14ac:dyDescent="0.35">
      <c r="A38" s="106" t="s">
        <v>220</v>
      </c>
      <c r="B38" s="106"/>
      <c r="C38" s="106"/>
      <c r="D38" s="106"/>
    </row>
  </sheetData>
  <mergeCells count="1">
    <mergeCell ref="A38:D38"/>
  </mergeCells>
  <conditionalFormatting sqref="F2:F3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3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3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34" xr:uid="{00000000-0002-0000-0200-000000000000}">
      <formula1>"Must,Should,Could,Won't,Unassigned"</formula1>
    </dataValidation>
    <dataValidation type="list" showErrorMessage="1" errorTitle="Invalid Value" error="Please select a value from the list: Low, Medium, High, Unassessed." sqref="G2:G34" xr:uid="{00000000-0002-0000-0200-000001000000}">
      <formula1>"Low,Medium,High,Unassessed"</formula1>
    </dataValidation>
    <dataValidation type="list" showErrorMessage="1" errorTitle="Invalid Value" error="Please select a value from the list: Phase1, Phase2, Phase3, Phase4, Phase5, Pending." sqref="H2:H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352</v>
      </c>
      <c r="C2" s="123" t="s">
        <v>352</v>
      </c>
      <c r="D2" s="123" t="s">
        <v>352</v>
      </c>
      <c r="E2" s="123" t="s">
        <v>352</v>
      </c>
      <c r="F2" s="123" t="s">
        <v>352</v>
      </c>
      <c r="G2" s="123" t="s">
        <v>352</v>
      </c>
      <c r="H2" s="127" t="s">
        <v>353</v>
      </c>
      <c r="I2" s="127" t="s">
        <v>353</v>
      </c>
      <c r="J2" s="127" t="s">
        <v>353</v>
      </c>
      <c r="K2" s="127" t="s">
        <v>353</v>
      </c>
      <c r="L2" s="127" t="s">
        <v>353</v>
      </c>
      <c r="M2" s="126" t="s">
        <v>354</v>
      </c>
      <c r="N2" s="126" t="s">
        <v>354</v>
      </c>
      <c r="O2" s="128" t="s">
        <v>355</v>
      </c>
      <c r="P2" s="128" t="s">
        <v>355</v>
      </c>
      <c r="Q2" s="124" t="s">
        <v>15</v>
      </c>
      <c r="R2" s="124" t="s">
        <v>15</v>
      </c>
      <c r="S2" s="124" t="s">
        <v>15</v>
      </c>
      <c r="T2" s="125" t="s">
        <v>356</v>
      </c>
    </row>
    <row r="3" spans="2:20" ht="35" customHeight="1" x14ac:dyDescent="0.35">
      <c r="B3" s="70" t="s">
        <v>357</v>
      </c>
      <c r="C3" s="70" t="s">
        <v>358</v>
      </c>
      <c r="D3" s="70" t="s">
        <v>359</v>
      </c>
      <c r="E3" s="70" t="s">
        <v>360</v>
      </c>
      <c r="F3" s="70" t="s">
        <v>361</v>
      </c>
      <c r="G3" s="70" t="s">
        <v>11</v>
      </c>
      <c r="H3" s="71" t="s">
        <v>362</v>
      </c>
      <c r="I3" s="71" t="s">
        <v>363</v>
      </c>
      <c r="J3" s="71" t="s">
        <v>364</v>
      </c>
      <c r="K3" s="71" t="s">
        <v>365</v>
      </c>
      <c r="L3" s="71" t="s">
        <v>296</v>
      </c>
      <c r="M3" s="72" t="s">
        <v>366</v>
      </c>
      <c r="N3" s="72" t="s">
        <v>367</v>
      </c>
      <c r="O3" s="73" t="s">
        <v>368</v>
      </c>
      <c r="P3" s="73" t="s">
        <v>369</v>
      </c>
      <c r="Q3" s="74" t="s">
        <v>15</v>
      </c>
      <c r="R3" s="74" t="s">
        <v>370</v>
      </c>
      <c r="S3" s="74" t="s">
        <v>371</v>
      </c>
      <c r="T3" s="75" t="s">
        <v>372</v>
      </c>
    </row>
    <row r="4" spans="2:20" ht="60" customHeight="1" x14ac:dyDescent="0.35">
      <c r="B4" s="76" t="s">
        <v>373</v>
      </c>
      <c r="C4" s="76" t="s">
        <v>374</v>
      </c>
      <c r="D4" s="76" t="s">
        <v>375</v>
      </c>
      <c r="E4" s="76" t="s">
        <v>376</v>
      </c>
      <c r="F4" s="76" t="s">
        <v>377</v>
      </c>
      <c r="G4" s="76" t="s">
        <v>378</v>
      </c>
      <c r="H4" s="76" t="s">
        <v>379</v>
      </c>
      <c r="I4" s="76" t="s">
        <v>380</v>
      </c>
      <c r="J4" s="76" t="s">
        <v>381</v>
      </c>
      <c r="K4" s="76" t="s">
        <v>382</v>
      </c>
      <c r="L4" s="76" t="s">
        <v>383</v>
      </c>
      <c r="M4" s="76" t="s">
        <v>384</v>
      </c>
      <c r="N4" s="76" t="s">
        <v>385</v>
      </c>
      <c r="O4" s="76" t="s">
        <v>386</v>
      </c>
      <c r="P4" s="76" t="s">
        <v>387</v>
      </c>
      <c r="Q4" s="76" t="s">
        <v>388</v>
      </c>
      <c r="R4" s="76" t="s">
        <v>389</v>
      </c>
      <c r="S4" s="76" t="s">
        <v>390</v>
      </c>
      <c r="T4" s="76" t="s">
        <v>391</v>
      </c>
    </row>
    <row r="5" spans="2:20" ht="60" customHeight="1" x14ac:dyDescent="0.35">
      <c r="B5" s="38" t="s">
        <v>392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393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394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395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396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397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398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399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400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401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402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403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404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405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406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407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408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409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410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411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412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413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414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415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416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417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418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419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420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421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422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423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424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425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426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427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428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429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430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431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432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433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434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435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436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437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438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439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440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441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220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442</v>
      </c>
      <c r="B1" s="104" t="s">
        <v>1</v>
      </c>
      <c r="C1" s="104" t="s">
        <v>443</v>
      </c>
      <c r="D1" s="104" t="s">
        <v>11</v>
      </c>
      <c r="E1" s="104" t="s">
        <v>444</v>
      </c>
      <c r="F1" s="104" t="s">
        <v>445</v>
      </c>
      <c r="G1" s="104" t="s">
        <v>446</v>
      </c>
      <c r="H1" s="104" t="s">
        <v>447</v>
      </c>
      <c r="I1" s="104" t="s">
        <v>448</v>
      </c>
      <c r="J1" s="104" t="s">
        <v>449</v>
      </c>
      <c r="K1" s="104" t="s">
        <v>450</v>
      </c>
      <c r="L1" s="104" t="s">
        <v>451</v>
      </c>
      <c r="M1" s="104" t="s">
        <v>452</v>
      </c>
      <c r="N1" s="104" t="s">
        <v>453</v>
      </c>
      <c r="O1" s="104" t="s">
        <v>454</v>
      </c>
      <c r="P1" s="104" t="s">
        <v>455</v>
      </c>
      <c r="Q1" s="104" t="s">
        <v>456</v>
      </c>
      <c r="R1" s="104" t="s">
        <v>457</v>
      </c>
      <c r="S1" s="104" t="s">
        <v>458</v>
      </c>
      <c r="T1" s="104" t="s">
        <v>459</v>
      </c>
      <c r="U1" s="104" t="s">
        <v>460</v>
      </c>
      <c r="V1" s="104" t="s">
        <v>461</v>
      </c>
      <c r="W1" s="104" t="s">
        <v>462</v>
      </c>
      <c r="X1" s="104" t="s">
        <v>463</v>
      </c>
      <c r="Y1" s="104" t="s">
        <v>464</v>
      </c>
      <c r="Z1" s="104" t="s">
        <v>465</v>
      </c>
      <c r="AA1" s="104" t="s">
        <v>466</v>
      </c>
      <c r="AB1" s="104" t="s">
        <v>467</v>
      </c>
      <c r="AC1" s="104" t="s">
        <v>468</v>
      </c>
      <c r="AD1" s="104" t="s">
        <v>469</v>
      </c>
      <c r="AE1" s="104" t="s">
        <v>470</v>
      </c>
      <c r="AF1" s="104" t="s">
        <v>471</v>
      </c>
      <c r="AG1" s="104" t="s">
        <v>472</v>
      </c>
      <c r="AH1" s="104" t="s">
        <v>473</v>
      </c>
      <c r="AI1" s="104" t="s">
        <v>474</v>
      </c>
      <c r="AJ1" s="104" t="s">
        <v>475</v>
      </c>
      <c r="AK1" s="104" t="s">
        <v>476</v>
      </c>
      <c r="AL1" s="104" t="s">
        <v>477</v>
      </c>
      <c r="AM1" s="104" t="s">
        <v>478</v>
      </c>
      <c r="AN1" s="104" t="s">
        <v>479</v>
      </c>
      <c r="AO1" s="104" t="s">
        <v>480</v>
      </c>
      <c r="AP1" s="104" t="s">
        <v>481</v>
      </c>
      <c r="AQ1" s="104" t="s">
        <v>482</v>
      </c>
      <c r="AR1" s="104" t="s">
        <v>483</v>
      </c>
      <c r="AS1" s="104" t="s">
        <v>484</v>
      </c>
      <c r="AT1" s="104" t="s">
        <v>485</v>
      </c>
      <c r="AU1" s="104" t="s">
        <v>486</v>
      </c>
      <c r="AV1" s="104" t="s">
        <v>487</v>
      </c>
      <c r="AW1" s="105" t="s">
        <v>488</v>
      </c>
    </row>
    <row r="2" spans="1:49" ht="60" customHeight="1" outlineLevel="1" x14ac:dyDescent="0.35">
      <c r="A2" s="97" t="s">
        <v>489</v>
      </c>
      <c r="B2" s="80">
        <v>1</v>
      </c>
      <c r="C2" s="82" t="s">
        <v>25</v>
      </c>
      <c r="D2" s="84" t="s">
        <v>490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489</v>
      </c>
      <c r="B3" s="81" t="s">
        <v>18</v>
      </c>
      <c r="C3" s="83" t="s">
        <v>491</v>
      </c>
      <c r="D3" s="85" t="s">
        <v>492</v>
      </c>
      <c r="E3" s="85" t="s">
        <v>493</v>
      </c>
      <c r="F3" s="86" t="s">
        <v>494</v>
      </c>
      <c r="G3" s="86" t="s">
        <v>495</v>
      </c>
      <c r="H3" s="86">
        <v>1</v>
      </c>
      <c r="I3" s="88">
        <f>IF(COUNTIF(J3:AW3,"&lt;&gt;")=0,"",SUMPRODUCT(((Recommendations[ImplStatus]="Implemented")+(Recommendations[ImplStatus]="Compensated"))*ISNUMBER(MATCH(Recommendations[Id],J3:AW3,0)))/COUNTIF(J3:AW3,"&lt;&gt;"))</f>
        <v>0</v>
      </c>
      <c r="J3" s="90" t="s">
        <v>42</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489</v>
      </c>
      <c r="B4" s="81" t="s">
        <v>30</v>
      </c>
      <c r="C4" s="83" t="s">
        <v>496</v>
      </c>
      <c r="D4" s="85" t="s">
        <v>497</v>
      </c>
      <c r="E4" s="85" t="s">
        <v>498</v>
      </c>
      <c r="F4" s="86" t="s">
        <v>494</v>
      </c>
      <c r="G4" s="86" t="s">
        <v>499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489</v>
      </c>
      <c r="B5" s="81" t="s">
        <v>36</v>
      </c>
      <c r="C5" s="83" t="s">
        <v>500</v>
      </c>
      <c r="D5" s="85" t="s">
        <v>501</v>
      </c>
      <c r="E5" s="85" t="s">
        <v>502</v>
      </c>
      <c r="F5" s="86" t="s">
        <v>494</v>
      </c>
      <c r="G5" s="86" t="s">
        <v>503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489</v>
      </c>
      <c r="B6" s="81" t="s">
        <v>42</v>
      </c>
      <c r="C6" s="83" t="s">
        <v>504</v>
      </c>
      <c r="D6" s="85" t="s">
        <v>505</v>
      </c>
      <c r="E6" s="85" t="s">
        <v>506</v>
      </c>
      <c r="F6" s="86" t="s">
        <v>494</v>
      </c>
      <c r="G6" s="86" t="s">
        <v>495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489</v>
      </c>
      <c r="B7" s="81" t="s">
        <v>48</v>
      </c>
      <c r="C7" s="83" t="s">
        <v>507</v>
      </c>
      <c r="D7" s="85" t="s">
        <v>508</v>
      </c>
      <c r="E7" s="85" t="s">
        <v>509</v>
      </c>
      <c r="F7" s="86" t="s">
        <v>494</v>
      </c>
      <c r="G7" s="86" t="s">
        <v>503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510</v>
      </c>
      <c r="B8" s="80">
        <v>2</v>
      </c>
      <c r="C8" s="82" t="s">
        <v>25</v>
      </c>
      <c r="D8" s="84" t="s">
        <v>511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510</v>
      </c>
      <c r="B9" s="81" t="s">
        <v>79</v>
      </c>
      <c r="C9" s="83" t="s">
        <v>512</v>
      </c>
      <c r="D9" s="85" t="s">
        <v>513</v>
      </c>
      <c r="E9" s="85" t="s">
        <v>514</v>
      </c>
      <c r="F9" s="86" t="s">
        <v>515</v>
      </c>
      <c r="G9" s="86" t="s">
        <v>495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510</v>
      </c>
      <c r="B10" s="81" t="s">
        <v>85</v>
      </c>
      <c r="C10" s="83" t="s">
        <v>516</v>
      </c>
      <c r="D10" s="85" t="s">
        <v>517</v>
      </c>
      <c r="E10" s="85" t="s">
        <v>518</v>
      </c>
      <c r="F10" s="86" t="s">
        <v>515</v>
      </c>
      <c r="G10" s="86" t="s">
        <v>495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510</v>
      </c>
      <c r="B11" s="81" t="s">
        <v>91</v>
      </c>
      <c r="C11" s="83" t="s">
        <v>519</v>
      </c>
      <c r="D11" s="85" t="s">
        <v>520</v>
      </c>
      <c r="E11" s="85" t="s">
        <v>521</v>
      </c>
      <c r="F11" s="86" t="s">
        <v>515</v>
      </c>
      <c r="G11" s="86" t="s">
        <v>499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510</v>
      </c>
      <c r="B12" s="81" t="s">
        <v>97</v>
      </c>
      <c r="C12" s="83" t="s">
        <v>522</v>
      </c>
      <c r="D12" s="85" t="s">
        <v>523</v>
      </c>
      <c r="E12" s="85" t="s">
        <v>524</v>
      </c>
      <c r="F12" s="86" t="s">
        <v>515</v>
      </c>
      <c r="G12" s="86" t="s">
        <v>503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510</v>
      </c>
      <c r="B13" s="81" t="s">
        <v>525</v>
      </c>
      <c r="C13" s="83" t="s">
        <v>526</v>
      </c>
      <c r="D13" s="85" t="s">
        <v>527</v>
      </c>
      <c r="E13" s="85" t="s">
        <v>528</v>
      </c>
      <c r="F13" s="86" t="s">
        <v>515</v>
      </c>
      <c r="G13" s="86" t="s">
        <v>529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510</v>
      </c>
      <c r="B14" s="81" t="s">
        <v>530</v>
      </c>
      <c r="C14" s="83" t="s">
        <v>531</v>
      </c>
      <c r="D14" s="85" t="s">
        <v>532</v>
      </c>
      <c r="E14" s="85" t="s">
        <v>533</v>
      </c>
      <c r="F14" s="86" t="s">
        <v>515</v>
      </c>
      <c r="G14" s="86" t="s">
        <v>529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510</v>
      </c>
      <c r="B15" s="81" t="s">
        <v>534</v>
      </c>
      <c r="C15" s="83" t="s">
        <v>535</v>
      </c>
      <c r="D15" s="85" t="s">
        <v>536</v>
      </c>
      <c r="E15" s="85" t="s">
        <v>537</v>
      </c>
      <c r="F15" s="86" t="s">
        <v>515</v>
      </c>
      <c r="G15" s="86" t="s">
        <v>529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538</v>
      </c>
      <c r="B16" s="80">
        <v>3</v>
      </c>
      <c r="C16" s="82" t="s">
        <v>25</v>
      </c>
      <c r="D16" s="84" t="s">
        <v>539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538</v>
      </c>
      <c r="B17" s="81" t="s">
        <v>104</v>
      </c>
      <c r="C17" s="83" t="s">
        <v>540</v>
      </c>
      <c r="D17" s="85" t="s">
        <v>541</v>
      </c>
      <c r="E17" s="85" t="s">
        <v>542</v>
      </c>
      <c r="F17" s="86" t="s">
        <v>543</v>
      </c>
      <c r="G17" s="86" t="s">
        <v>544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538</v>
      </c>
      <c r="B18" s="81" t="s">
        <v>109</v>
      </c>
      <c r="C18" s="83" t="s">
        <v>545</v>
      </c>
      <c r="D18" s="85" t="s">
        <v>546</v>
      </c>
      <c r="E18" s="85" t="s">
        <v>547</v>
      </c>
      <c r="F18" s="86" t="s">
        <v>543</v>
      </c>
      <c r="G18" s="86" t="s">
        <v>495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538</v>
      </c>
      <c r="B19" s="81" t="s">
        <v>114</v>
      </c>
      <c r="C19" s="83" t="s">
        <v>548</v>
      </c>
      <c r="D19" s="85" t="s">
        <v>549</v>
      </c>
      <c r="E19" s="85" t="s">
        <v>550</v>
      </c>
      <c r="F19" s="86" t="s">
        <v>543</v>
      </c>
      <c r="G19" s="86" t="s">
        <v>529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538</v>
      </c>
      <c r="B20" s="81" t="s">
        <v>121</v>
      </c>
      <c r="C20" s="83" t="s">
        <v>551</v>
      </c>
      <c r="D20" s="85" t="s">
        <v>552</v>
      </c>
      <c r="E20" s="85" t="s">
        <v>553</v>
      </c>
      <c r="F20" s="86" t="s">
        <v>543</v>
      </c>
      <c r="G20" s="86" t="s">
        <v>529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538</v>
      </c>
      <c r="B21" s="81" t="s">
        <v>554</v>
      </c>
      <c r="C21" s="83" t="s">
        <v>555</v>
      </c>
      <c r="D21" s="85" t="s">
        <v>556</v>
      </c>
      <c r="E21" s="85" t="s">
        <v>557</v>
      </c>
      <c r="F21" s="86" t="s">
        <v>543</v>
      </c>
      <c r="G21" s="86" t="s">
        <v>529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538</v>
      </c>
      <c r="B22" s="81" t="s">
        <v>558</v>
      </c>
      <c r="C22" s="83" t="s">
        <v>559</v>
      </c>
      <c r="D22" s="85" t="s">
        <v>560</v>
      </c>
      <c r="E22" s="85" t="s">
        <v>561</v>
      </c>
      <c r="F22" s="86" t="s">
        <v>543</v>
      </c>
      <c r="G22" s="86" t="s">
        <v>529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538</v>
      </c>
      <c r="B23" s="81" t="s">
        <v>562</v>
      </c>
      <c r="C23" s="83" t="s">
        <v>563</v>
      </c>
      <c r="D23" s="85" t="s">
        <v>564</v>
      </c>
      <c r="E23" s="85" t="s">
        <v>565</v>
      </c>
      <c r="F23" s="86" t="s">
        <v>543</v>
      </c>
      <c r="G23" s="86" t="s">
        <v>495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538</v>
      </c>
      <c r="B24" s="81" t="s">
        <v>566</v>
      </c>
      <c r="C24" s="83" t="s">
        <v>567</v>
      </c>
      <c r="D24" s="85" t="s">
        <v>568</v>
      </c>
      <c r="E24" s="85" t="s">
        <v>569</v>
      </c>
      <c r="F24" s="86" t="s">
        <v>543</v>
      </c>
      <c r="G24" s="86" t="s">
        <v>495</v>
      </c>
      <c r="H24" s="86">
        <v>2</v>
      </c>
      <c r="I24" s="88">
        <f>IF(COUNTIF(J24:AW24,"&lt;&gt;")=0,"",SUMPRODUCT(((Recommendations[ImplStatus]="Implemented")+(Recommendations[ImplStatus]="Compensated"))*ISNUMBER(MATCH(Recommendations[Id],J24:AW24,0)))/COUNTIF(J24:AW24,"&lt;&gt;"))</f>
        <v>0</v>
      </c>
      <c r="J24" s="90" t="s">
        <v>150</v>
      </c>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538</v>
      </c>
      <c r="B25" s="81" t="s">
        <v>570</v>
      </c>
      <c r="C25" s="83" t="s">
        <v>571</v>
      </c>
      <c r="D25" s="85" t="s">
        <v>572</v>
      </c>
      <c r="E25" s="85" t="s">
        <v>573</v>
      </c>
      <c r="F25" s="86" t="s">
        <v>543</v>
      </c>
      <c r="G25" s="86" t="s">
        <v>529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538</v>
      </c>
      <c r="B26" s="81" t="s">
        <v>574</v>
      </c>
      <c r="C26" s="83" t="s">
        <v>575</v>
      </c>
      <c r="D26" s="85" t="s">
        <v>576</v>
      </c>
      <c r="E26" s="85" t="s">
        <v>577</v>
      </c>
      <c r="F26" s="86" t="s">
        <v>543</v>
      </c>
      <c r="G26" s="86" t="s">
        <v>529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538</v>
      </c>
      <c r="B27" s="81" t="s">
        <v>578</v>
      </c>
      <c r="C27" s="83" t="s">
        <v>579</v>
      </c>
      <c r="D27" s="85" t="s">
        <v>580</v>
      </c>
      <c r="E27" s="85" t="s">
        <v>581</v>
      </c>
      <c r="F27" s="86" t="s">
        <v>543</v>
      </c>
      <c r="G27" s="86" t="s">
        <v>529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538</v>
      </c>
      <c r="B28" s="81" t="s">
        <v>582</v>
      </c>
      <c r="C28" s="83" t="s">
        <v>583</v>
      </c>
      <c r="D28" s="85" t="s">
        <v>584</v>
      </c>
      <c r="E28" s="85" t="s">
        <v>585</v>
      </c>
      <c r="F28" s="86" t="s">
        <v>543</v>
      </c>
      <c r="G28" s="86" t="s">
        <v>529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538</v>
      </c>
      <c r="B29" s="81" t="s">
        <v>586</v>
      </c>
      <c r="C29" s="83" t="s">
        <v>587</v>
      </c>
      <c r="D29" s="85" t="s">
        <v>588</v>
      </c>
      <c r="E29" s="85" t="s">
        <v>589</v>
      </c>
      <c r="F29" s="86" t="s">
        <v>543</v>
      </c>
      <c r="G29" s="86" t="s">
        <v>529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538</v>
      </c>
      <c r="B30" s="81" t="s">
        <v>590</v>
      </c>
      <c r="C30" s="83" t="s">
        <v>591</v>
      </c>
      <c r="D30" s="85" t="s">
        <v>592</v>
      </c>
      <c r="E30" s="85" t="s">
        <v>593</v>
      </c>
      <c r="F30" s="86" t="s">
        <v>543</v>
      </c>
      <c r="G30" s="86" t="s">
        <v>503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594</v>
      </c>
      <c r="B31" s="80">
        <v>4</v>
      </c>
      <c r="C31" s="82" t="s">
        <v>25</v>
      </c>
      <c r="D31" s="84" t="s">
        <v>595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594</v>
      </c>
      <c r="B32" s="81" t="s">
        <v>596</v>
      </c>
      <c r="C32" s="83" t="s">
        <v>597</v>
      </c>
      <c r="D32" s="85" t="s">
        <v>598</v>
      </c>
      <c r="E32" s="85" t="s">
        <v>599</v>
      </c>
      <c r="F32" s="86" t="s">
        <v>600</v>
      </c>
      <c r="G32" s="86" t="s">
        <v>544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594</v>
      </c>
      <c r="B33" s="81" t="s">
        <v>601</v>
      </c>
      <c r="C33" s="83" t="s">
        <v>602</v>
      </c>
      <c r="D33" s="85" t="s">
        <v>603</v>
      </c>
      <c r="E33" s="85" t="s">
        <v>604</v>
      </c>
      <c r="F33" s="86" t="s">
        <v>600</v>
      </c>
      <c r="G33" s="86" t="s">
        <v>544</v>
      </c>
      <c r="H33" s="86">
        <v>1</v>
      </c>
      <c r="I33" s="88">
        <f>IF(COUNTIF(J33:AW33,"&lt;&gt;")=0,"",SUMPRODUCT(((Recommendations[ImplStatus]="Implemented")+(Recommendations[ImplStatus]="Compensated"))*ISNUMBER(MATCH(Recommendations[Id],J33:AW33,0)))/COUNTIF(J33:AW33,"&lt;&gt;"))</f>
        <v>0</v>
      </c>
      <c r="J33" s="90" t="s">
        <v>72</v>
      </c>
      <c r="K33" s="90" t="s">
        <v>129</v>
      </c>
      <c r="L33" s="90" t="s">
        <v>135</v>
      </c>
      <c r="M33" s="90" t="s">
        <v>140</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594</v>
      </c>
      <c r="B34" s="81" t="s">
        <v>605</v>
      </c>
      <c r="C34" s="83" t="s">
        <v>606</v>
      </c>
      <c r="D34" s="85" t="s">
        <v>607</v>
      </c>
      <c r="E34" s="85" t="s">
        <v>608</v>
      </c>
      <c r="F34" s="86" t="s">
        <v>494</v>
      </c>
      <c r="G34" s="86" t="s">
        <v>529</v>
      </c>
      <c r="H34" s="86">
        <v>1</v>
      </c>
      <c r="I34" s="88">
        <f>IF(COUNTIF(J34:AW34,"&lt;&gt;")=0,"",SUMPRODUCT(((Recommendations[ImplStatus]="Implemented")+(Recommendations[ImplStatus]="Compensated"))*ISNUMBER(MATCH(Recommendations[Id],J34:AW34,0)))/COUNTIF(J34:AW34,"&lt;&gt;"))</f>
        <v>0</v>
      </c>
      <c r="J34" s="90" t="s">
        <v>79</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594</v>
      </c>
      <c r="B35" s="81" t="s">
        <v>609</v>
      </c>
      <c r="C35" s="83" t="s">
        <v>610</v>
      </c>
      <c r="D35" s="85" t="s">
        <v>611</v>
      </c>
      <c r="E35" s="85" t="s">
        <v>612</v>
      </c>
      <c r="F35" s="86" t="s">
        <v>494</v>
      </c>
      <c r="G35" s="86" t="s">
        <v>529</v>
      </c>
      <c r="H35" s="86">
        <v>1</v>
      </c>
      <c r="I35" s="88">
        <f>IF(COUNTIF(J35:AW35,"&lt;&gt;")=0,"",SUMPRODUCT(((Recommendations[ImplStatus]="Implemented")+(Recommendations[ImplStatus]="Compensated"))*ISNUMBER(MATCH(Recommendations[Id],J35:AW35,0)))/COUNTIF(J35:AW35,"&lt;&gt;"))</f>
        <v>0</v>
      </c>
      <c r="J35" s="90" t="s">
        <v>129</v>
      </c>
      <c r="K35" s="90" t="s">
        <v>135</v>
      </c>
      <c r="L35" s="90" t="s">
        <v>140</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594</v>
      </c>
      <c r="B36" s="81" t="s">
        <v>613</v>
      </c>
      <c r="C36" s="83" t="s">
        <v>614</v>
      </c>
      <c r="D36" s="85" t="s">
        <v>615</v>
      </c>
      <c r="E36" s="85" t="s">
        <v>616</v>
      </c>
      <c r="F36" s="86" t="s">
        <v>494</v>
      </c>
      <c r="G36" s="86" t="s">
        <v>529</v>
      </c>
      <c r="H36" s="86">
        <v>1</v>
      </c>
      <c r="I36" s="88">
        <f>IF(COUNTIF(J36:AW36,"&lt;&gt;")=0,"",SUMPRODUCT(((Recommendations[ImplStatus]="Implemented")+(Recommendations[ImplStatus]="Compensated"))*ISNUMBER(MATCH(Recommendations[Id],J36:AW36,0)))/COUNTIF(J36:AW36,"&lt;&gt;"))</f>
        <v>0</v>
      </c>
      <c r="J36" s="90" t="s">
        <v>129</v>
      </c>
      <c r="K36" s="90" t="s">
        <v>135</v>
      </c>
      <c r="L36" s="90" t="s">
        <v>140</v>
      </c>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594</v>
      </c>
      <c r="B37" s="81" t="s">
        <v>617</v>
      </c>
      <c r="C37" s="83" t="s">
        <v>618</v>
      </c>
      <c r="D37" s="85" t="s">
        <v>619</v>
      </c>
      <c r="E37" s="85" t="s">
        <v>620</v>
      </c>
      <c r="F37" s="86" t="s">
        <v>494</v>
      </c>
      <c r="G37" s="86" t="s">
        <v>529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594</v>
      </c>
      <c r="B38" s="81" t="s">
        <v>621</v>
      </c>
      <c r="C38" s="83" t="s">
        <v>622</v>
      </c>
      <c r="D38" s="85" t="s">
        <v>623</v>
      </c>
      <c r="E38" s="85" t="s">
        <v>624</v>
      </c>
      <c r="F38" s="86" t="s">
        <v>625</v>
      </c>
      <c r="G38" s="86" t="s">
        <v>529</v>
      </c>
      <c r="H38" s="86">
        <v>1</v>
      </c>
      <c r="I38" s="88">
        <f>IF(COUNTIF(J38:AW38,"&lt;&gt;")=0,"",SUMPRODUCT(((Recommendations[ImplStatus]="Implemented")+(Recommendations[ImplStatus]="Compensated"))*ISNUMBER(MATCH(Recommendations[Id],J38:AW38,0)))/COUNTIF(J38:AW38,"&lt;&gt;"))</f>
        <v>0</v>
      </c>
      <c r="J38" s="90" t="s">
        <v>97</v>
      </c>
      <c r="K38" s="90" t="s">
        <v>121</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594</v>
      </c>
      <c r="B39" s="81" t="s">
        <v>626</v>
      </c>
      <c r="C39" s="83" t="s">
        <v>627</v>
      </c>
      <c r="D39" s="85" t="s">
        <v>628</v>
      </c>
      <c r="E39" s="85" t="s">
        <v>629</v>
      </c>
      <c r="F39" s="86" t="s">
        <v>494</v>
      </c>
      <c r="G39" s="86" t="s">
        <v>529</v>
      </c>
      <c r="H39" s="86">
        <v>2</v>
      </c>
      <c r="I39" s="88">
        <f>IF(COUNTIF(J39:AW39,"&lt;&gt;")=0,"",SUMPRODUCT(((Recommendations[ImplStatus]="Implemented")+(Recommendations[ImplStatus]="Compensated"))*ISNUMBER(MATCH(Recommendations[Id],J39:AW39,0)))/COUNTIF(J39:AW39,"&lt;&gt;"))</f>
        <v>0</v>
      </c>
      <c r="J39" s="90" t="s">
        <v>54</v>
      </c>
      <c r="K39" s="90" t="s">
        <v>145</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594</v>
      </c>
      <c r="B40" s="81" t="s">
        <v>630</v>
      </c>
      <c r="C40" s="83" t="s">
        <v>631</v>
      </c>
      <c r="D40" s="85" t="s">
        <v>632</v>
      </c>
      <c r="E40" s="85" t="s">
        <v>633</v>
      </c>
      <c r="F40" s="86" t="s">
        <v>494</v>
      </c>
      <c r="G40" s="86" t="s">
        <v>529</v>
      </c>
      <c r="H40" s="86">
        <v>2</v>
      </c>
      <c r="I40" s="88">
        <f>IF(COUNTIF(J40:AW40,"&lt;&gt;")=0,"",SUMPRODUCT(((Recommendations[ImplStatus]="Implemented")+(Recommendations[ImplStatus]="Compensated"))*ISNUMBER(MATCH(Recommendations[Id],J40:AW40,0)))/COUNTIF(J40:AW40,"&lt;&gt;"))</f>
        <v>0</v>
      </c>
      <c r="J40" s="90" t="s">
        <v>48</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594</v>
      </c>
      <c r="B41" s="81" t="s">
        <v>634</v>
      </c>
      <c r="C41" s="83" t="s">
        <v>635</v>
      </c>
      <c r="D41" s="85" t="s">
        <v>636</v>
      </c>
      <c r="E41" s="85" t="s">
        <v>637</v>
      </c>
      <c r="F41" s="86" t="s">
        <v>494</v>
      </c>
      <c r="G41" s="86" t="s">
        <v>529</v>
      </c>
      <c r="H41" s="86">
        <v>2</v>
      </c>
      <c r="I41" s="88">
        <f>IF(COUNTIF(J41:AW41,"&lt;&gt;")=0,"",SUMPRODUCT(((Recommendations[ImplStatus]="Implemented")+(Recommendations[ImplStatus]="Compensated"))*ISNUMBER(MATCH(Recommendations[Id],J41:AW41,0)))/COUNTIF(J41:AW41,"&lt;&gt;"))</f>
        <v>0</v>
      </c>
      <c r="J41" s="90" t="s">
        <v>109</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594</v>
      </c>
      <c r="B42" s="81" t="s">
        <v>638</v>
      </c>
      <c r="C42" s="83" t="s">
        <v>639</v>
      </c>
      <c r="D42" s="85" t="s">
        <v>640</v>
      </c>
      <c r="E42" s="85" t="s">
        <v>641</v>
      </c>
      <c r="F42" s="86" t="s">
        <v>543</v>
      </c>
      <c r="G42" s="86" t="s">
        <v>529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594</v>
      </c>
      <c r="B43" s="81" t="s">
        <v>642</v>
      </c>
      <c r="C43" s="83" t="s">
        <v>643</v>
      </c>
      <c r="D43" s="85" t="s">
        <v>644</v>
      </c>
      <c r="E43" s="85" t="s">
        <v>645</v>
      </c>
      <c r="F43" s="86" t="s">
        <v>543</v>
      </c>
      <c r="G43" s="86" t="s">
        <v>529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646</v>
      </c>
      <c r="B44" s="80">
        <v>5</v>
      </c>
      <c r="C44" s="82" t="s">
        <v>25</v>
      </c>
      <c r="D44" s="84" t="s">
        <v>647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646</v>
      </c>
      <c r="B45" s="81" t="s">
        <v>648</v>
      </c>
      <c r="C45" s="83" t="s">
        <v>649</v>
      </c>
      <c r="D45" s="85" t="s">
        <v>650</v>
      </c>
      <c r="E45" s="85" t="s">
        <v>651</v>
      </c>
      <c r="F45" s="86" t="s">
        <v>625</v>
      </c>
      <c r="G45" s="86" t="s">
        <v>495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646</v>
      </c>
      <c r="B46" s="81" t="s">
        <v>652</v>
      </c>
      <c r="C46" s="83" t="s">
        <v>653</v>
      </c>
      <c r="D46" s="85" t="s">
        <v>654</v>
      </c>
      <c r="E46" s="85" t="s">
        <v>655</v>
      </c>
      <c r="F46" s="86" t="s">
        <v>625</v>
      </c>
      <c r="G46" s="86" t="s">
        <v>529</v>
      </c>
      <c r="H46" s="86">
        <v>1</v>
      </c>
      <c r="I46" s="88">
        <f>IF(COUNTIF(J46:AW46,"&lt;&gt;")=0,"",SUMPRODUCT(((Recommendations[ImplStatus]="Implemented")+(Recommendations[ImplStatus]="Compensated"))*ISNUMBER(MATCH(Recommendations[Id],J46:AW46,0)))/COUNTIF(J46:AW46,"&lt;&gt;"))</f>
        <v>0</v>
      </c>
      <c r="J46" s="90" t="s">
        <v>91</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646</v>
      </c>
      <c r="B47" s="81" t="s">
        <v>656</v>
      </c>
      <c r="C47" s="83" t="s">
        <v>657</v>
      </c>
      <c r="D47" s="85" t="s">
        <v>658</v>
      </c>
      <c r="E47" s="85" t="s">
        <v>659</v>
      </c>
      <c r="F47" s="86" t="s">
        <v>625</v>
      </c>
      <c r="G47" s="86" t="s">
        <v>529</v>
      </c>
      <c r="H47" s="86">
        <v>1</v>
      </c>
      <c r="I47" s="88">
        <f>IF(COUNTIF(J47:AW47,"&lt;&gt;")=0,"",SUMPRODUCT(((Recommendations[ImplStatus]="Implemented")+(Recommendations[ImplStatus]="Compensated"))*ISNUMBER(MATCH(Recommendations[Id],J47:AW47,0)))/COUNTIF(J47:AW47,"&lt;&gt;"))</f>
        <v>0</v>
      </c>
      <c r="J47" s="90" t="s">
        <v>104</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646</v>
      </c>
      <c r="B48" s="81" t="s">
        <v>660</v>
      </c>
      <c r="C48" s="83" t="s">
        <v>661</v>
      </c>
      <c r="D48" s="85" t="s">
        <v>662</v>
      </c>
      <c r="E48" s="85" t="s">
        <v>663</v>
      </c>
      <c r="F48" s="86" t="s">
        <v>625</v>
      </c>
      <c r="G48" s="86" t="s">
        <v>529</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646</v>
      </c>
      <c r="B49" s="81" t="s">
        <v>664</v>
      </c>
      <c r="C49" s="83" t="s">
        <v>665</v>
      </c>
      <c r="D49" s="85" t="s">
        <v>666</v>
      </c>
      <c r="E49" s="85" t="s">
        <v>667</v>
      </c>
      <c r="F49" s="86" t="s">
        <v>625</v>
      </c>
      <c r="G49" s="86" t="s">
        <v>495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646</v>
      </c>
      <c r="B50" s="81" t="s">
        <v>668</v>
      </c>
      <c r="C50" s="83" t="s">
        <v>669</v>
      </c>
      <c r="D50" s="85" t="s">
        <v>670</v>
      </c>
      <c r="E50" s="85" t="s">
        <v>671</v>
      </c>
      <c r="F50" s="86" t="s">
        <v>625</v>
      </c>
      <c r="G50" s="86" t="s">
        <v>544</v>
      </c>
      <c r="H50" s="86">
        <v>2</v>
      </c>
      <c r="I50" s="88">
        <f>IF(COUNTIF(J50:AW50,"&lt;&gt;")=0,"",SUMPRODUCT(((Recommendations[ImplStatus]="Implemented")+(Recommendations[ImplStatus]="Compensated"))*ISNUMBER(MATCH(Recommendations[Id],J50:AW50,0)))/COUNTIF(J50:AW50,"&lt;&gt;"))</f>
        <v>0</v>
      </c>
      <c r="J50" s="90" t="s">
        <v>85</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672</v>
      </c>
      <c r="B51" s="80">
        <v>6</v>
      </c>
      <c r="C51" s="82" t="s">
        <v>25</v>
      </c>
      <c r="D51" s="84" t="s">
        <v>673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672</v>
      </c>
      <c r="B52" s="81" t="s">
        <v>213</v>
      </c>
      <c r="C52" s="83" t="s">
        <v>674</v>
      </c>
      <c r="D52" s="85" t="s">
        <v>675</v>
      </c>
      <c r="E52" s="85" t="s">
        <v>676</v>
      </c>
      <c r="F52" s="86" t="s">
        <v>600</v>
      </c>
      <c r="G52" s="86" t="s">
        <v>544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672</v>
      </c>
      <c r="B53" s="81" t="s">
        <v>677</v>
      </c>
      <c r="C53" s="83" t="s">
        <v>678</v>
      </c>
      <c r="D53" s="85" t="s">
        <v>679</v>
      </c>
      <c r="E53" s="85" t="s">
        <v>680</v>
      </c>
      <c r="F53" s="86" t="s">
        <v>600</v>
      </c>
      <c r="G53" s="86" t="s">
        <v>544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672</v>
      </c>
      <c r="B54" s="81" t="s">
        <v>681</v>
      </c>
      <c r="C54" s="83" t="s">
        <v>682</v>
      </c>
      <c r="D54" s="85" t="s">
        <v>683</v>
      </c>
      <c r="E54" s="85" t="s">
        <v>684</v>
      </c>
      <c r="F54" s="86" t="s">
        <v>625</v>
      </c>
      <c r="G54" s="86" t="s">
        <v>529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672</v>
      </c>
      <c r="B55" s="81" t="s">
        <v>685</v>
      </c>
      <c r="C55" s="83" t="s">
        <v>686</v>
      </c>
      <c r="D55" s="85" t="s">
        <v>687</v>
      </c>
      <c r="E55" s="85" t="s">
        <v>688</v>
      </c>
      <c r="F55" s="86" t="s">
        <v>625</v>
      </c>
      <c r="G55" s="86" t="s">
        <v>529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672</v>
      </c>
      <c r="B56" s="81" t="s">
        <v>689</v>
      </c>
      <c r="C56" s="83" t="s">
        <v>690</v>
      </c>
      <c r="D56" s="85" t="s">
        <v>691</v>
      </c>
      <c r="E56" s="85" t="s">
        <v>692</v>
      </c>
      <c r="F56" s="86" t="s">
        <v>625</v>
      </c>
      <c r="G56" s="86" t="s">
        <v>529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672</v>
      </c>
      <c r="B57" s="81" t="s">
        <v>693</v>
      </c>
      <c r="C57" s="83" t="s">
        <v>694</v>
      </c>
      <c r="D57" s="85" t="s">
        <v>695</v>
      </c>
      <c r="E57" s="85" t="s">
        <v>696</v>
      </c>
      <c r="F57" s="86" t="s">
        <v>515</v>
      </c>
      <c r="G57" s="86" t="s">
        <v>495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672</v>
      </c>
      <c r="B58" s="81" t="s">
        <v>697</v>
      </c>
      <c r="C58" s="83" t="s">
        <v>698</v>
      </c>
      <c r="D58" s="85" t="s">
        <v>699</v>
      </c>
      <c r="E58" s="85" t="s">
        <v>700</v>
      </c>
      <c r="F58" s="86" t="s">
        <v>625</v>
      </c>
      <c r="G58" s="86" t="s">
        <v>529</v>
      </c>
      <c r="H58" s="86">
        <v>2</v>
      </c>
      <c r="I58" s="88">
        <f>IF(COUNTIF(J58:AW58,"&lt;&gt;")=0,"",SUMPRODUCT(((Recommendations[ImplStatus]="Implemented")+(Recommendations[ImplStatus]="Compensated"))*ISNUMBER(MATCH(Recommendations[Id],J58:AW58,0)))/COUNTIF(J58:AW58,"&lt;&gt;"))</f>
        <v>0</v>
      </c>
      <c r="J58" s="90" t="s">
        <v>191</v>
      </c>
      <c r="K58" s="90" t="s">
        <v>197</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672</v>
      </c>
      <c r="B59" s="81" t="s">
        <v>701</v>
      </c>
      <c r="C59" s="83" t="s">
        <v>702</v>
      </c>
      <c r="D59" s="85" t="s">
        <v>703</v>
      </c>
      <c r="E59" s="85" t="s">
        <v>704</v>
      </c>
      <c r="F59" s="86" t="s">
        <v>625</v>
      </c>
      <c r="G59" s="86" t="s">
        <v>544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705</v>
      </c>
      <c r="B60" s="80">
        <v>7</v>
      </c>
      <c r="C60" s="82" t="s">
        <v>25</v>
      </c>
      <c r="D60" s="84" t="s">
        <v>706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705</v>
      </c>
      <c r="B61" s="81" t="s">
        <v>707</v>
      </c>
      <c r="C61" s="83" t="s">
        <v>708</v>
      </c>
      <c r="D61" s="85" t="s">
        <v>709</v>
      </c>
      <c r="E61" s="85" t="s">
        <v>710</v>
      </c>
      <c r="F61" s="86" t="s">
        <v>600</v>
      </c>
      <c r="G61" s="86" t="s">
        <v>544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705</v>
      </c>
      <c r="B62" s="81" t="s">
        <v>711</v>
      </c>
      <c r="C62" s="83" t="s">
        <v>712</v>
      </c>
      <c r="D62" s="85" t="s">
        <v>713</v>
      </c>
      <c r="E62" s="85" t="s">
        <v>714</v>
      </c>
      <c r="F62" s="86" t="s">
        <v>600</v>
      </c>
      <c r="G62" s="86" t="s">
        <v>544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705</v>
      </c>
      <c r="B63" s="81" t="s">
        <v>715</v>
      </c>
      <c r="C63" s="83" t="s">
        <v>716</v>
      </c>
      <c r="D63" s="85" t="s">
        <v>717</v>
      </c>
      <c r="E63" s="85" t="s">
        <v>718</v>
      </c>
      <c r="F63" s="86" t="s">
        <v>515</v>
      </c>
      <c r="G63" s="86" t="s">
        <v>529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705</v>
      </c>
      <c r="B64" s="81" t="s">
        <v>719</v>
      </c>
      <c r="C64" s="83" t="s">
        <v>720</v>
      </c>
      <c r="D64" s="85" t="s">
        <v>721</v>
      </c>
      <c r="E64" s="85" t="s">
        <v>722</v>
      </c>
      <c r="F64" s="86" t="s">
        <v>515</v>
      </c>
      <c r="G64" s="86" t="s">
        <v>529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705</v>
      </c>
      <c r="B65" s="81" t="s">
        <v>723</v>
      </c>
      <c r="C65" s="83" t="s">
        <v>724</v>
      </c>
      <c r="D65" s="85" t="s">
        <v>725</v>
      </c>
      <c r="E65" s="85" t="s">
        <v>726</v>
      </c>
      <c r="F65" s="86" t="s">
        <v>515</v>
      </c>
      <c r="G65" s="86" t="s">
        <v>495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705</v>
      </c>
      <c r="B66" s="81" t="s">
        <v>727</v>
      </c>
      <c r="C66" s="83" t="s">
        <v>728</v>
      </c>
      <c r="D66" s="85" t="s">
        <v>729</v>
      </c>
      <c r="E66" s="85" t="s">
        <v>730</v>
      </c>
      <c r="F66" s="86" t="s">
        <v>515</v>
      </c>
      <c r="G66" s="86" t="s">
        <v>495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705</v>
      </c>
      <c r="B67" s="81" t="s">
        <v>731</v>
      </c>
      <c r="C67" s="83" t="s">
        <v>732</v>
      </c>
      <c r="D67" s="85" t="s">
        <v>733</v>
      </c>
      <c r="E67" s="85" t="s">
        <v>734</v>
      </c>
      <c r="F67" s="86" t="s">
        <v>515</v>
      </c>
      <c r="G67" s="86" t="s">
        <v>499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735</v>
      </c>
      <c r="B68" s="80">
        <v>8</v>
      </c>
      <c r="C68" s="82" t="s">
        <v>25</v>
      </c>
      <c r="D68" s="84" t="s">
        <v>736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735</v>
      </c>
      <c r="B69" s="81" t="s">
        <v>737</v>
      </c>
      <c r="C69" s="83" t="s">
        <v>738</v>
      </c>
      <c r="D69" s="85" t="s">
        <v>739</v>
      </c>
      <c r="E69" s="85" t="s">
        <v>740</v>
      </c>
      <c r="F69" s="86" t="s">
        <v>600</v>
      </c>
      <c r="G69" s="86" t="s">
        <v>544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735</v>
      </c>
      <c r="B70" s="81" t="s">
        <v>741</v>
      </c>
      <c r="C70" s="83" t="s">
        <v>742</v>
      </c>
      <c r="D70" s="85" t="s">
        <v>743</v>
      </c>
      <c r="E70" s="85" t="s">
        <v>744</v>
      </c>
      <c r="F70" s="86" t="s">
        <v>543</v>
      </c>
      <c r="G70" s="86" t="s">
        <v>503</v>
      </c>
      <c r="H70" s="86">
        <v>1</v>
      </c>
      <c r="I70" s="88">
        <f>IF(COUNTIF(J70:AW70,"&lt;&gt;")=0,"",SUMPRODUCT(((Recommendations[ImplStatus]="Implemented")+(Recommendations[ImplStatus]="Compensated"))*ISNUMBER(MATCH(Recommendations[Id],J70:AW70,0)))/COUNTIF(J70:AW70,"&lt;&gt;"))</f>
        <v>0</v>
      </c>
      <c r="J70" s="90" t="s">
        <v>150</v>
      </c>
      <c r="K70" s="90" t="s">
        <v>161</v>
      </c>
      <c r="L70" s="90" t="s">
        <v>167</v>
      </c>
      <c r="M70" s="90" t="s">
        <v>213</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735</v>
      </c>
      <c r="B71" s="81" t="s">
        <v>745</v>
      </c>
      <c r="C71" s="83" t="s">
        <v>746</v>
      </c>
      <c r="D71" s="85" t="s">
        <v>747</v>
      </c>
      <c r="E71" s="85" t="s">
        <v>748</v>
      </c>
      <c r="F71" s="86" t="s">
        <v>543</v>
      </c>
      <c r="G71" s="86" t="s">
        <v>529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735</v>
      </c>
      <c r="B72" s="81" t="s">
        <v>749</v>
      </c>
      <c r="C72" s="83" t="s">
        <v>750</v>
      </c>
      <c r="D72" s="85" t="s">
        <v>751</v>
      </c>
      <c r="E72" s="85" t="s">
        <v>752</v>
      </c>
      <c r="F72" s="86" t="s">
        <v>753</v>
      </c>
      <c r="G72" s="86" t="s">
        <v>529</v>
      </c>
      <c r="H72" s="86">
        <v>2</v>
      </c>
      <c r="I72" s="88">
        <f>IF(COUNTIF(J72:AW72,"&lt;&gt;")=0,"",SUMPRODUCT(((Recommendations[ImplStatus]="Implemented")+(Recommendations[ImplStatus]="Compensated"))*ISNUMBER(MATCH(Recommendations[Id],J72:AW72,0)))/COUNTIF(J72:AW72,"&lt;&gt;"))</f>
        <v>0</v>
      </c>
      <c r="J72" s="90" t="s">
        <v>177</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735</v>
      </c>
      <c r="B73" s="81" t="s">
        <v>754</v>
      </c>
      <c r="C73" s="83" t="s">
        <v>755</v>
      </c>
      <c r="D73" s="85" t="s">
        <v>756</v>
      </c>
      <c r="E73" s="85" t="s">
        <v>757</v>
      </c>
      <c r="F73" s="86" t="s">
        <v>543</v>
      </c>
      <c r="G73" s="86" t="s">
        <v>503</v>
      </c>
      <c r="H73" s="86">
        <v>2</v>
      </c>
      <c r="I73" s="88">
        <f>IF(COUNTIF(J73:AW73,"&lt;&gt;")=0,"",SUMPRODUCT(((Recommendations[ImplStatus]="Implemented")+(Recommendations[ImplStatus]="Compensated"))*ISNUMBER(MATCH(Recommendations[Id],J73:AW73,0)))/COUNTIF(J73:AW73,"&lt;&gt;"))</f>
        <v>0</v>
      </c>
      <c r="J73" s="90" t="s">
        <v>213</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735</v>
      </c>
      <c r="B74" s="81" t="s">
        <v>758</v>
      </c>
      <c r="C74" s="83" t="s">
        <v>759</v>
      </c>
      <c r="D74" s="85" t="s">
        <v>760</v>
      </c>
      <c r="E74" s="85" t="s">
        <v>761</v>
      </c>
      <c r="F74" s="86" t="s">
        <v>543</v>
      </c>
      <c r="G74" s="86" t="s">
        <v>503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735</v>
      </c>
      <c r="B75" s="81" t="s">
        <v>762</v>
      </c>
      <c r="C75" s="83" t="s">
        <v>763</v>
      </c>
      <c r="D75" s="85" t="s">
        <v>764</v>
      </c>
      <c r="E75" s="85" t="s">
        <v>765</v>
      </c>
      <c r="F75" s="86" t="s">
        <v>543</v>
      </c>
      <c r="G75" s="86" t="s">
        <v>503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735</v>
      </c>
      <c r="B76" s="81" t="s">
        <v>766</v>
      </c>
      <c r="C76" s="83" t="s">
        <v>767</v>
      </c>
      <c r="D76" s="85" t="s">
        <v>768</v>
      </c>
      <c r="E76" s="85" t="s">
        <v>769</v>
      </c>
      <c r="F76" s="86" t="s">
        <v>543</v>
      </c>
      <c r="G76" s="86" t="s">
        <v>503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735</v>
      </c>
      <c r="B77" s="81" t="s">
        <v>770</v>
      </c>
      <c r="C77" s="83" t="s">
        <v>771</v>
      </c>
      <c r="D77" s="85" t="s">
        <v>772</v>
      </c>
      <c r="E77" s="85" t="s">
        <v>773</v>
      </c>
      <c r="F77" s="86" t="s">
        <v>543</v>
      </c>
      <c r="G77" s="86" t="s">
        <v>503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735</v>
      </c>
      <c r="B78" s="81" t="s">
        <v>774</v>
      </c>
      <c r="C78" s="83" t="s">
        <v>775</v>
      </c>
      <c r="D78" s="85" t="s">
        <v>776</v>
      </c>
      <c r="E78" s="85" t="s">
        <v>777</v>
      </c>
      <c r="F78" s="86" t="s">
        <v>543</v>
      </c>
      <c r="G78" s="86" t="s">
        <v>529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735</v>
      </c>
      <c r="B79" s="81" t="s">
        <v>778</v>
      </c>
      <c r="C79" s="83" t="s">
        <v>779</v>
      </c>
      <c r="D79" s="85" t="s">
        <v>780</v>
      </c>
      <c r="E79" s="85" t="s">
        <v>781</v>
      </c>
      <c r="F79" s="86" t="s">
        <v>543</v>
      </c>
      <c r="G79" s="86" t="s">
        <v>503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735</v>
      </c>
      <c r="B80" s="81" t="s">
        <v>782</v>
      </c>
      <c r="C80" s="83" t="s">
        <v>783</v>
      </c>
      <c r="D80" s="85" t="s">
        <v>784</v>
      </c>
      <c r="E80" s="85" t="s">
        <v>785</v>
      </c>
      <c r="F80" s="86" t="s">
        <v>543</v>
      </c>
      <c r="G80" s="86" t="s">
        <v>503</v>
      </c>
      <c r="H80" s="86">
        <v>3</v>
      </c>
      <c r="I80" s="88">
        <f>IF(COUNTIF(J80:AW80,"&lt;&gt;")=0,"",SUMPRODUCT(((Recommendations[ImplStatus]="Implemented")+(Recommendations[ImplStatus]="Compensated"))*ISNUMBER(MATCH(Recommendations[Id],J80:AW80,0)))/COUNTIF(J80:AW80,"&lt;&gt;"))</f>
        <v>0</v>
      </c>
      <c r="J80" s="90" t="s">
        <v>213</v>
      </c>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786</v>
      </c>
      <c r="B81" s="80">
        <v>9</v>
      </c>
      <c r="C81" s="82" t="s">
        <v>25</v>
      </c>
      <c r="D81" s="84" t="s">
        <v>787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786</v>
      </c>
      <c r="B82" s="81" t="s">
        <v>788</v>
      </c>
      <c r="C82" s="83" t="s">
        <v>789</v>
      </c>
      <c r="D82" s="85" t="s">
        <v>790</v>
      </c>
      <c r="E82" s="85" t="s">
        <v>791</v>
      </c>
      <c r="F82" s="86" t="s">
        <v>515</v>
      </c>
      <c r="G82" s="86" t="s">
        <v>529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786</v>
      </c>
      <c r="B83" s="81" t="s">
        <v>792</v>
      </c>
      <c r="C83" s="83" t="s">
        <v>793</v>
      </c>
      <c r="D83" s="85" t="s">
        <v>794</v>
      </c>
      <c r="E83" s="85" t="s">
        <v>795</v>
      </c>
      <c r="F83" s="86" t="s">
        <v>494</v>
      </c>
      <c r="G83" s="86" t="s">
        <v>529</v>
      </c>
      <c r="H83" s="86">
        <v>1</v>
      </c>
      <c r="I83" s="88">
        <f>IF(COUNTIF(J83:AW83,"&lt;&gt;")=0,"",SUMPRODUCT(((Recommendations[ImplStatus]="Implemented")+(Recommendations[ImplStatus]="Compensated"))*ISNUMBER(MATCH(Recommendations[Id],J83:AW83,0)))/COUNTIF(J83:AW83,"&lt;&gt;"))</f>
        <v>0</v>
      </c>
      <c r="J83" s="90" t="s">
        <v>60</v>
      </c>
      <c r="K83" s="90" t="s">
        <v>184</v>
      </c>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786</v>
      </c>
      <c r="B84" s="81" t="s">
        <v>796</v>
      </c>
      <c r="C84" s="83" t="s">
        <v>797</v>
      </c>
      <c r="D84" s="85" t="s">
        <v>798</v>
      </c>
      <c r="E84" s="85" t="s">
        <v>799</v>
      </c>
      <c r="F84" s="86" t="s">
        <v>753</v>
      </c>
      <c r="G84" s="86" t="s">
        <v>529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786</v>
      </c>
      <c r="B85" s="81" t="s">
        <v>800</v>
      </c>
      <c r="C85" s="83" t="s">
        <v>801</v>
      </c>
      <c r="D85" s="85" t="s">
        <v>802</v>
      </c>
      <c r="E85" s="85" t="s">
        <v>803</v>
      </c>
      <c r="F85" s="86" t="s">
        <v>515</v>
      </c>
      <c r="G85" s="86" t="s">
        <v>529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786</v>
      </c>
      <c r="B86" s="81" t="s">
        <v>804</v>
      </c>
      <c r="C86" s="83" t="s">
        <v>805</v>
      </c>
      <c r="D86" s="85" t="s">
        <v>806</v>
      </c>
      <c r="E86" s="85" t="s">
        <v>807</v>
      </c>
      <c r="F86" s="86" t="s">
        <v>753</v>
      </c>
      <c r="G86" s="86" t="s">
        <v>529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786</v>
      </c>
      <c r="B87" s="81" t="s">
        <v>808</v>
      </c>
      <c r="C87" s="83" t="s">
        <v>809</v>
      </c>
      <c r="D87" s="85" t="s">
        <v>810</v>
      </c>
      <c r="E87" s="85" t="s">
        <v>811</v>
      </c>
      <c r="F87" s="86" t="s">
        <v>753</v>
      </c>
      <c r="G87" s="86" t="s">
        <v>529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786</v>
      </c>
      <c r="B88" s="81" t="s">
        <v>812</v>
      </c>
      <c r="C88" s="83" t="s">
        <v>813</v>
      </c>
      <c r="D88" s="85" t="s">
        <v>814</v>
      </c>
      <c r="E88" s="85" t="s">
        <v>815</v>
      </c>
      <c r="F88" s="86" t="s">
        <v>753</v>
      </c>
      <c r="G88" s="86" t="s">
        <v>529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816</v>
      </c>
      <c r="B89" s="80">
        <v>10</v>
      </c>
      <c r="C89" s="82" t="s">
        <v>25</v>
      </c>
      <c r="D89" s="84" t="s">
        <v>817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816</v>
      </c>
      <c r="B90" s="81" t="s">
        <v>818</v>
      </c>
      <c r="C90" s="83" t="s">
        <v>819</v>
      </c>
      <c r="D90" s="85" t="s">
        <v>820</v>
      </c>
      <c r="E90" s="85" t="s">
        <v>821</v>
      </c>
      <c r="F90" s="86" t="s">
        <v>494</v>
      </c>
      <c r="G90" s="86" t="s">
        <v>503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816</v>
      </c>
      <c r="B91" s="81" t="s">
        <v>822</v>
      </c>
      <c r="C91" s="83" t="s">
        <v>823</v>
      </c>
      <c r="D91" s="85" t="s">
        <v>824</v>
      </c>
      <c r="E91" s="85" t="s">
        <v>825</v>
      </c>
      <c r="F91" s="86" t="s">
        <v>494</v>
      </c>
      <c r="G91" s="86" t="s">
        <v>529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816</v>
      </c>
      <c r="B92" s="81" t="s">
        <v>826</v>
      </c>
      <c r="C92" s="83" t="s">
        <v>827</v>
      </c>
      <c r="D92" s="85" t="s">
        <v>828</v>
      </c>
      <c r="E92" s="85" t="s">
        <v>829</v>
      </c>
      <c r="F92" s="86" t="s">
        <v>494</v>
      </c>
      <c r="G92" s="86" t="s">
        <v>529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816</v>
      </c>
      <c r="B93" s="81" t="s">
        <v>830</v>
      </c>
      <c r="C93" s="83" t="s">
        <v>831</v>
      </c>
      <c r="D93" s="85" t="s">
        <v>832</v>
      </c>
      <c r="E93" s="85" t="s">
        <v>833</v>
      </c>
      <c r="F93" s="86" t="s">
        <v>494</v>
      </c>
      <c r="G93" s="86" t="s">
        <v>503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816</v>
      </c>
      <c r="B94" s="81" t="s">
        <v>834</v>
      </c>
      <c r="C94" s="83" t="s">
        <v>835</v>
      </c>
      <c r="D94" s="85" t="s">
        <v>836</v>
      </c>
      <c r="E94" s="85" t="s">
        <v>837</v>
      </c>
      <c r="F94" s="86" t="s">
        <v>494</v>
      </c>
      <c r="G94" s="86" t="s">
        <v>529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816</v>
      </c>
      <c r="B95" s="81" t="s">
        <v>838</v>
      </c>
      <c r="C95" s="83" t="s">
        <v>839</v>
      </c>
      <c r="D95" s="85" t="s">
        <v>840</v>
      </c>
      <c r="E95" s="85" t="s">
        <v>841</v>
      </c>
      <c r="F95" s="86" t="s">
        <v>494</v>
      </c>
      <c r="G95" s="86" t="s">
        <v>529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816</v>
      </c>
      <c r="B96" s="81" t="s">
        <v>842</v>
      </c>
      <c r="C96" s="83" t="s">
        <v>843</v>
      </c>
      <c r="D96" s="85" t="s">
        <v>844</v>
      </c>
      <c r="E96" s="85" t="s">
        <v>845</v>
      </c>
      <c r="F96" s="86" t="s">
        <v>494</v>
      </c>
      <c r="G96" s="86" t="s">
        <v>503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846</v>
      </c>
      <c r="B97" s="80">
        <v>11</v>
      </c>
      <c r="C97" s="82" t="s">
        <v>25</v>
      </c>
      <c r="D97" s="84" t="s">
        <v>847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846</v>
      </c>
      <c r="B98" s="81" t="s">
        <v>848</v>
      </c>
      <c r="C98" s="83" t="s">
        <v>849</v>
      </c>
      <c r="D98" s="85" t="s">
        <v>850</v>
      </c>
      <c r="E98" s="85" t="s">
        <v>851</v>
      </c>
      <c r="F98" s="86" t="s">
        <v>600</v>
      </c>
      <c r="G98" s="86" t="s">
        <v>544</v>
      </c>
      <c r="H98" s="86">
        <v>1</v>
      </c>
      <c r="I98" s="88">
        <f>IF(COUNTIF(J98:AW98,"&lt;&gt;")=0,"",SUMPRODUCT(((Recommendations[ImplStatus]="Implemented")+(Recommendations[ImplStatus]="Compensated"))*ISNUMBER(MATCH(Recommendations[Id],J98:AW98,0)))/COUNTIF(J98:AW98,"&lt;&gt;"))</f>
        <v>0</v>
      </c>
      <c r="J98" s="90" t="s">
        <v>30</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846</v>
      </c>
      <c r="B99" s="81" t="s">
        <v>852</v>
      </c>
      <c r="C99" s="83" t="s">
        <v>853</v>
      </c>
      <c r="D99" s="85" t="s">
        <v>854</v>
      </c>
      <c r="E99" s="85" t="s">
        <v>855</v>
      </c>
      <c r="F99" s="86" t="s">
        <v>543</v>
      </c>
      <c r="G99" s="86" t="s">
        <v>856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846</v>
      </c>
      <c r="B100" s="81" t="s">
        <v>857</v>
      </c>
      <c r="C100" s="83" t="s">
        <v>858</v>
      </c>
      <c r="D100" s="85" t="s">
        <v>859</v>
      </c>
      <c r="E100" s="85" t="s">
        <v>860</v>
      </c>
      <c r="F100" s="86" t="s">
        <v>543</v>
      </c>
      <c r="G100" s="86" t="s">
        <v>529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846</v>
      </c>
      <c r="B101" s="81" t="s">
        <v>861</v>
      </c>
      <c r="C101" s="83" t="s">
        <v>862</v>
      </c>
      <c r="D101" s="85" t="s">
        <v>863</v>
      </c>
      <c r="E101" s="85" t="s">
        <v>864</v>
      </c>
      <c r="F101" s="86" t="s">
        <v>543</v>
      </c>
      <c r="G101" s="86" t="s">
        <v>856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846</v>
      </c>
      <c r="B102" s="81" t="s">
        <v>865</v>
      </c>
      <c r="C102" s="83" t="s">
        <v>866</v>
      </c>
      <c r="D102" s="85" t="s">
        <v>867</v>
      </c>
      <c r="E102" s="85" t="s">
        <v>868</v>
      </c>
      <c r="F102" s="86" t="s">
        <v>543</v>
      </c>
      <c r="G102" s="86" t="s">
        <v>856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869</v>
      </c>
      <c r="B103" s="80">
        <v>12</v>
      </c>
      <c r="C103" s="82" t="s">
        <v>25</v>
      </c>
      <c r="D103" s="84" t="s">
        <v>870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869</v>
      </c>
      <c r="B104" s="81" t="s">
        <v>871</v>
      </c>
      <c r="C104" s="83" t="s">
        <v>872</v>
      </c>
      <c r="D104" s="85" t="s">
        <v>873</v>
      </c>
      <c r="E104" s="85" t="s">
        <v>874</v>
      </c>
      <c r="F104" s="86" t="s">
        <v>753</v>
      </c>
      <c r="G104" s="86" t="s">
        <v>529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869</v>
      </c>
      <c r="B105" s="81" t="s">
        <v>875</v>
      </c>
      <c r="C105" s="83" t="s">
        <v>876</v>
      </c>
      <c r="D105" s="85" t="s">
        <v>877</v>
      </c>
      <c r="E105" s="85" t="s">
        <v>878</v>
      </c>
      <c r="F105" s="86" t="s">
        <v>753</v>
      </c>
      <c r="G105" s="86" t="s">
        <v>529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869</v>
      </c>
      <c r="B106" s="81" t="s">
        <v>879</v>
      </c>
      <c r="C106" s="83" t="s">
        <v>880</v>
      </c>
      <c r="D106" s="85" t="s">
        <v>881</v>
      </c>
      <c r="E106" s="85" t="s">
        <v>882</v>
      </c>
      <c r="F106" s="86" t="s">
        <v>753</v>
      </c>
      <c r="G106" s="86" t="s">
        <v>529</v>
      </c>
      <c r="H106" s="86">
        <v>2</v>
      </c>
      <c r="I106" s="88">
        <f>IF(COUNTIF(J106:AW106,"&lt;&gt;")=0,"",SUMPRODUCT(((Recommendations[ImplStatus]="Implemented")+(Recommendations[ImplStatus]="Compensated"))*ISNUMBER(MATCH(Recommendations[Id],J106:AW106,0)))/COUNTIF(J106:AW106,"&lt;&gt;"))</f>
        <v>0</v>
      </c>
      <c r="J106" s="90" t="s">
        <v>66</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869</v>
      </c>
      <c r="B107" s="81" t="s">
        <v>883</v>
      </c>
      <c r="C107" s="83" t="s">
        <v>884</v>
      </c>
      <c r="D107" s="85" t="s">
        <v>885</v>
      </c>
      <c r="E107" s="85" t="s">
        <v>886</v>
      </c>
      <c r="F107" s="86" t="s">
        <v>600</v>
      </c>
      <c r="G107" s="86" t="s">
        <v>544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869</v>
      </c>
      <c r="B108" s="81" t="s">
        <v>887</v>
      </c>
      <c r="C108" s="83" t="s">
        <v>888</v>
      </c>
      <c r="D108" s="85" t="s">
        <v>889</v>
      </c>
      <c r="E108" s="85" t="s">
        <v>890</v>
      </c>
      <c r="F108" s="86" t="s">
        <v>753</v>
      </c>
      <c r="G108" s="86" t="s">
        <v>529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869</v>
      </c>
      <c r="B109" s="81" t="s">
        <v>891</v>
      </c>
      <c r="C109" s="83" t="s">
        <v>892</v>
      </c>
      <c r="D109" s="85" t="s">
        <v>893</v>
      </c>
      <c r="E109" s="85" t="s">
        <v>894</v>
      </c>
      <c r="F109" s="86" t="s">
        <v>753</v>
      </c>
      <c r="G109" s="86" t="s">
        <v>529</v>
      </c>
      <c r="H109" s="86">
        <v>2</v>
      </c>
      <c r="I109" s="88">
        <f>IF(COUNTIF(J109:AW109,"&lt;&gt;")=0,"",SUMPRODUCT(((Recommendations[ImplStatus]="Implemented")+(Recommendations[ImplStatus]="Compensated"))*ISNUMBER(MATCH(Recommendations[Id],J109:AW109,0)))/COUNTIF(J109:AW109,"&lt;&gt;"))</f>
        <v>0</v>
      </c>
      <c r="J109" s="90" t="s">
        <v>156</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869</v>
      </c>
      <c r="B110" s="81" t="s">
        <v>895</v>
      </c>
      <c r="C110" s="83" t="s">
        <v>896</v>
      </c>
      <c r="D110" s="85" t="s">
        <v>897</v>
      </c>
      <c r="E110" s="85" t="s">
        <v>898</v>
      </c>
      <c r="F110" s="86" t="s">
        <v>494</v>
      </c>
      <c r="G110" s="86" t="s">
        <v>529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869</v>
      </c>
      <c r="B111" s="81" t="s">
        <v>899</v>
      </c>
      <c r="C111" s="83" t="s">
        <v>900</v>
      </c>
      <c r="D111" s="85" t="s">
        <v>901</v>
      </c>
      <c r="E111" s="85" t="s">
        <v>902</v>
      </c>
      <c r="F111" s="86" t="s">
        <v>494</v>
      </c>
      <c r="G111" s="86" t="s">
        <v>529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903</v>
      </c>
      <c r="B112" s="80">
        <v>13</v>
      </c>
      <c r="C112" s="82" t="s">
        <v>25</v>
      </c>
      <c r="D112" s="84" t="s">
        <v>904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903</v>
      </c>
      <c r="B113" s="81" t="s">
        <v>905</v>
      </c>
      <c r="C113" s="83" t="s">
        <v>906</v>
      </c>
      <c r="D113" s="85" t="s">
        <v>907</v>
      </c>
      <c r="E113" s="85" t="s">
        <v>908</v>
      </c>
      <c r="F113" s="86" t="s">
        <v>753</v>
      </c>
      <c r="G113" s="86" t="s">
        <v>503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903</v>
      </c>
      <c r="B114" s="81" t="s">
        <v>909</v>
      </c>
      <c r="C114" s="83" t="s">
        <v>910</v>
      </c>
      <c r="D114" s="85" t="s">
        <v>911</v>
      </c>
      <c r="E114" s="85" t="s">
        <v>912</v>
      </c>
      <c r="F114" s="86" t="s">
        <v>494</v>
      </c>
      <c r="G114" s="86" t="s">
        <v>503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903</v>
      </c>
      <c r="B115" s="81" t="s">
        <v>913</v>
      </c>
      <c r="C115" s="83" t="s">
        <v>914</v>
      </c>
      <c r="D115" s="85" t="s">
        <v>915</v>
      </c>
      <c r="E115" s="85" t="s">
        <v>916</v>
      </c>
      <c r="F115" s="86" t="s">
        <v>753</v>
      </c>
      <c r="G115" s="86" t="s">
        <v>503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903</v>
      </c>
      <c r="B116" s="81" t="s">
        <v>917</v>
      </c>
      <c r="C116" s="83" t="s">
        <v>918</v>
      </c>
      <c r="D116" s="85" t="s">
        <v>919</v>
      </c>
      <c r="E116" s="85" t="s">
        <v>920</v>
      </c>
      <c r="F116" s="86" t="s">
        <v>753</v>
      </c>
      <c r="G116" s="86" t="s">
        <v>529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903</v>
      </c>
      <c r="B117" s="81" t="s">
        <v>921</v>
      </c>
      <c r="C117" s="83" t="s">
        <v>922</v>
      </c>
      <c r="D117" s="85" t="s">
        <v>923</v>
      </c>
      <c r="E117" s="85" t="s">
        <v>924</v>
      </c>
      <c r="F117" s="86" t="s">
        <v>494</v>
      </c>
      <c r="G117" s="86" t="s">
        <v>529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903</v>
      </c>
      <c r="B118" s="81" t="s">
        <v>925</v>
      </c>
      <c r="C118" s="83" t="s">
        <v>926</v>
      </c>
      <c r="D118" s="85" t="s">
        <v>927</v>
      </c>
      <c r="E118" s="85" t="s">
        <v>928</v>
      </c>
      <c r="F118" s="86" t="s">
        <v>753</v>
      </c>
      <c r="G118" s="86" t="s">
        <v>503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903</v>
      </c>
      <c r="B119" s="81" t="s">
        <v>929</v>
      </c>
      <c r="C119" s="83" t="s">
        <v>930</v>
      </c>
      <c r="D119" s="85" t="s">
        <v>931</v>
      </c>
      <c r="E119" s="85" t="s">
        <v>932</v>
      </c>
      <c r="F119" s="86" t="s">
        <v>494</v>
      </c>
      <c r="G119" s="86" t="s">
        <v>529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903</v>
      </c>
      <c r="B120" s="81" t="s">
        <v>933</v>
      </c>
      <c r="C120" s="83" t="s">
        <v>934</v>
      </c>
      <c r="D120" s="85" t="s">
        <v>935</v>
      </c>
      <c r="E120" s="85" t="s">
        <v>936</v>
      </c>
      <c r="F120" s="86" t="s">
        <v>753</v>
      </c>
      <c r="G120" s="86" t="s">
        <v>529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903</v>
      </c>
      <c r="B121" s="81" t="s">
        <v>937</v>
      </c>
      <c r="C121" s="83" t="s">
        <v>938</v>
      </c>
      <c r="D121" s="85" t="s">
        <v>939</v>
      </c>
      <c r="E121" s="85" t="s">
        <v>940</v>
      </c>
      <c r="F121" s="86" t="s">
        <v>753</v>
      </c>
      <c r="G121" s="86" t="s">
        <v>529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903</v>
      </c>
      <c r="B122" s="81" t="s">
        <v>941</v>
      </c>
      <c r="C122" s="83" t="s">
        <v>942</v>
      </c>
      <c r="D122" s="85" t="s">
        <v>943</v>
      </c>
      <c r="E122" s="85" t="s">
        <v>944</v>
      </c>
      <c r="F122" s="86" t="s">
        <v>753</v>
      </c>
      <c r="G122" s="86" t="s">
        <v>529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903</v>
      </c>
      <c r="B123" s="81" t="s">
        <v>945</v>
      </c>
      <c r="C123" s="83" t="s">
        <v>946</v>
      </c>
      <c r="D123" s="85" t="s">
        <v>947</v>
      </c>
      <c r="E123" s="85" t="s">
        <v>948</v>
      </c>
      <c r="F123" s="86" t="s">
        <v>753</v>
      </c>
      <c r="G123" s="86" t="s">
        <v>503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949</v>
      </c>
      <c r="B124" s="80">
        <v>14</v>
      </c>
      <c r="C124" s="82" t="s">
        <v>25</v>
      </c>
      <c r="D124" s="84" t="s">
        <v>950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949</v>
      </c>
      <c r="B125" s="81" t="s">
        <v>951</v>
      </c>
      <c r="C125" s="83" t="s">
        <v>952</v>
      </c>
      <c r="D125" s="85" t="s">
        <v>953</v>
      </c>
      <c r="E125" s="85" t="s">
        <v>954</v>
      </c>
      <c r="F125" s="86" t="s">
        <v>600</v>
      </c>
      <c r="G125" s="86" t="s">
        <v>544</v>
      </c>
      <c r="H125" s="86">
        <v>1</v>
      </c>
      <c r="I125" s="88">
        <f>IF(COUNTIF(J125:AW125,"&lt;&gt;")=0,"",SUMPRODUCT(((Recommendations[ImplStatus]="Implemented")+(Recommendations[ImplStatus]="Compensated"))*ISNUMBER(MATCH(Recommendations[Id],J125:AW125,0)))/COUNTIF(J125:AW125,"&lt;&gt;"))</f>
        <v>0</v>
      </c>
      <c r="J125" s="90" t="s">
        <v>18</v>
      </c>
      <c r="K125" s="90" t="s">
        <v>36</v>
      </c>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949</v>
      </c>
      <c r="B126" s="81" t="s">
        <v>955</v>
      </c>
      <c r="C126" s="83" t="s">
        <v>956</v>
      </c>
      <c r="D126" s="85" t="s">
        <v>957</v>
      </c>
      <c r="E126" s="85" t="s">
        <v>958</v>
      </c>
      <c r="F126" s="86" t="s">
        <v>625</v>
      </c>
      <c r="G126" s="86" t="s">
        <v>529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949</v>
      </c>
      <c r="B127" s="81" t="s">
        <v>959</v>
      </c>
      <c r="C127" s="83" t="s">
        <v>960</v>
      </c>
      <c r="D127" s="85" t="s">
        <v>961</v>
      </c>
      <c r="E127" s="85" t="s">
        <v>962</v>
      </c>
      <c r="F127" s="86" t="s">
        <v>625</v>
      </c>
      <c r="G127" s="86" t="s">
        <v>529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949</v>
      </c>
      <c r="B128" s="81" t="s">
        <v>963</v>
      </c>
      <c r="C128" s="83" t="s">
        <v>964</v>
      </c>
      <c r="D128" s="85" t="s">
        <v>965</v>
      </c>
      <c r="E128" s="85" t="s">
        <v>966</v>
      </c>
      <c r="F128" s="86" t="s">
        <v>625</v>
      </c>
      <c r="G128" s="86" t="s">
        <v>529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949</v>
      </c>
      <c r="B129" s="81" t="s">
        <v>967</v>
      </c>
      <c r="C129" s="83" t="s">
        <v>968</v>
      </c>
      <c r="D129" s="85" t="s">
        <v>969</v>
      </c>
      <c r="E129" s="85" t="s">
        <v>970</v>
      </c>
      <c r="F129" s="86" t="s">
        <v>625</v>
      </c>
      <c r="G129" s="86" t="s">
        <v>529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949</v>
      </c>
      <c r="B130" s="81" t="s">
        <v>971</v>
      </c>
      <c r="C130" s="83" t="s">
        <v>972</v>
      </c>
      <c r="D130" s="85" t="s">
        <v>973</v>
      </c>
      <c r="E130" s="85" t="s">
        <v>974</v>
      </c>
      <c r="F130" s="86" t="s">
        <v>625</v>
      </c>
      <c r="G130" s="86" t="s">
        <v>529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949</v>
      </c>
      <c r="B131" s="81" t="s">
        <v>975</v>
      </c>
      <c r="C131" s="83" t="s">
        <v>976</v>
      </c>
      <c r="D131" s="85" t="s">
        <v>977</v>
      </c>
      <c r="E131" s="85" t="s">
        <v>978</v>
      </c>
      <c r="F131" s="86" t="s">
        <v>625</v>
      </c>
      <c r="G131" s="86" t="s">
        <v>529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949</v>
      </c>
      <c r="B132" s="81" t="s">
        <v>979</v>
      </c>
      <c r="C132" s="83" t="s">
        <v>980</v>
      </c>
      <c r="D132" s="85" t="s">
        <v>981</v>
      </c>
      <c r="E132" s="85" t="s">
        <v>982</v>
      </c>
      <c r="F132" s="86" t="s">
        <v>625</v>
      </c>
      <c r="G132" s="86" t="s">
        <v>529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949</v>
      </c>
      <c r="B133" s="81" t="s">
        <v>983</v>
      </c>
      <c r="C133" s="83" t="s">
        <v>984</v>
      </c>
      <c r="D133" s="85" t="s">
        <v>985</v>
      </c>
      <c r="E133" s="85" t="s">
        <v>986</v>
      </c>
      <c r="F133" s="86" t="s">
        <v>625</v>
      </c>
      <c r="G133" s="86" t="s">
        <v>529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987</v>
      </c>
      <c r="B134" s="80">
        <v>15</v>
      </c>
      <c r="C134" s="82" t="s">
        <v>25</v>
      </c>
      <c r="D134" s="84" t="s">
        <v>988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987</v>
      </c>
      <c r="B135" s="81" t="s">
        <v>989</v>
      </c>
      <c r="C135" s="83" t="s">
        <v>990</v>
      </c>
      <c r="D135" s="85" t="s">
        <v>991</v>
      </c>
      <c r="E135" s="85" t="s">
        <v>992</v>
      </c>
      <c r="F135" s="86" t="s">
        <v>625</v>
      </c>
      <c r="G135" s="86" t="s">
        <v>495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987</v>
      </c>
      <c r="B136" s="81" t="s">
        <v>993</v>
      </c>
      <c r="C136" s="83" t="s">
        <v>994</v>
      </c>
      <c r="D136" s="85" t="s">
        <v>995</v>
      </c>
      <c r="E136" s="85" t="s">
        <v>996</v>
      </c>
      <c r="F136" s="86" t="s">
        <v>600</v>
      </c>
      <c r="G136" s="86" t="s">
        <v>544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987</v>
      </c>
      <c r="B137" s="81" t="s">
        <v>997</v>
      </c>
      <c r="C137" s="83" t="s">
        <v>998</v>
      </c>
      <c r="D137" s="85" t="s">
        <v>999</v>
      </c>
      <c r="E137" s="85" t="s">
        <v>1000</v>
      </c>
      <c r="F137" s="86" t="s">
        <v>625</v>
      </c>
      <c r="G137" s="86" t="s">
        <v>544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987</v>
      </c>
      <c r="B138" s="81" t="s">
        <v>1001</v>
      </c>
      <c r="C138" s="83" t="s">
        <v>1002</v>
      </c>
      <c r="D138" s="85" t="s">
        <v>1003</v>
      </c>
      <c r="E138" s="85" t="s">
        <v>1004</v>
      </c>
      <c r="F138" s="86" t="s">
        <v>600</v>
      </c>
      <c r="G138" s="86" t="s">
        <v>544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987</v>
      </c>
      <c r="B139" s="81" t="s">
        <v>1005</v>
      </c>
      <c r="C139" s="83" t="s">
        <v>1006</v>
      </c>
      <c r="D139" s="85" t="s">
        <v>1007</v>
      </c>
      <c r="E139" s="85" t="s">
        <v>1008</v>
      </c>
      <c r="F139" s="86" t="s">
        <v>625</v>
      </c>
      <c r="G139" s="86" t="s">
        <v>544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987</v>
      </c>
      <c r="B140" s="81" t="s">
        <v>1009</v>
      </c>
      <c r="C140" s="83" t="s">
        <v>1010</v>
      </c>
      <c r="D140" s="85" t="s">
        <v>1011</v>
      </c>
      <c r="E140" s="85" t="s">
        <v>1012</v>
      </c>
      <c r="F140" s="86" t="s">
        <v>543</v>
      </c>
      <c r="G140" s="86" t="s">
        <v>544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987</v>
      </c>
      <c r="B141" s="81" t="s">
        <v>1013</v>
      </c>
      <c r="C141" s="83" t="s">
        <v>1014</v>
      </c>
      <c r="D141" s="85" t="s">
        <v>1015</v>
      </c>
      <c r="E141" s="85" t="s">
        <v>1016</v>
      </c>
      <c r="F141" s="86" t="s">
        <v>543</v>
      </c>
      <c r="G141" s="86" t="s">
        <v>529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1017</v>
      </c>
      <c r="B142" s="80">
        <v>16</v>
      </c>
      <c r="C142" s="82" t="s">
        <v>25</v>
      </c>
      <c r="D142" s="84" t="s">
        <v>1018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1017</v>
      </c>
      <c r="B143" s="81" t="s">
        <v>1019</v>
      </c>
      <c r="C143" s="83" t="s">
        <v>1020</v>
      </c>
      <c r="D143" s="85" t="s">
        <v>1021</v>
      </c>
      <c r="E143" s="85" t="s">
        <v>1022</v>
      </c>
      <c r="F143" s="86" t="s">
        <v>600</v>
      </c>
      <c r="G143" s="86" t="s">
        <v>544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1017</v>
      </c>
      <c r="B144" s="81" t="s">
        <v>1023</v>
      </c>
      <c r="C144" s="83" t="s">
        <v>1024</v>
      </c>
      <c r="D144" s="85" t="s">
        <v>1025</v>
      </c>
      <c r="E144" s="85" t="s">
        <v>1026</v>
      </c>
      <c r="F144" s="86" t="s">
        <v>600</v>
      </c>
      <c r="G144" s="86" t="s">
        <v>544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1017</v>
      </c>
      <c r="B145" s="81" t="s">
        <v>1027</v>
      </c>
      <c r="C145" s="83" t="s">
        <v>1028</v>
      </c>
      <c r="D145" s="85" t="s">
        <v>1029</v>
      </c>
      <c r="E145" s="85" t="s">
        <v>1030</v>
      </c>
      <c r="F145" s="86" t="s">
        <v>515</v>
      </c>
      <c r="G145" s="86" t="s">
        <v>503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1017</v>
      </c>
      <c r="B146" s="81" t="s">
        <v>1031</v>
      </c>
      <c r="C146" s="83" t="s">
        <v>1032</v>
      </c>
      <c r="D146" s="85" t="s">
        <v>1033</v>
      </c>
      <c r="E146" s="85" t="s">
        <v>1034</v>
      </c>
      <c r="F146" s="86" t="s">
        <v>515</v>
      </c>
      <c r="G146" s="86" t="s">
        <v>495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1017</v>
      </c>
      <c r="B147" s="81" t="s">
        <v>1035</v>
      </c>
      <c r="C147" s="83" t="s">
        <v>1036</v>
      </c>
      <c r="D147" s="85" t="s">
        <v>1037</v>
      </c>
      <c r="E147" s="85" t="s">
        <v>1038</v>
      </c>
      <c r="F147" s="86" t="s">
        <v>515</v>
      </c>
      <c r="G147" s="86" t="s">
        <v>529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1017</v>
      </c>
      <c r="B148" s="81" t="s">
        <v>1039</v>
      </c>
      <c r="C148" s="83" t="s">
        <v>1040</v>
      </c>
      <c r="D148" s="85" t="s">
        <v>1041</v>
      </c>
      <c r="E148" s="85" t="s">
        <v>1042</v>
      </c>
      <c r="F148" s="86" t="s">
        <v>600</v>
      </c>
      <c r="G148" s="86" t="s">
        <v>544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1017</v>
      </c>
      <c r="B149" s="81" t="s">
        <v>1043</v>
      </c>
      <c r="C149" s="83" t="s">
        <v>1044</v>
      </c>
      <c r="D149" s="85" t="s">
        <v>1045</v>
      </c>
      <c r="E149" s="85" t="s">
        <v>1046</v>
      </c>
      <c r="F149" s="86" t="s">
        <v>515</v>
      </c>
      <c r="G149" s="86" t="s">
        <v>529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1017</v>
      </c>
      <c r="B150" s="81" t="s">
        <v>1047</v>
      </c>
      <c r="C150" s="83" t="s">
        <v>1048</v>
      </c>
      <c r="D150" s="85" t="s">
        <v>1049</v>
      </c>
      <c r="E150" s="85" t="s">
        <v>1050</v>
      </c>
      <c r="F150" s="86" t="s">
        <v>753</v>
      </c>
      <c r="G150" s="86" t="s">
        <v>529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1017</v>
      </c>
      <c r="B151" s="81" t="s">
        <v>1051</v>
      </c>
      <c r="C151" s="83" t="s">
        <v>1052</v>
      </c>
      <c r="D151" s="85" t="s">
        <v>1053</v>
      </c>
      <c r="E151" s="85" t="s">
        <v>1054</v>
      </c>
      <c r="F151" s="86" t="s">
        <v>625</v>
      </c>
      <c r="G151" s="86" t="s">
        <v>529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1017</v>
      </c>
      <c r="B152" s="81" t="s">
        <v>1055</v>
      </c>
      <c r="C152" s="83" t="s">
        <v>1056</v>
      </c>
      <c r="D152" s="85" t="s">
        <v>1057</v>
      </c>
      <c r="E152" s="85" t="s">
        <v>1058</v>
      </c>
      <c r="F152" s="86" t="s">
        <v>515</v>
      </c>
      <c r="G152" s="86" t="s">
        <v>529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1017</v>
      </c>
      <c r="B153" s="81" t="s">
        <v>1059</v>
      </c>
      <c r="C153" s="83" t="s">
        <v>1060</v>
      </c>
      <c r="D153" s="85" t="s">
        <v>1061</v>
      </c>
      <c r="E153" s="85" t="s">
        <v>1062</v>
      </c>
      <c r="F153" s="86" t="s">
        <v>515</v>
      </c>
      <c r="G153" s="86" t="s">
        <v>529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1017</v>
      </c>
      <c r="B154" s="81" t="s">
        <v>1063</v>
      </c>
      <c r="C154" s="83" t="s">
        <v>1064</v>
      </c>
      <c r="D154" s="85" t="s">
        <v>1065</v>
      </c>
      <c r="E154" s="85" t="s">
        <v>1066</v>
      </c>
      <c r="F154" s="86" t="s">
        <v>515</v>
      </c>
      <c r="G154" s="86" t="s">
        <v>529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1017</v>
      </c>
      <c r="B155" s="81" t="s">
        <v>1067</v>
      </c>
      <c r="C155" s="83" t="s">
        <v>1068</v>
      </c>
      <c r="D155" s="85" t="s">
        <v>1069</v>
      </c>
      <c r="E155" s="85" t="s">
        <v>1070</v>
      </c>
      <c r="F155" s="86" t="s">
        <v>515</v>
      </c>
      <c r="G155" s="86" t="s">
        <v>503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1017</v>
      </c>
      <c r="B156" s="81" t="s">
        <v>1071</v>
      </c>
      <c r="C156" s="83" t="s">
        <v>1072</v>
      </c>
      <c r="D156" s="85" t="s">
        <v>1073</v>
      </c>
      <c r="E156" s="85" t="s">
        <v>1074</v>
      </c>
      <c r="F156" s="86" t="s">
        <v>515</v>
      </c>
      <c r="G156" s="86" t="s">
        <v>529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1075</v>
      </c>
      <c r="B157" s="80">
        <v>17</v>
      </c>
      <c r="C157" s="82" t="s">
        <v>25</v>
      </c>
      <c r="D157" s="84" t="s">
        <v>1076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1075</v>
      </c>
      <c r="B158" s="81" t="s">
        <v>1077</v>
      </c>
      <c r="C158" s="83" t="s">
        <v>1078</v>
      </c>
      <c r="D158" s="85" t="s">
        <v>1079</v>
      </c>
      <c r="E158" s="85" t="s">
        <v>1080</v>
      </c>
      <c r="F158" s="86" t="s">
        <v>625</v>
      </c>
      <c r="G158" s="86" t="s">
        <v>499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1075</v>
      </c>
      <c r="B159" s="81" t="s">
        <v>1081</v>
      </c>
      <c r="C159" s="83" t="s">
        <v>1082</v>
      </c>
      <c r="D159" s="85" t="s">
        <v>1083</v>
      </c>
      <c r="E159" s="85" t="s">
        <v>1084</v>
      </c>
      <c r="F159" s="86" t="s">
        <v>600</v>
      </c>
      <c r="G159" s="86" t="s">
        <v>544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1075</v>
      </c>
      <c r="B160" s="81" t="s">
        <v>1085</v>
      </c>
      <c r="C160" s="83" t="s">
        <v>1086</v>
      </c>
      <c r="D160" s="85" t="s">
        <v>1087</v>
      </c>
      <c r="E160" s="85" t="s">
        <v>1088</v>
      </c>
      <c r="F160" s="86" t="s">
        <v>600</v>
      </c>
      <c r="G160" s="86" t="s">
        <v>544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1075</v>
      </c>
      <c r="B161" s="81" t="s">
        <v>1089</v>
      </c>
      <c r="C161" s="83" t="s">
        <v>1090</v>
      </c>
      <c r="D161" s="85" t="s">
        <v>1091</v>
      </c>
      <c r="E161" s="85" t="s">
        <v>1092</v>
      </c>
      <c r="F161" s="86" t="s">
        <v>600</v>
      </c>
      <c r="G161" s="86" t="s">
        <v>544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1075</v>
      </c>
      <c r="B162" s="81" t="s">
        <v>1093</v>
      </c>
      <c r="C162" s="83" t="s">
        <v>1094</v>
      </c>
      <c r="D162" s="85" t="s">
        <v>1095</v>
      </c>
      <c r="E162" s="85" t="s">
        <v>1096</v>
      </c>
      <c r="F162" s="86" t="s">
        <v>625</v>
      </c>
      <c r="G162" s="86" t="s">
        <v>499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1075</v>
      </c>
      <c r="B163" s="81" t="s">
        <v>1097</v>
      </c>
      <c r="C163" s="83" t="s">
        <v>1098</v>
      </c>
      <c r="D163" s="85" t="s">
        <v>1099</v>
      </c>
      <c r="E163" s="85" t="s">
        <v>1100</v>
      </c>
      <c r="F163" s="86" t="s">
        <v>625</v>
      </c>
      <c r="G163" s="86" t="s">
        <v>499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1075</v>
      </c>
      <c r="B164" s="81" t="s">
        <v>1101</v>
      </c>
      <c r="C164" s="83" t="s">
        <v>1102</v>
      </c>
      <c r="D164" s="85" t="s">
        <v>1103</v>
      </c>
      <c r="E164" s="85" t="s">
        <v>1104</v>
      </c>
      <c r="F164" s="86" t="s">
        <v>625</v>
      </c>
      <c r="G164" s="86" t="s">
        <v>856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1075</v>
      </c>
      <c r="B165" s="81" t="s">
        <v>1105</v>
      </c>
      <c r="C165" s="83" t="s">
        <v>1106</v>
      </c>
      <c r="D165" s="85" t="s">
        <v>1107</v>
      </c>
      <c r="E165" s="85" t="s">
        <v>1108</v>
      </c>
      <c r="F165" s="86" t="s">
        <v>625</v>
      </c>
      <c r="G165" s="86" t="s">
        <v>856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1075</v>
      </c>
      <c r="B166" s="81" t="s">
        <v>1109</v>
      </c>
      <c r="C166" s="83" t="s">
        <v>1110</v>
      </c>
      <c r="D166" s="85" t="s">
        <v>1111</v>
      </c>
      <c r="E166" s="85" t="s">
        <v>1112</v>
      </c>
      <c r="F166" s="86" t="s">
        <v>600</v>
      </c>
      <c r="G166" s="86" t="s">
        <v>856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1113</v>
      </c>
      <c r="B167" s="80">
        <v>18</v>
      </c>
      <c r="C167" s="82" t="s">
        <v>25</v>
      </c>
      <c r="D167" s="84" t="s">
        <v>1114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1113</v>
      </c>
      <c r="B168" s="81" t="s">
        <v>1115</v>
      </c>
      <c r="C168" s="83" t="s">
        <v>1116</v>
      </c>
      <c r="D168" s="85" t="s">
        <v>1117</v>
      </c>
      <c r="E168" s="85" t="s">
        <v>1118</v>
      </c>
      <c r="F168" s="86" t="s">
        <v>600</v>
      </c>
      <c r="G168" s="86" t="s">
        <v>544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1113</v>
      </c>
      <c r="B169" s="81" t="s">
        <v>1119</v>
      </c>
      <c r="C169" s="83" t="s">
        <v>1120</v>
      </c>
      <c r="D169" s="85" t="s">
        <v>1121</v>
      </c>
      <c r="E169" s="85" t="s">
        <v>1122</v>
      </c>
      <c r="F169" s="86" t="s">
        <v>753</v>
      </c>
      <c r="G169" s="86" t="s">
        <v>503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1113</v>
      </c>
      <c r="B170" s="81" t="s">
        <v>1123</v>
      </c>
      <c r="C170" s="83" t="s">
        <v>1124</v>
      </c>
      <c r="D170" s="85" t="s">
        <v>1125</v>
      </c>
      <c r="E170" s="85" t="s">
        <v>1126</v>
      </c>
      <c r="F170" s="86" t="s">
        <v>753</v>
      </c>
      <c r="G170" s="86" t="s">
        <v>529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1113</v>
      </c>
      <c r="B171" s="81" t="s">
        <v>1127</v>
      </c>
      <c r="C171" s="83" t="s">
        <v>1128</v>
      </c>
      <c r="D171" s="85" t="s">
        <v>1129</v>
      </c>
      <c r="E171" s="85" t="s">
        <v>1130</v>
      </c>
      <c r="F171" s="86" t="s">
        <v>753</v>
      </c>
      <c r="G171" s="86" t="s">
        <v>529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1113</v>
      </c>
      <c r="B172" s="91" t="s">
        <v>1131</v>
      </c>
      <c r="C172" s="92" t="s">
        <v>1132</v>
      </c>
      <c r="D172" s="93" t="s">
        <v>1133</v>
      </c>
      <c r="E172" s="93" t="s">
        <v>1134</v>
      </c>
      <c r="F172" s="94" t="s">
        <v>753</v>
      </c>
      <c r="G172" s="94" t="s">
        <v>503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220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IFERROR(INDEX('Recommendations'!$I$2:$I$34, MATCH(J2,'Recommendations'!$B$2:$B$34,0))="Implemented", FALSE))</xm:f>
            <x14:dxf>
              <font>
                <color rgb="FF000000"/>
              </font>
              <fill>
                <patternFill>
                  <bgColor rgb="FF3C7D22"/>
                </patternFill>
              </fill>
            </x14:dxf>
          </x14:cfRule>
          <x14:cfRule type="expression" priority="2" id="{00000000-000E-0000-0400-000002000000}">
            <xm:f>AND(J2&lt;&gt;"", IFERROR(INDEX('Recommendations'!$I$2:$I$34, MATCH(J2,'Recommendations'!$B$2:$B$34,0))="Compensated", FALSE))</xm:f>
            <x14:dxf>
              <font>
                <color rgb="FF000000"/>
              </font>
              <fill>
                <patternFill>
                  <bgColor rgb="FFC6E0B4"/>
                </patternFill>
              </fill>
            </x14:dxf>
          </x14:cfRule>
          <x14:cfRule type="expression" priority="3" id="{00000000-000E-0000-0400-000003000000}">
            <xm:f>AND(J2&lt;&gt;"", IFERROR(INDEX('Recommendations'!$I$2:$I$34, MATCH(J2,'Recommendations'!$B$2:$B$34,0))="Testing", FALSE))</xm:f>
            <x14:dxf>
              <font>
                <color rgb="FF000000"/>
              </font>
              <fill>
                <patternFill>
                  <bgColor rgb="FFFFC000"/>
                </patternFill>
              </fill>
            </x14:dxf>
          </x14:cfRule>
          <x14:cfRule type="expression" priority="4" id="{00000000-000E-0000-0400-000004000000}">
            <xm:f>AND(J2&lt;&gt;"", IFERROR(INDEX('Recommendations'!$I$2:$I$34, MATCH(J2,'Recommendations'!$B$2:$B$34,0))="Failed", FALSE))</xm:f>
            <x14:dxf>
              <font>
                <color rgb="FF000000"/>
              </font>
              <fill>
                <patternFill>
                  <bgColor rgb="FFD82891"/>
                </patternFill>
              </fill>
            </x14:dxf>
          </x14:cfRule>
          <x14:cfRule type="expression" priority="5" id="{00000000-000E-0000-0400-000005000000}">
            <xm:f>AND(J2&lt;&gt;"", IFERROR(INDEX('Recommendations'!$I$2:$I$34, MATCH(J2,'Recommendations'!$B$2:$B$34,0))="Risk Accepted", FALSE))</xm:f>
            <x14:dxf>
              <font>
                <color rgb="FF000000"/>
              </font>
              <fill>
                <patternFill>
                  <bgColor rgb="FFD9D9D9"/>
                </patternFill>
              </fill>
            </x14:dxf>
          </x14:cfRule>
          <x14:cfRule type="expression" priority="6" id="{00000000-000E-0000-0400-000006000000}">
            <xm:f>AND(J2&lt;&gt;"", IFERROR(INDEX('Recommendations'!$I$2:$I$34, MATCH(J2,'Recommendations'!$B$2:$B$34,0))="N/A",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pfSense Firewall Benchmark - SHGIR</dc:title>
  <dc:subject>Generated on: 2026-06-08 18:51:17</dc:subject>
  <dc:creator>Anicet Fopa Tchoffo</dc:creator>
  <cp:keywords>Baseline;Hardening;CIS;Benchmark</cp:keywords>
  <dc:description>Baseline Developed By: Center for Internet Security (CIS)</dc:description>
  <cp:lastModifiedBy>Anicet Fopa Tchoffo</cp:lastModifiedBy>
  <dcterms:modified xsi:type="dcterms:W3CDTF">2026-06-08T17:51:25Z</dcterms:modified>
  <cp:category>CIS</cp:category>
  <cp:contentStatus>Draft</cp:contentStatus>
</cp:coreProperties>
</file>