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7A3B80E0CFB9F55D8C0AB91411F7DE0F73E9BF7E" xr6:coauthVersionLast="47" xr6:coauthVersionMax="47" xr10:uidLastSave="{24C8804F-A812-44AB-B83F-967477DD1BE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6" l="1"/>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E81" i="3"/>
  <c r="D81" i="3"/>
  <c r="C81" i="3"/>
  <c r="U134" i="3" s="1"/>
  <c r="F80" i="3"/>
  <c r="T163" i="3" s="1"/>
  <c r="E80" i="3"/>
  <c r="D80" i="3"/>
  <c r="C80" i="3"/>
  <c r="S134" i="3" s="1"/>
  <c r="E67" i="3"/>
  <c r="D67" i="3"/>
  <c r="F67" i="3" s="1"/>
  <c r="C67" i="3"/>
  <c r="E49" i="3"/>
  <c r="F49" i="3" s="1"/>
  <c r="D49" i="3"/>
  <c r="C49" i="3"/>
  <c r="E48" i="3"/>
  <c r="D48" i="3"/>
  <c r="C48" i="3"/>
  <c r="F48" i="3" s="1"/>
  <c r="E47" i="3"/>
  <c r="D47" i="3"/>
  <c r="C47" i="3"/>
  <c r="F47" i="3" s="1"/>
  <c r="E46" i="3"/>
  <c r="D46" i="3"/>
  <c r="C46" i="3"/>
  <c r="F46" i="3" s="1"/>
  <c r="E45" i="3"/>
  <c r="D45" i="3"/>
  <c r="C45" i="3"/>
  <c r="F45" i="3" s="1"/>
  <c r="E44" i="3"/>
  <c r="F44" i="3" s="1"/>
  <c r="D44" i="3"/>
  <c r="C44" i="3"/>
  <c r="E30" i="3"/>
  <c r="F30" i="3" s="1"/>
  <c r="D30" i="3"/>
  <c r="C30" i="3"/>
  <c r="E29" i="3"/>
  <c r="D29" i="3"/>
  <c r="C29" i="3"/>
  <c r="F29" i="3" s="1"/>
  <c r="F16" i="3"/>
  <c r="R164" i="3" s="1"/>
  <c r="E16" i="3"/>
  <c r="D16" i="3"/>
  <c r="C16" i="3"/>
  <c r="Q134" i="3" s="1"/>
  <c r="C9" i="3"/>
  <c r="D9" i="3" s="1"/>
  <c r="C8" i="3"/>
  <c r="D8" i="3" s="1"/>
  <c r="C7" i="3"/>
  <c r="D7" i="3" s="1"/>
  <c r="D54" i="3" l="1"/>
  <c r="E54" i="3"/>
  <c r="C54" i="3"/>
  <c r="E109" i="3"/>
  <c r="D109" i="3"/>
  <c r="C109" i="3"/>
  <c r="E110" i="3"/>
  <c r="D110" i="3"/>
  <c r="C110" i="3"/>
  <c r="E111" i="3"/>
  <c r="D111" i="3"/>
  <c r="C111" i="3"/>
  <c r="D53" i="3"/>
  <c r="E53" i="3"/>
  <c r="C53" i="3"/>
  <c r="E58" i="3"/>
  <c r="D58" i="3"/>
  <c r="C58" i="3"/>
  <c r="D56" i="3"/>
  <c r="E56" i="3"/>
  <c r="C56" i="3"/>
  <c r="D57" i="3"/>
  <c r="E57" i="3"/>
  <c r="C57" i="3"/>
  <c r="E35" i="3"/>
  <c r="D35" i="3"/>
  <c r="C35" i="3"/>
  <c r="E55" i="3"/>
  <c r="D55" i="3"/>
  <c r="C55" i="3"/>
  <c r="C34" i="3"/>
  <c r="E34" i="3"/>
  <c r="D34" i="3"/>
  <c r="E92" i="3"/>
  <c r="D92" i="3"/>
  <c r="C92" i="3"/>
  <c r="E108" i="3"/>
  <c r="D108" i="3"/>
  <c r="C108" i="3"/>
  <c r="E71" i="3"/>
  <c r="D71" i="3"/>
  <c r="C71" i="3"/>
  <c r="F81" i="3"/>
  <c r="T139" i="3"/>
  <c r="T144" i="3"/>
  <c r="T149" i="3"/>
  <c r="T154" i="3"/>
  <c r="T159" i="3"/>
  <c r="T164" i="3"/>
  <c r="C91" i="3"/>
  <c r="D91" i="3"/>
  <c r="F82" i="3"/>
  <c r="R140" i="3"/>
  <c r="R145" i="3"/>
  <c r="R150" i="3"/>
  <c r="R155" i="3"/>
  <c r="R160" i="3"/>
  <c r="R165" i="3"/>
  <c r="T140" i="3"/>
  <c r="T145" i="3"/>
  <c r="T150" i="3"/>
  <c r="T155" i="3"/>
  <c r="T160" i="3"/>
  <c r="T165" i="3"/>
  <c r="R136" i="3"/>
  <c r="R141" i="3"/>
  <c r="R146" i="3"/>
  <c r="R151" i="3"/>
  <c r="R156" i="3"/>
  <c r="R161" i="3"/>
  <c r="R166" i="3"/>
  <c r="C20" i="3"/>
  <c r="D20" i="3"/>
  <c r="T136" i="3"/>
  <c r="T141" i="3"/>
  <c r="T146" i="3"/>
  <c r="T151" i="3"/>
  <c r="T156" i="3"/>
  <c r="T161" i="3"/>
  <c r="T166" i="3"/>
  <c r="E20" i="3"/>
  <c r="R137" i="3"/>
  <c r="R142" i="3"/>
  <c r="R147" i="3"/>
  <c r="R152" i="3"/>
  <c r="R157" i="3"/>
  <c r="R162" i="3"/>
  <c r="C88" i="3"/>
  <c r="T137" i="3"/>
  <c r="T142" i="3"/>
  <c r="T147" i="3"/>
  <c r="T152" i="3"/>
  <c r="T157" i="3"/>
  <c r="T162" i="3"/>
  <c r="D88" i="3"/>
  <c r="E88" i="3"/>
  <c r="R138" i="3"/>
  <c r="R143" i="3"/>
  <c r="R148" i="3"/>
  <c r="R153" i="3"/>
  <c r="R158" i="3"/>
  <c r="R163" i="3"/>
  <c r="T138" i="3"/>
  <c r="T143" i="3"/>
  <c r="T148" i="3"/>
  <c r="T153" i="3"/>
  <c r="T158" i="3"/>
  <c r="R139" i="3"/>
  <c r="R144" i="3"/>
  <c r="R149" i="3"/>
  <c r="R154" i="3"/>
  <c r="R159" i="3"/>
  <c r="C89" i="3" l="1"/>
  <c r="V163" i="3"/>
  <c r="V158" i="3"/>
  <c r="V153" i="3"/>
  <c r="V148" i="3"/>
  <c r="V143" i="3"/>
  <c r="V138" i="3"/>
  <c r="E89" i="3"/>
  <c r="D89" i="3"/>
  <c r="V162" i="3"/>
  <c r="V157" i="3"/>
  <c r="V152" i="3"/>
  <c r="V147" i="3"/>
  <c r="V142" i="3"/>
  <c r="V137" i="3"/>
  <c r="V166" i="3"/>
  <c r="V161" i="3"/>
  <c r="V156" i="3"/>
  <c r="V151" i="3"/>
  <c r="V146" i="3"/>
  <c r="V141" i="3"/>
  <c r="V136" i="3"/>
  <c r="V165" i="3"/>
  <c r="V160" i="3"/>
  <c r="V155" i="3"/>
  <c r="V150" i="3"/>
  <c r="V145" i="3"/>
  <c r="V140" i="3"/>
  <c r="V164" i="3"/>
  <c r="V159" i="3"/>
  <c r="V154" i="3"/>
  <c r="V149" i="3"/>
  <c r="V144" i="3"/>
  <c r="V139" i="3"/>
  <c r="X163" i="3"/>
  <c r="X158" i="3"/>
  <c r="X153" i="3"/>
  <c r="X148" i="3"/>
  <c r="X143" i="3"/>
  <c r="X138" i="3"/>
  <c r="C90" i="3"/>
  <c r="X162" i="3"/>
  <c r="X157" i="3"/>
  <c r="X152" i="3"/>
  <c r="X147" i="3"/>
  <c r="X142" i="3"/>
  <c r="X137" i="3"/>
  <c r="X166" i="3"/>
  <c r="X161" i="3"/>
  <c r="X156" i="3"/>
  <c r="X151" i="3"/>
  <c r="X146" i="3"/>
  <c r="X141" i="3"/>
  <c r="X136" i="3"/>
  <c r="X165" i="3"/>
  <c r="X160" i="3"/>
  <c r="X155" i="3"/>
  <c r="X150" i="3"/>
  <c r="X145" i="3"/>
  <c r="X140" i="3"/>
  <c r="X164" i="3"/>
  <c r="X159" i="3"/>
  <c r="X154" i="3"/>
  <c r="X149" i="3"/>
  <c r="X144" i="3"/>
  <c r="X139" i="3"/>
  <c r="E90" i="3"/>
  <c r="D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0" authorId="0" shapeId="0" xr:uid="{00000000-0006-0000-0400-000001000000}">
      <text>
        <r>
          <rPr>
            <sz val="11"/>
            <rFont val="Calibri"/>
          </rPr>
          <t>Ensure to enable Audit on BI Publisher and OTBI Activity (Execution, Modification, and Usage Analytics)</t>
        </r>
      </text>
    </comment>
    <comment ref="J32" authorId="0" shapeId="0" xr:uid="{00000000-0006-0000-0400-000002000000}">
      <text>
        <r>
          <rPr>
            <sz val="11"/>
            <rFont val="Calibri"/>
          </rPr>
          <t>Ensure Integration Account Secrets Are Rotated on a Regular Schedule</t>
        </r>
      </text>
    </comment>
    <comment ref="J33" authorId="0" shapeId="0" xr:uid="{00000000-0006-0000-0400-000003000000}">
      <text>
        <r>
          <rPr>
            <sz val="11"/>
            <rFont val="Calibri"/>
          </rPr>
          <t>Ensure Transactions Created/Updated by Fusion Administrators Are Monitored</t>
        </r>
      </text>
    </comment>
    <comment ref="K33" authorId="0" shapeId="0" xr:uid="{00000000-0006-0000-0400-000005000000}">
      <text>
        <r>
          <rPr>
            <sz val="11"/>
            <rFont val="Calibri"/>
          </rPr>
          <t>Ensure Assignments of Substantial Access to Fusion Users Are Monitored</t>
        </r>
      </text>
    </comment>
    <comment ref="L33" authorId="0" shapeId="0" xr:uid="{00000000-0006-0000-0400-000004000000}">
      <text>
        <r>
          <rPr>
            <sz val="11"/>
            <rFont val="Calibri"/>
          </rPr>
          <t>Ensure Assignments of Substantial Access to EPM Administrators Are Monitored</t>
        </r>
      </text>
    </comment>
    <comment ref="J35" authorId="0" shapeId="0" xr:uid="{00000000-0006-0000-0400-000006000000}">
      <text>
        <r>
          <rPr>
            <sz val="11"/>
            <rFont val="Calibri"/>
          </rPr>
          <t>Ensure Network Perimeters are Configured in IAM or the Identity Provider</t>
        </r>
      </text>
    </comment>
    <comment ref="K35" authorId="0" shapeId="0" xr:uid="{00000000-0006-0000-0400-00000A000000}">
      <text>
        <r>
          <rPr>
            <sz val="11"/>
            <rFont val="Calibri"/>
          </rPr>
          <t>Ensure Access to Fusion is restricted via Access Control List (ACL)</t>
        </r>
      </text>
    </comment>
    <comment ref="L35" authorId="0" shapeId="0" xr:uid="{00000000-0006-0000-0400-00000B000000}">
      <text>
        <r>
          <rPr>
            <sz val="11"/>
            <rFont val="Calibri"/>
          </rPr>
          <t>Ensure Location-Based Access Control (LBAC) is enabled</t>
        </r>
      </text>
    </comment>
    <comment ref="M35" authorId="0" shapeId="0" xr:uid="{00000000-0006-0000-0400-000007000000}">
      <text>
        <r>
          <rPr>
            <sz val="11"/>
            <rFont val="Calibri"/>
          </rPr>
          <t>Ensure Geolocation Filtering with WAF for SaaS is enforced</t>
        </r>
      </text>
    </comment>
    <comment ref="N35" authorId="0" shapeId="0" xr:uid="{00000000-0006-0000-0400-000008000000}">
      <text>
        <r>
          <rPr>
            <sz val="11"/>
            <rFont val="Calibri"/>
          </rPr>
          <t>Ensure IP-Based Filtering with WAF for SaaS is Enforced</t>
        </r>
      </text>
    </comment>
    <comment ref="O35" authorId="0" shapeId="0" xr:uid="{00000000-0006-0000-0400-000009000000}">
      <text>
        <r>
          <rPr>
            <sz val="11"/>
            <rFont val="Calibri"/>
          </rPr>
          <t>Ensure Qualified Target Filtering with WAF for SaaS is Enforced</t>
        </r>
      </text>
    </comment>
    <comment ref="J46" authorId="0" shapeId="0" xr:uid="{00000000-0006-0000-0400-00000C000000}">
      <text>
        <r>
          <rPr>
            <sz val="11"/>
            <rFont val="Calibri"/>
          </rPr>
          <t>Ensure Password Policy Enforces Length and Rotation</t>
        </r>
      </text>
    </comment>
    <comment ref="K46" authorId="0" shapeId="0" xr:uid="{00000000-0006-0000-0400-00000D000000}">
      <text>
        <r>
          <rPr>
            <sz val="11"/>
            <rFont val="Calibri"/>
          </rPr>
          <t>Ensure Integration Account Secrets Are Rotated on a Regular Schedule</t>
        </r>
      </text>
    </comment>
    <comment ref="J47" authorId="0" shapeId="0" xr:uid="{00000000-0006-0000-0400-00000E000000}">
      <text>
        <r>
          <rPr>
            <sz val="11"/>
            <rFont val="Calibri"/>
          </rPr>
          <t>Ensure Dormant Accounts and Orphaned Identities Are Automatically Detected and Disabled</t>
        </r>
      </text>
    </comment>
    <comment ref="K47" authorId="0" shapeId="0" xr:uid="{00000000-0006-0000-0400-00000F000000}">
      <text>
        <r>
          <rPr>
            <sz val="11"/>
            <rFont val="Calibri"/>
          </rPr>
          <t>Ensure Dormant Accounts and Orphaned Identities Are Reviewed and Disabled</t>
        </r>
      </text>
    </comment>
    <comment ref="L47" authorId="0" shapeId="0" xr:uid="{00000000-0006-0000-0400-000010000000}">
      <text>
        <r>
          <rPr>
            <sz val="11"/>
            <rFont val="Calibri"/>
          </rPr>
          <t>Ensure Unused Custom Roles Are Disabled or Monitored</t>
        </r>
      </text>
    </comment>
    <comment ref="M47" authorId="0" shapeId="0" xr:uid="{00000000-0006-0000-0400-000011000000}">
      <text>
        <r>
          <rPr>
            <sz val="11"/>
            <rFont val="Calibri"/>
          </rPr>
          <t>Ensure Unused Business Setups Are Disabled</t>
        </r>
      </text>
    </comment>
    <comment ref="J48" authorId="0" shapeId="0" xr:uid="{00000000-0006-0000-0400-000012000000}">
      <text>
        <r>
          <rPr>
            <sz val="11"/>
            <rFont val="Calibri"/>
          </rPr>
          <t>Ensure Fusion Applications Administrators Have Access Only to Fusion Applications Resources</t>
        </r>
      </text>
    </comment>
    <comment ref="K48" authorId="0" shapeId="0" xr:uid="{00000000-0006-0000-0400-000013000000}">
      <text>
        <r>
          <rPr>
            <sz val="11"/>
            <rFont val="Calibri"/>
          </rPr>
          <t>Ensure OCI Console Access Is Restricted to Administrative Accounts</t>
        </r>
      </text>
    </comment>
    <comment ref="L48" authorId="0" shapeId="0" xr:uid="{00000000-0006-0000-0400-000014000000}">
      <text>
        <r>
          <rPr>
            <sz val="11"/>
            <rFont val="Calibri"/>
          </rPr>
          <t>Ensure Privileged and Administrative Roles Are Restricted to Known IP Addresses</t>
        </r>
      </text>
    </comment>
    <comment ref="M48" authorId="0" shapeId="0" xr:uid="{00000000-0006-0000-0400-000015000000}">
      <text>
        <r>
          <rPr>
            <sz val="11"/>
            <rFont val="Calibri"/>
          </rPr>
          <t>Ensure OCI Console Access Is Restricted to Trusted Networks</t>
        </r>
      </text>
    </comment>
    <comment ref="J49" authorId="0" shapeId="0" xr:uid="{00000000-0006-0000-0400-000016000000}">
      <text>
        <r>
          <rPr>
            <sz val="11"/>
            <rFont val="Calibri"/>
          </rPr>
          <t>Ensure EPM Automate Credentials Are Protected via Secure Storage</t>
        </r>
      </text>
    </comment>
    <comment ref="K49" authorId="0" shapeId="0" xr:uid="{00000000-0006-0000-0400-000017000000}">
      <text>
        <r>
          <rPr>
            <sz val="11"/>
            <rFont val="Calibri"/>
          </rPr>
          <t>Ensure Shared EPM Accounts Are Monitored</t>
        </r>
      </text>
    </comment>
    <comment ref="L49" authorId="0" shapeId="0" xr:uid="{00000000-0006-0000-0400-000018000000}">
      <text>
        <r>
          <rPr>
            <sz val="11"/>
            <rFont val="Calibri"/>
          </rPr>
          <t>Ensure Potential Ghost Employees Are Monitored</t>
        </r>
      </text>
    </comment>
    <comment ref="J50" authorId="0" shapeId="0" xr:uid="{00000000-0006-0000-0400-000019000000}">
      <text>
        <r>
          <rPr>
            <sz val="11"/>
            <rFont val="Calibri"/>
          </rPr>
          <t>Ensure OCI Console Access Is Restricted to Administrative Accounts</t>
        </r>
      </text>
    </comment>
    <comment ref="J53" authorId="0" shapeId="0" xr:uid="{00000000-0006-0000-0400-00001A000000}">
      <text>
        <r>
          <rPr>
            <sz val="11"/>
            <rFont val="Calibri"/>
          </rPr>
          <t>Ensure Privileged Access is Certified Periodically</t>
        </r>
      </text>
    </comment>
    <comment ref="K53" authorId="0" shapeId="0" xr:uid="{00000000-0006-0000-0400-00001B000000}">
      <text>
        <r>
          <rPr>
            <sz val="11"/>
            <rFont val="Calibri"/>
          </rPr>
          <t>Ensure Oracle Break Glass for Fusion Cloud Service Is Enabled</t>
        </r>
      </text>
    </comment>
    <comment ref="J54" authorId="0" shapeId="0" xr:uid="{00000000-0006-0000-0400-00001C000000}">
      <text>
        <r>
          <rPr>
            <sz val="11"/>
            <rFont val="Calibri"/>
          </rPr>
          <t>Ensure MFA is Enforced for All SaaS Users</t>
        </r>
      </text>
    </comment>
    <comment ref="K54" authorId="0" shapeId="0" xr:uid="{00000000-0006-0000-0400-00001D000000}">
      <text>
        <r>
          <rPr>
            <sz val="11"/>
            <rFont val="Calibri"/>
          </rPr>
          <t>Ensure Phishing-Resistant MFA Is Enforced for SaaS Administrators and Privileged Accounts</t>
        </r>
      </text>
    </comment>
    <comment ref="J56" authorId="0" shapeId="0" xr:uid="{00000000-0006-0000-0400-00001E000000}">
      <text>
        <r>
          <rPr>
            <sz val="11"/>
            <rFont val="Calibri"/>
          </rPr>
          <t>Ensure MFA is Enforced for All SaaS Users</t>
        </r>
      </text>
    </comment>
    <comment ref="J58" authorId="0" shapeId="0" xr:uid="{00000000-0006-0000-0400-00001F000000}">
      <text>
        <r>
          <rPr>
            <sz val="11"/>
            <rFont val="Calibri"/>
          </rPr>
          <t>Ensure Fusion Applications Administrators Have Access Only to Fusion Applications Resources</t>
        </r>
      </text>
    </comment>
    <comment ref="K58" authorId="0" shapeId="0" xr:uid="{00000000-0006-0000-0400-000020000000}">
      <text>
        <r>
          <rPr>
            <sz val="11"/>
            <rFont val="Calibri"/>
          </rPr>
          <t>Ensure Oracle Break Glass for Fusion Cloud Service Is Enabled</t>
        </r>
      </text>
    </comment>
    <comment ref="J59" authorId="0" shapeId="0" xr:uid="{00000000-0006-0000-0400-000021000000}">
      <text>
        <r>
          <rPr>
            <sz val="11"/>
            <rFont val="Calibri"/>
          </rPr>
          <t>Ensure Unused Custom Roles Are Disabled or Monitored</t>
        </r>
      </text>
    </comment>
    <comment ref="K59" authorId="0" shapeId="0" xr:uid="{00000000-0006-0000-0400-000024000000}">
      <text>
        <r>
          <rPr>
            <sz val="11"/>
            <rFont val="Calibri"/>
          </rPr>
          <t>Ensure Unused Business Setups Are Disabled</t>
        </r>
      </text>
    </comment>
    <comment ref="L59" authorId="0" shapeId="0" xr:uid="{00000000-0006-0000-0400-000025000000}">
      <text>
        <r>
          <rPr>
            <sz val="11"/>
            <rFont val="Calibri"/>
          </rPr>
          <t>Ensure Assignments of Substantial Access to Business Users Are Monitored</t>
        </r>
      </text>
    </comment>
    <comment ref="M59" authorId="0" shapeId="0" xr:uid="{00000000-0006-0000-0400-000026000000}">
      <text>
        <r>
          <rPr>
            <sz val="11"/>
            <rFont val="Calibri"/>
          </rPr>
          <t>Ensure SoD Within Fusion Is Monitored</t>
        </r>
      </text>
    </comment>
    <comment ref="N59" authorId="0" shapeId="0" xr:uid="{00000000-0006-0000-0400-000027000000}">
      <text>
        <r>
          <rPr>
            <sz val="11"/>
            <rFont val="Calibri"/>
          </rPr>
          <t>Ensure SoD Across Fusion and EPM Is Monitored</t>
        </r>
      </text>
    </comment>
    <comment ref="O59" authorId="0" shapeId="0" xr:uid="{00000000-0006-0000-0400-000028000000}">
      <text>
        <r>
          <rPr>
            <sz val="11"/>
            <rFont val="Calibri"/>
          </rPr>
          <t>Ensure SoD Across Fusion and OCI Is Monitored</t>
        </r>
      </text>
    </comment>
    <comment ref="P59" authorId="0" shapeId="0" xr:uid="{00000000-0006-0000-0400-000022000000}">
      <text>
        <r>
          <rPr>
            <sz val="11"/>
            <rFont val="Calibri"/>
          </rPr>
          <t>Ensure Fusion ERP Transactions Allowed by SoD Violations Are Monitored</t>
        </r>
      </text>
    </comment>
    <comment ref="Q59" authorId="0" shapeId="0" xr:uid="{00000000-0006-0000-0400-000023000000}">
      <text>
        <r>
          <rPr>
            <sz val="11"/>
            <rFont val="Calibri"/>
          </rPr>
          <t>Ensure Fusion HCM Transactions Allowed by SoD Violations Are Monitored</t>
        </r>
      </text>
    </comment>
    <comment ref="J68" authorId="0" shapeId="0" xr:uid="{00000000-0006-0000-0400-000029000000}">
      <text>
        <r>
          <rPr>
            <sz val="11"/>
            <rFont val="Calibri"/>
          </rPr>
          <t>Ensure BPM Approval Rule and Workflow Configuration Changes Are Audited</t>
        </r>
      </text>
    </comment>
    <comment ref="J70" authorId="0" shapeId="0" xr:uid="{00000000-0006-0000-0400-00002A000000}">
      <text>
        <r>
          <rPr>
            <sz val="11"/>
            <rFont val="Calibri"/>
          </rPr>
          <t>Ensure Fusion Applications Login, Logout and Session Events are Captured, Exported, and Forwarded to Central Logging</t>
        </r>
      </text>
    </comment>
    <comment ref="K70" authorId="0" shapeId="0" xr:uid="{00000000-0006-0000-0400-00002B000000}">
      <text>
        <r>
          <rPr>
            <sz val="11"/>
            <rFont val="Calibri"/>
          </rPr>
          <t>Ensure to enable Audit on BI Publisher and OTBI Activity (Execution, Modification, and Usage Analytics)</t>
        </r>
      </text>
    </comment>
    <comment ref="J71" authorId="0" shapeId="0" xr:uid="{00000000-0006-0000-0400-00002C000000}">
      <text>
        <r>
          <rPr>
            <sz val="11"/>
            <rFont val="Calibri"/>
          </rPr>
          <t>Ensure Logging Pipelines are Monitored for Failures to Prevent Silent Loss of Audit Events</t>
        </r>
      </text>
    </comment>
    <comment ref="J73" authorId="0" shapeId="0" xr:uid="{00000000-0006-0000-0400-00002D000000}">
      <text>
        <r>
          <rPr>
            <sz val="11"/>
            <rFont val="Calibri"/>
          </rPr>
          <t>Ensure Fusion Applications Login, Logout and Session Events are Captured, Exported, and Forwarded to Central Logging</t>
        </r>
      </text>
    </comment>
    <comment ref="K73" authorId="0" shapeId="0" xr:uid="{00000000-0006-0000-0400-00002E000000}">
      <text>
        <r>
          <rPr>
            <sz val="11"/>
            <rFont val="Calibri"/>
          </rPr>
          <t>Ensure EPM Audit Data is Exported and Centrally Stored</t>
        </r>
      </text>
    </comment>
    <comment ref="L73" authorId="0" shapeId="0" xr:uid="{00000000-0006-0000-0400-00002F000000}">
      <text>
        <r>
          <rPr>
            <sz val="11"/>
            <rFont val="Calibri"/>
          </rPr>
          <t>Ensure to enable Audit on BI Publisher and OTBI Activity (Execution, Modification, and Usage Analytics)</t>
        </r>
      </text>
    </comment>
    <comment ref="M73" authorId="0" shapeId="0" xr:uid="{00000000-0006-0000-0400-000030000000}">
      <text>
        <r>
          <rPr>
            <sz val="11"/>
            <rFont val="Calibri"/>
          </rPr>
          <t>Ensure BPM Approval Rule and Workflow Configuration Changes Are Audited</t>
        </r>
      </text>
    </comment>
    <comment ref="N73" authorId="0" shapeId="0" xr:uid="{00000000-0006-0000-0400-000031000000}">
      <text>
        <r>
          <rPr>
            <sz val="11"/>
            <rFont val="Calibri"/>
          </rPr>
          <t>Ensure Changes to Audit Policy Settings Are Monitored</t>
        </r>
      </text>
    </comment>
    <comment ref="O73" authorId="0" shapeId="0" xr:uid="{00000000-0006-0000-0400-000032000000}">
      <text>
        <r>
          <rPr>
            <sz val="11"/>
            <rFont val="Calibri"/>
          </rPr>
          <t>Ensure Configuration Changes to HCM Security Profile Setups Are Monitored</t>
        </r>
      </text>
    </comment>
    <comment ref="P73" authorId="0" shapeId="0" xr:uid="{00000000-0006-0000-0400-000033000000}">
      <text>
        <r>
          <rPr>
            <sz val="11"/>
            <rFont val="Calibri"/>
          </rPr>
          <t>Ensure Changes to Payment Setups Are Monitored</t>
        </r>
      </text>
    </comment>
    <comment ref="Q73" authorId="0" shapeId="0" xr:uid="{00000000-0006-0000-0400-000034000000}">
      <text>
        <r>
          <rPr>
            <sz val="11"/>
            <rFont val="Calibri"/>
          </rPr>
          <t>Ensure Configuration Changes to Roles Built for IT Superusers Are Monitored</t>
        </r>
      </text>
    </comment>
    <comment ref="J77" authorId="0" shapeId="0" xr:uid="{00000000-0006-0000-0400-000035000000}">
      <text>
        <r>
          <rPr>
            <sz val="11"/>
            <rFont val="Calibri"/>
          </rPr>
          <t>Ensure EPM Audit Data is Exported and Centrally Stored</t>
        </r>
      </text>
    </comment>
    <comment ref="K77" authorId="0" shapeId="0" xr:uid="{00000000-0006-0000-0400-000036000000}">
      <text>
        <r>
          <rPr>
            <sz val="11"/>
            <rFont val="Calibri"/>
          </rPr>
          <t>Ensure Logging Pipelines are Monitored for Failures to Prevent Silent Loss of Audit Events</t>
        </r>
      </text>
    </comment>
    <comment ref="J90" authorId="0" shapeId="0" xr:uid="{00000000-0006-0000-0400-000037000000}">
      <text>
        <r>
          <rPr>
            <sz val="11"/>
            <rFont val="Calibri"/>
          </rPr>
          <t>Ensure Uploaded Files Are Scanned for Viruses and Restricted by Extension Policy</t>
        </r>
      </text>
    </comment>
    <comment ref="J106" authorId="0" shapeId="0" xr:uid="{00000000-0006-0000-0400-000038000000}">
      <text>
        <r>
          <rPr>
            <sz val="11"/>
            <rFont val="Calibri"/>
          </rPr>
          <t>Ensure Network Perimeters are Configured in IAM or the Identity Provider</t>
        </r>
      </text>
    </comment>
    <comment ref="K106" authorId="0" shapeId="0" xr:uid="{00000000-0006-0000-0400-000039000000}">
      <text>
        <r>
          <rPr>
            <sz val="11"/>
            <rFont val="Calibri"/>
          </rPr>
          <t>Ensure OCI Console Access Is Restricted to Trusted Networks</t>
        </r>
      </text>
    </comment>
    <comment ref="L106" authorId="0" shapeId="0" xr:uid="{00000000-0006-0000-0400-00003A000000}">
      <text>
        <r>
          <rPr>
            <sz val="11"/>
            <rFont val="Calibri"/>
          </rPr>
          <t>Ensure Access to Fusion is restricted via Access Control List (ACL)</t>
        </r>
      </text>
    </comment>
    <comment ref="M106" authorId="0" shapeId="0" xr:uid="{00000000-0006-0000-0400-00003B000000}">
      <text>
        <r>
          <rPr>
            <sz val="11"/>
            <rFont val="Calibri"/>
          </rPr>
          <t>Ensure Location-Based Access Control (LBAC) is enabled</t>
        </r>
      </text>
    </comment>
    <comment ref="N106" authorId="0" shapeId="0" xr:uid="{00000000-0006-0000-0400-00003C000000}">
      <text>
        <r>
          <rPr>
            <sz val="11"/>
            <rFont val="Calibri"/>
          </rPr>
          <t>Ensure Geolocation Filtering with WAF for SaaS is enforced</t>
        </r>
      </text>
    </comment>
    <comment ref="O106" authorId="0" shapeId="0" xr:uid="{00000000-0006-0000-0400-00003D000000}">
      <text>
        <r>
          <rPr>
            <sz val="11"/>
            <rFont val="Calibri"/>
          </rPr>
          <t>Ensure IP-Based Filtering with WAF for SaaS is Enforced</t>
        </r>
      </text>
    </comment>
    <comment ref="P106" authorId="0" shapeId="0" xr:uid="{00000000-0006-0000-0400-00003E000000}">
      <text>
        <r>
          <rPr>
            <sz val="11"/>
            <rFont val="Calibri"/>
          </rPr>
          <t>Ensure Qualified Target Filtering with WAF for SaaS is Enforced</t>
        </r>
      </text>
    </comment>
    <comment ref="J153" authorId="0" shapeId="0" xr:uid="{00000000-0006-0000-0400-00003F000000}">
      <text>
        <r>
          <rPr>
            <sz val="11"/>
            <rFont val="Calibri"/>
          </rPr>
          <t>Ensure Basic Authentication Is Blocked for SOAP and REST API Integrations</t>
        </r>
      </text>
    </comment>
    <comment ref="K153" authorId="0" shapeId="0" xr:uid="{00000000-0006-0000-0400-000040000000}">
      <text>
        <r>
          <rPr>
            <sz val="11"/>
            <rFont val="Calibri"/>
          </rPr>
          <t>Ensure All API Based Integrations Use OAuth Authentication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7" authorId="0" shapeId="0" xr:uid="{00000000-0006-0000-0500-000001000000}">
      <text>
        <r>
          <rPr>
            <sz val="11"/>
            <rFont val="Calibri"/>
          </rPr>
          <t>Ensure Privileged Access is Certified Periodically</t>
        </r>
      </text>
    </comment>
    <comment ref="I7" authorId="0" shapeId="0" xr:uid="{00000000-0006-0000-0500-00000C000000}">
      <text>
        <r>
          <rPr>
            <sz val="11"/>
            <rFont val="Calibri"/>
          </rPr>
          <t>Ensure Changes to Audit Policy Settings Are Monitored</t>
        </r>
      </text>
    </comment>
    <comment ref="J7" authorId="0" shapeId="0" xr:uid="{00000000-0006-0000-0500-000002000000}">
      <text>
        <r>
          <rPr>
            <sz val="11"/>
            <rFont val="Calibri"/>
          </rPr>
          <t>Ensure Changes to Payment Setups Are Monitored</t>
        </r>
      </text>
    </comment>
    <comment ref="K7" authorId="0" shapeId="0" xr:uid="{00000000-0006-0000-0500-000003000000}">
      <text>
        <r>
          <rPr>
            <sz val="11"/>
            <rFont val="Calibri"/>
          </rPr>
          <t>Ensure Unused Business Setups Are Disabled</t>
        </r>
      </text>
    </comment>
    <comment ref="L7" authorId="0" shapeId="0" xr:uid="{00000000-0006-0000-0500-000004000000}">
      <text>
        <r>
          <rPr>
            <sz val="11"/>
            <rFont val="Calibri"/>
          </rPr>
          <t>Ensure Transactions Created/Updated by Fusion Administrators Are Monitored</t>
        </r>
      </text>
    </comment>
    <comment ref="M7" authorId="0" shapeId="0" xr:uid="{00000000-0006-0000-0500-000005000000}">
      <text>
        <r>
          <rPr>
            <sz val="11"/>
            <rFont val="Calibri"/>
          </rPr>
          <t>Ensure Assignments of Substantial Access to Fusion Users Are Monitored</t>
        </r>
      </text>
    </comment>
    <comment ref="N7" authorId="0" shapeId="0" xr:uid="{00000000-0006-0000-0500-000006000000}">
      <text>
        <r>
          <rPr>
            <sz val="11"/>
            <rFont val="Calibri"/>
          </rPr>
          <t>Ensure Assignments of Substantial Access to Business Users Are Monitored</t>
        </r>
      </text>
    </comment>
    <comment ref="O7" authorId="0" shapeId="0" xr:uid="{00000000-0006-0000-0500-000007000000}">
      <text>
        <r>
          <rPr>
            <sz val="11"/>
            <rFont val="Calibri"/>
          </rPr>
          <t>Ensure SoD Within Fusion Is Monitored</t>
        </r>
      </text>
    </comment>
    <comment ref="P7" authorId="0" shapeId="0" xr:uid="{00000000-0006-0000-0500-000008000000}">
      <text>
        <r>
          <rPr>
            <sz val="11"/>
            <rFont val="Calibri"/>
          </rPr>
          <t>Ensure Fusion ERP Transactions Allowed by SoD Violations Are Monitored</t>
        </r>
      </text>
    </comment>
    <comment ref="Q7" authorId="0" shapeId="0" xr:uid="{00000000-0006-0000-0500-000009000000}">
      <text>
        <r>
          <rPr>
            <sz val="11"/>
            <rFont val="Calibri"/>
          </rPr>
          <t>Ensure Fusion HCM Transactions Allowed by SoD Violations Are Monitored</t>
        </r>
      </text>
    </comment>
    <comment ref="R7" authorId="0" shapeId="0" xr:uid="{00000000-0006-0000-0500-00000A000000}">
      <text>
        <r>
          <rPr>
            <sz val="11"/>
            <rFont val="Calibri"/>
          </rPr>
          <t>Ensure Shared EPM Accounts Are Monitored</t>
        </r>
      </text>
    </comment>
    <comment ref="S7" authorId="0" shapeId="0" xr:uid="{00000000-0006-0000-0500-00000B000000}">
      <text>
        <r>
          <rPr>
            <sz val="11"/>
            <rFont val="Calibri"/>
          </rPr>
          <t>Ensure Potential Ghost Employees Are Monitored</t>
        </r>
      </text>
    </comment>
    <comment ref="H31" authorId="0" shapeId="0" xr:uid="{00000000-0006-0000-0500-00000D000000}">
      <text>
        <r>
          <rPr>
            <sz val="11"/>
            <rFont val="Calibri"/>
          </rPr>
          <t>Ensure Assignments of Substantial Access to Fusion Users Are Monitored</t>
        </r>
      </text>
    </comment>
    <comment ref="I31" authorId="0" shapeId="0" xr:uid="{00000000-0006-0000-0500-00000E000000}">
      <text>
        <r>
          <rPr>
            <sz val="11"/>
            <rFont val="Calibri"/>
          </rPr>
          <t>Ensure Assignments of Substantial Access to EPM Administrators Are Monitored</t>
        </r>
      </text>
    </comment>
    <comment ref="J31" authorId="0" shapeId="0" xr:uid="{00000000-0006-0000-0500-00000F000000}">
      <text>
        <r>
          <rPr>
            <sz val="11"/>
            <rFont val="Calibri"/>
          </rPr>
          <t>Ensure SoD Across Fusion and EPM Is Monitored</t>
        </r>
      </text>
    </comment>
    <comment ref="K31" authorId="0" shapeId="0" xr:uid="{00000000-0006-0000-0500-000010000000}">
      <text>
        <r>
          <rPr>
            <sz val="11"/>
            <rFont val="Calibri"/>
          </rPr>
          <t>Ensure SoD Across Fusion and OCI Is Monitored</t>
        </r>
      </text>
    </comment>
    <comment ref="H43" authorId="0" shapeId="0" xr:uid="{00000000-0006-0000-0500-000011000000}">
      <text>
        <r>
          <rPr>
            <sz val="11"/>
            <rFont val="Calibri"/>
          </rPr>
          <t>Ensure Configuration Changes to HCM Security Profile Setups Are Monitored</t>
        </r>
      </text>
    </comment>
    <comment ref="I43" authorId="0" shapeId="0" xr:uid="{00000000-0006-0000-0500-000012000000}">
      <text>
        <r>
          <rPr>
            <sz val="11"/>
            <rFont val="Calibri"/>
          </rPr>
          <t>Ensure Unused Custom Roles Are Disabled or Monitored</t>
        </r>
      </text>
    </comment>
    <comment ref="J43" authorId="0" shapeId="0" xr:uid="{00000000-0006-0000-0500-000013000000}">
      <text>
        <r>
          <rPr>
            <sz val="11"/>
            <rFont val="Calibri"/>
          </rPr>
          <t>Ensure Configuration Changes to Roles Built for IT Superusers Are Monitored</t>
        </r>
      </text>
    </comment>
    <comment ref="K43" authorId="0" shapeId="0" xr:uid="{00000000-0006-0000-0500-000014000000}">
      <text>
        <r>
          <rPr>
            <sz val="11"/>
            <rFont val="Calibri"/>
          </rPr>
          <t>Ensure Assignments of Substantial Access to Business Users Are Monitored</t>
        </r>
      </text>
    </comment>
  </commentList>
</comments>
</file>

<file path=xl/sharedStrings.xml><?xml version="1.0" encoding="utf-8"?>
<sst xmlns="http://schemas.openxmlformats.org/spreadsheetml/2006/main" count="2847" uniqueCount="1470">
  <si>
    <t>Section</t>
  </si>
  <si>
    <t>Id</t>
  </si>
  <si>
    <t>Title</t>
  </si>
  <si>
    <t>Assessment</t>
  </si>
  <si>
    <t>Profile</t>
  </si>
  <si>
    <t>MoSCoW</t>
  </si>
  <si>
    <t>OpsImpact</t>
  </si>
  <si>
    <t>Phase</t>
  </si>
  <si>
    <t>ImplStatus</t>
  </si>
  <si>
    <t>Notes</t>
  </si>
  <si>
    <t>Remediation</t>
  </si>
  <si>
    <t>Description</t>
  </si>
  <si>
    <t>Impact</t>
  </si>
  <si>
    <t>Audit</t>
  </si>
  <si>
    <t>Default</t>
  </si>
  <si>
    <t>Status</t>
  </si>
  <si>
    <t>LogID</t>
  </si>
  <si>
    <t>Identity and Access Management</t>
  </si>
  <si>
    <t>1.1</t>
  </si>
  <si>
    <r>
      <rPr>
        <sz val="11"/>
        <rFont val="Calibri"/>
      </rPr>
      <t>Ensure Password Policy Enforces Length and Rotation</t>
    </r>
  </si>
  <si>
    <t>Manual</t>
  </si>
  <si>
    <t>Level 1</t>
  </si>
  <si>
    <t>Unassigned</t>
  </si>
  <si>
    <t>Unassessed</t>
  </si>
  <si>
    <t>Pending</t>
  </si>
  <si>
    <t/>
  </si>
  <si>
    <r>
      <rPr>
        <sz val="11"/>
        <color rgb="FF000000"/>
        <rFont val="Calibri"/>
      </rPr>
      <t>Pre-upgrade (Security Console):</t>
    </r>
    <r>
      <rPr>
        <sz val="11"/>
        <color rgb="FF000000"/>
        <rFont val="Calibri"/>
      </rPr>
      <t xml:space="preserve">
</t>
    </r>
    <r>
      <rPr>
        <sz val="11"/>
        <color rgb="FF000000"/>
        <rFont val="Calibri"/>
      </rPr>
      <t xml:space="preserve">- Navigate to Navigator </t>
    </r>
    <r>
      <rPr>
        <b/>
        <sz val="11"/>
        <color rgb="FF000000"/>
        <rFont val="Calibri"/>
      </rPr>
      <t>Tools</t>
    </r>
    <r>
      <rPr>
        <sz val="11"/>
        <color rgb="FF000000"/>
        <rFont val="Calibri"/>
      </rPr>
      <t xml:space="preserve">, </t>
    </r>
    <r>
      <rPr>
        <b/>
        <sz val="11"/>
        <color rgb="FF000000"/>
        <rFont val="Calibri"/>
      </rPr>
      <t>Security Console</t>
    </r>
    <r>
      <rPr>
        <sz val="11"/>
        <color rgb="FF000000"/>
        <rFont val="Calibri"/>
      </rPr>
      <t xml:space="preserve">, </t>
    </r>
    <r>
      <rPr>
        <b/>
        <sz val="11"/>
        <color rgb="FF000000"/>
        <rFont val="Calibri"/>
      </rPr>
      <t>Administration</t>
    </r>
    <r>
      <rPr>
        <sz val="11"/>
        <color rgb="FF000000"/>
        <rFont val="Calibri"/>
      </rPr>
      <t xml:space="preserve">, </t>
    </r>
    <r>
      <rPr>
        <b/>
        <sz val="11"/>
        <color rgb="FF000000"/>
        <rFont val="Calibri"/>
      </rPr>
      <t>Password Policy</t>
    </r>
    <r>
      <rPr>
        <sz val="11"/>
        <color rgb="FF000000"/>
        <rFont val="Calibri"/>
      </rPr>
      <t>.</t>
    </r>
    <r>
      <rPr>
        <sz val="11"/>
        <color rgb="FF000000"/>
        <rFont val="Calibri"/>
      </rPr>
      <t xml:space="preserve">
</t>
    </r>
    <r>
      <rPr>
        <sz val="11"/>
        <color rgb="FF000000"/>
        <rFont val="Calibri"/>
      </rPr>
      <t>- Configure the following values:</t>
    </r>
    <r>
      <rPr>
        <sz val="11"/>
        <color rgb="FF000000"/>
        <rFont val="Calibri"/>
      </rPr>
      <t xml:space="preserve">
</t>
    </r>
    <r>
      <rPr>
        <sz val="11"/>
        <color rgb="FF000000"/>
        <rFont val="Calibri"/>
      </rPr>
      <t>- Minimum Length: 14</t>
    </r>
    <r>
      <rPr>
        <sz val="11"/>
        <color rgb="FF000000"/>
        <rFont val="Calibri"/>
      </rPr>
      <t xml:space="preserve">
</t>
    </r>
    <r>
      <rPr>
        <sz val="11"/>
        <color rgb="FF000000"/>
        <rFont val="Calibri"/>
      </rPr>
      <t>- Require Numbers: No</t>
    </r>
    <r>
      <rPr>
        <sz val="11"/>
        <color rgb="FF000000"/>
        <rFont val="Calibri"/>
      </rPr>
      <t xml:space="preserve">
</t>
    </r>
    <r>
      <rPr>
        <sz val="11"/>
        <color rgb="FF000000"/>
        <rFont val="Calibri"/>
      </rPr>
      <t>- Require Special Characters: No</t>
    </r>
    <r>
      <rPr>
        <sz val="11"/>
        <color rgb="FF000000"/>
        <rFont val="Calibri"/>
      </rPr>
      <t xml:space="preserve">
</t>
    </r>
    <r>
      <rPr>
        <sz val="11"/>
        <color rgb="FF000000"/>
        <rFont val="Calibri"/>
      </rPr>
      <t>- Password Expiration (Days): 365</t>
    </r>
    <r>
      <rPr>
        <sz val="11"/>
        <color rgb="FF000000"/>
        <rFont val="Calibri"/>
      </rPr>
      <t xml:space="preserve">
</t>
    </r>
    <r>
      <rPr>
        <sz val="11"/>
        <color rgb="FF000000"/>
        <rFont val="Calibri"/>
      </rPr>
      <t>- Prevent Reuse of Last Passwords: 5</t>
    </r>
    <r>
      <rPr>
        <sz val="11"/>
        <color rgb="FF000000"/>
        <rFont val="Calibri"/>
      </rPr>
      <t xml:space="preserve">
</t>
    </r>
    <r>
      <rPr>
        <sz val="11"/>
        <color rgb="FF000000"/>
        <rFont val="Calibri"/>
      </rPr>
      <t>- Failed Sign-In Attempts Before Lockout: 5</t>
    </r>
    <r>
      <rPr>
        <sz val="11"/>
        <color rgb="FF000000"/>
        <rFont val="Calibri"/>
      </rPr>
      <t xml:space="preserve">
</t>
    </r>
    <r>
      <rPr>
        <sz val="11"/>
        <color rgb="FF000000"/>
        <rFont val="Calibri"/>
      </rPr>
      <t>- Save and communicate changes to all users.</t>
    </r>
    <r>
      <rPr>
        <sz val="11"/>
        <color rgb="FF000000"/>
        <rFont val="Calibri"/>
      </rPr>
      <t xml:space="preserve">
</t>
    </r>
    <r>
      <rPr>
        <sz val="11"/>
        <color rgb="FF000000"/>
        <rFont val="Calibri"/>
      </rPr>
      <t>EPM &amp; Post-upgrade (OCI IAM Identity Domain):</t>
    </r>
    <r>
      <rPr>
        <sz val="11"/>
        <color rgb="FF000000"/>
        <rFont val="Calibri"/>
      </rPr>
      <t xml:space="preserve">
</t>
    </r>
    <r>
      <rPr>
        <sz val="11"/>
        <color rgb="FF000000"/>
        <rFont val="Calibri"/>
      </rPr>
      <t xml:space="preserve">- In the OCI Console, open the Identity Domain </t>
    </r>
    <r>
      <rPr>
        <b/>
        <sz val="11"/>
        <color rgb="FF000000"/>
        <rFont val="Calibri"/>
      </rPr>
      <t>Security</t>
    </r>
    <r>
      <rPr>
        <sz val="11"/>
        <color rgb="FF000000"/>
        <rFont val="Calibri"/>
      </rPr>
      <t xml:space="preserve">, </t>
    </r>
    <r>
      <rPr>
        <b/>
        <sz val="11"/>
        <color rgb="FF000000"/>
        <rFont val="Calibri"/>
      </rPr>
      <t>Password Policy</t>
    </r>
    <r>
      <rPr>
        <sz val="11"/>
        <color rgb="FF000000"/>
        <rFont val="Calibri"/>
      </rPr>
      <t>.</t>
    </r>
    <r>
      <rPr>
        <sz val="11"/>
        <color rgb="FF000000"/>
        <rFont val="Calibri"/>
      </rPr>
      <t xml:space="preserve">
</t>
    </r>
    <r>
      <rPr>
        <sz val="11"/>
        <color rgb="FF000000"/>
        <rFont val="Calibri"/>
      </rPr>
      <t>- Configure equivalent parameters for length, complexity, expiration, reuse prevention, and lockout.</t>
    </r>
    <r>
      <rPr>
        <sz val="11"/>
        <color rgb="FF000000"/>
        <rFont val="Calibri"/>
      </rPr>
      <t xml:space="preserve">
</t>
    </r>
    <r>
      <rPr>
        <sz val="11"/>
        <color rgb="FF000000"/>
        <rFont val="Calibri"/>
      </rPr>
      <t>- Save policy updates; they take immediate effect for all users.</t>
    </r>
  </si>
  <si>
    <r>
      <rPr>
        <sz val="11"/>
        <color rgb="FF000000"/>
        <rFont val="Calibri"/>
      </rPr>
      <t>A strong password policy helps protect Oracle Fusion and EPM SaaS environments against unauthorized access by enforcing minimum standards for password length, rotation, and reuse prevention for both user and administrative accounts.</t>
    </r>
    <r>
      <rPr>
        <sz val="11"/>
        <color rgb="FF000000"/>
        <rFont val="Calibri"/>
      </rPr>
      <t xml:space="preserve">
</t>
    </r>
    <r>
      <rPr>
        <sz val="11"/>
        <color rgb="FF000000"/>
        <rFont val="Calibri"/>
      </rPr>
      <t>Administrators can configure password policies in:</t>
    </r>
    <r>
      <rPr>
        <sz val="11"/>
        <color rgb="FF000000"/>
        <rFont val="Calibri"/>
      </rPr>
      <t xml:space="preserve">
</t>
    </r>
    <r>
      <rPr>
        <sz val="11"/>
        <color rgb="FF000000"/>
        <rFont val="Calibri"/>
      </rPr>
      <t xml:space="preserve">- Fusion SaaS (pre-upgrade environments): </t>
    </r>
    <r>
      <rPr>
        <b/>
        <sz val="11"/>
        <color rgb="FF000000"/>
        <rFont val="Calibri"/>
      </rPr>
      <t>Security Console</t>
    </r>
    <r>
      <rPr>
        <sz val="11"/>
        <color rgb="FF000000"/>
        <rFont val="Calibri"/>
      </rPr>
      <t xml:space="preserve"> </t>
    </r>
    <r>
      <rPr>
        <b/>
        <sz val="11"/>
        <color rgb="FF000000"/>
        <rFont val="Calibri"/>
      </rPr>
      <t>Administration</t>
    </r>
    <r>
      <rPr>
        <sz val="11"/>
        <color rgb="FF000000"/>
        <rFont val="Calibri"/>
      </rPr>
      <t xml:space="preserve"> </t>
    </r>
    <r>
      <rPr>
        <b/>
        <sz val="11"/>
        <color rgb="FF000000"/>
        <rFont val="Calibri"/>
      </rPr>
      <t>Password Policy</t>
    </r>
    <r>
      <rPr>
        <sz val="11"/>
        <color rgb="FF000000"/>
        <rFont val="Calibri"/>
      </rPr>
      <t xml:space="preserve">
</t>
    </r>
    <r>
      <rPr>
        <sz val="11"/>
        <color rgb="FF000000"/>
        <rFont val="Calibri"/>
      </rPr>
      <t>- Fusion SaaS (upgraded environments) and Oracle EPM: OCI IAM Identity Domain Console</t>
    </r>
    <r>
      <rPr>
        <sz val="11"/>
        <color rgb="FF000000"/>
        <rFont val="Calibri"/>
      </rPr>
      <t xml:space="preserve">
</t>
    </r>
    <r>
      <rPr>
        <sz val="11"/>
        <color rgb="FF000000"/>
        <rFont val="Calibri"/>
      </rPr>
      <t>Recommended Configuration:</t>
    </r>
    <r>
      <rPr>
        <sz val="11"/>
        <color rgb="FF000000"/>
        <rFont val="Calibri"/>
      </rPr>
      <t xml:space="preserve">
</t>
    </r>
    <r>
      <rPr>
        <sz val="11"/>
        <color rgb="FF000000"/>
        <rFont val="Calibri"/>
      </rPr>
      <t>- Require passwords to be at least 14 characters in length.</t>
    </r>
    <r>
      <rPr>
        <sz val="11"/>
        <color rgb="FF000000"/>
        <rFont val="Calibri"/>
      </rPr>
      <t xml:space="preserve">
</t>
    </r>
    <r>
      <rPr>
        <sz val="11"/>
        <color rgb="FF000000"/>
        <rFont val="Calibri"/>
      </rPr>
      <t>- Prevent reuse of the last five passwords.</t>
    </r>
    <r>
      <rPr>
        <sz val="11"/>
        <color rgb="FF000000"/>
        <rFont val="Calibri"/>
      </rPr>
      <t xml:space="preserve">
</t>
    </r>
    <r>
      <rPr>
        <sz val="11"/>
        <color rgb="FF000000"/>
        <rFont val="Calibri"/>
      </rPr>
      <t>- Require administrative passwords to expire and be changed at least every 365 days.</t>
    </r>
    <r>
      <rPr>
        <sz val="11"/>
        <color rgb="FF000000"/>
        <rFont val="Calibri"/>
      </rPr>
      <t xml:space="preserve">
</t>
    </r>
    <r>
      <rPr>
        <sz val="11"/>
        <color rgb="FF000000"/>
        <rFont val="Calibri"/>
      </rPr>
      <t>- Lock accounts after five failed login attempts.</t>
    </r>
    <r>
      <rPr>
        <sz val="11"/>
        <color rgb="FF000000"/>
        <rFont val="Calibri"/>
      </rPr>
      <t xml:space="preserve">
</t>
    </r>
    <r>
      <rPr>
        <sz val="11"/>
        <color rgb="FF000000"/>
        <rFont val="Calibri"/>
      </rPr>
      <t>These parameters are available and enforceable in both pre-upgrade and post-upgrade identity configurations across Oracle Fusion and EPM SaaS applications.</t>
    </r>
  </si>
  <si>
    <r>
      <rPr>
        <sz val="11"/>
        <color rgb="FF000000"/>
        <rFont val="Calibri"/>
      </rPr>
      <t>For pre-upgrade environments:</t>
    </r>
    <r>
      <rPr>
        <sz val="11"/>
        <color rgb="FF000000"/>
        <rFont val="Calibri"/>
      </rPr>
      <t xml:space="preserve">
</t>
    </r>
    <r>
      <rPr>
        <sz val="11"/>
        <color rgb="FF000000"/>
        <rFont val="Calibri"/>
      </rPr>
      <t>- Sign in as a Security Administrator or IT Security Manager.</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Security Console</t>
    </r>
    <r>
      <rPr>
        <sz val="11"/>
        <color rgb="FF000000"/>
        <rFont val="Calibri"/>
      </rPr>
      <t xml:space="preserve">, </t>
    </r>
    <r>
      <rPr>
        <b/>
        <sz val="11"/>
        <color rgb="FF000000"/>
        <rFont val="Calibri"/>
      </rPr>
      <t>Administration</t>
    </r>
    <r>
      <rPr>
        <sz val="11"/>
        <color rgb="FF000000"/>
        <rFont val="Calibri"/>
      </rPr>
      <t xml:space="preserve">, </t>
    </r>
    <r>
      <rPr>
        <b/>
        <sz val="11"/>
        <color rgb="FF000000"/>
        <rFont val="Calibri"/>
      </rPr>
      <t>Password Policy</t>
    </r>
    <r>
      <rPr>
        <sz val="11"/>
        <color rgb="FF000000"/>
        <rFont val="Calibri"/>
      </rPr>
      <t>.</t>
    </r>
    <r>
      <rPr>
        <sz val="11"/>
        <color rgb="FF000000"/>
        <rFont val="Calibri"/>
      </rPr>
      <t xml:space="preserve">
</t>
    </r>
    <r>
      <rPr>
        <sz val="11"/>
        <color rgb="FF000000"/>
        <rFont val="Calibri"/>
      </rPr>
      <t>- Verify that:</t>
    </r>
    <r>
      <rPr>
        <sz val="11"/>
        <color rgb="FF000000"/>
        <rFont val="Calibri"/>
      </rPr>
      <t xml:space="preserve">
</t>
    </r>
    <r>
      <rPr>
        <sz val="11"/>
        <color rgb="FF000000"/>
        <rFont val="Calibri"/>
      </rPr>
      <t>- Minimum length is ≥ 14 characters.</t>
    </r>
    <r>
      <rPr>
        <sz val="11"/>
        <color rgb="FF000000"/>
        <rFont val="Calibri"/>
      </rPr>
      <t xml:space="preserve">
</t>
    </r>
    <r>
      <rPr>
        <sz val="11"/>
        <color rgb="FF000000"/>
        <rFont val="Calibri"/>
      </rPr>
      <t>- Password expiration is ≤ 365 days.</t>
    </r>
    <r>
      <rPr>
        <sz val="11"/>
        <color rgb="FF000000"/>
        <rFont val="Calibri"/>
      </rPr>
      <t xml:space="preserve">
</t>
    </r>
    <r>
      <rPr>
        <sz val="11"/>
        <color rgb="FF000000"/>
        <rFont val="Calibri"/>
      </rPr>
      <t>- Password reuse prevention is ≥ 5 previous passwords.</t>
    </r>
    <r>
      <rPr>
        <sz val="11"/>
        <color rgb="FF000000"/>
        <rFont val="Calibri"/>
      </rPr>
      <t xml:space="preserve">
</t>
    </r>
    <r>
      <rPr>
        <sz val="11"/>
        <color rgb="FF000000"/>
        <rFont val="Calibri"/>
      </rPr>
      <t>- Account lockout triggers after ≤ 5 failed login attempts.</t>
    </r>
    <r>
      <rPr>
        <sz val="11"/>
        <color rgb="FF000000"/>
        <rFont val="Calibri"/>
      </rPr>
      <t xml:space="preserve">
</t>
    </r>
    <r>
      <rPr>
        <sz val="11"/>
        <color rgb="FF000000"/>
        <rFont val="Calibri"/>
      </rPr>
      <t>For EPM and post-upgrade environments (OCI IAM Identity Domain):</t>
    </r>
    <r>
      <rPr>
        <sz val="11"/>
        <color rgb="FF000000"/>
        <rFont val="Calibri"/>
      </rPr>
      <t xml:space="preserve">
</t>
    </r>
    <r>
      <rPr>
        <sz val="11"/>
        <color rgb="FF000000"/>
        <rFont val="Calibri"/>
      </rPr>
      <t xml:space="preserve">- In the OCI Console, go to </t>
    </r>
    <r>
      <rPr>
        <b/>
        <sz val="11"/>
        <color rgb="FF000000"/>
        <rFont val="Calibri"/>
      </rPr>
      <t>Identity &amp; Security</t>
    </r>
    <r>
      <rPr>
        <sz val="11"/>
        <color rgb="FF000000"/>
        <rFont val="Calibri"/>
      </rPr>
      <t xml:space="preserve">, </t>
    </r>
    <r>
      <rPr>
        <b/>
        <sz val="11"/>
        <color rgb="FF000000"/>
        <rFont val="Calibri"/>
      </rPr>
      <t>Domains</t>
    </r>
    <r>
      <rPr>
        <sz val="11"/>
        <color rgb="FF000000"/>
        <rFont val="Calibri"/>
      </rPr>
      <t xml:space="preserve">, </t>
    </r>
    <r>
      <rPr>
        <b/>
        <sz val="11"/>
        <color rgb="FF000000"/>
        <rFont val="Calibri"/>
      </rPr>
      <t>Security</t>
    </r>
    <r>
      <rPr>
        <sz val="11"/>
        <color rgb="FF000000"/>
        <rFont val="Calibri"/>
      </rPr>
      <t xml:space="preserve">, </t>
    </r>
    <r>
      <rPr>
        <b/>
        <sz val="11"/>
        <color rgb="FF000000"/>
        <rFont val="Calibri"/>
      </rPr>
      <t>Password Policy</t>
    </r>
    <r>
      <rPr>
        <sz val="11"/>
        <color rgb="FF000000"/>
        <rFont val="Calibri"/>
      </rPr>
      <t>.</t>
    </r>
    <r>
      <rPr>
        <sz val="11"/>
        <color rgb="FF000000"/>
        <rFont val="Calibri"/>
      </rPr>
      <t xml:space="preserve">
</t>
    </r>
    <r>
      <rPr>
        <sz val="11"/>
        <color rgb="FF000000"/>
        <rFont val="Calibri"/>
      </rPr>
      <t>- Confirm the equivalent settings:</t>
    </r>
    <r>
      <rPr>
        <sz val="11"/>
        <color rgb="FF000000"/>
        <rFont val="Calibri"/>
      </rPr>
      <t xml:space="preserve">
</t>
    </r>
    <r>
      <rPr>
        <sz val="11"/>
        <color rgb="FF000000"/>
        <rFont val="Calibri"/>
      </rPr>
      <t>- Minimum length ≥ 14.</t>
    </r>
    <r>
      <rPr>
        <sz val="11"/>
        <color rgb="FF000000"/>
        <rFont val="Calibri"/>
      </rPr>
      <t xml:space="preserve">
</t>
    </r>
    <r>
      <rPr>
        <sz val="11"/>
        <color rgb="FF000000"/>
        <rFont val="Calibri"/>
      </rPr>
      <t>- Expiration ≤ 365 days.</t>
    </r>
    <r>
      <rPr>
        <sz val="11"/>
        <color rgb="FF000000"/>
        <rFont val="Calibri"/>
      </rPr>
      <t xml:space="preserve">
</t>
    </r>
    <r>
      <rPr>
        <sz val="11"/>
        <color rgb="FF000000"/>
        <rFont val="Calibri"/>
      </rPr>
      <t>- Password history ≥ 5.</t>
    </r>
    <r>
      <rPr>
        <sz val="11"/>
        <color rgb="FF000000"/>
        <rFont val="Calibri"/>
      </rPr>
      <t xml:space="preserve">
</t>
    </r>
    <r>
      <rPr>
        <sz val="11"/>
        <color rgb="FF000000"/>
        <rFont val="Calibri"/>
      </rPr>
      <t>- Account lockout ≤ 5 failed attempts.</t>
    </r>
    <r>
      <rPr>
        <sz val="11"/>
        <color rgb="FF000000"/>
        <rFont val="Calibri"/>
      </rPr>
      <t xml:space="preserve">
</t>
    </r>
    <r>
      <rPr>
        <sz val="11"/>
        <color rgb="FF000000"/>
        <rFont val="Calibri"/>
      </rPr>
      <t>- Ensure lockout duration and auto-unlock timing meet organizational requirements.</t>
    </r>
  </si>
  <si>
    <t>1.2</t>
  </si>
  <si>
    <r>
      <rPr>
        <sz val="11"/>
        <rFont val="Calibri"/>
      </rPr>
      <t>Ensure MFA is Enforced for All SaaS Users</t>
    </r>
  </si>
  <si>
    <r>
      <rPr>
        <sz val="11"/>
        <color rgb="FF000000"/>
        <rFont val="Calibri"/>
      </rPr>
      <t>- If the Fusion environment is upgraded to OCI IAM:</t>
    </r>
    <r>
      <rPr>
        <sz val="11"/>
        <color rgb="FF000000"/>
        <rFont val="Calibri"/>
      </rPr>
      <t xml:space="preserve">
</t>
    </r>
    <r>
      <rPr>
        <sz val="11"/>
        <color rgb="FF000000"/>
        <rFont val="Calibri"/>
      </rPr>
      <t xml:space="preserve">- In Fusion Security Console </t>
    </r>
    <r>
      <rPr>
        <b/>
        <sz val="11"/>
        <color rgb="FF000000"/>
        <rFont val="Calibri"/>
      </rPr>
      <t>User Categories</t>
    </r>
    <r>
      <rPr>
        <sz val="11"/>
        <color rgb="FF000000"/>
        <rFont val="Calibri"/>
      </rPr>
      <t xml:space="preserve">, </t>
    </r>
    <r>
      <rPr>
        <b/>
        <sz val="11"/>
        <color rgb="FF000000"/>
        <rFont val="Calibri"/>
      </rPr>
      <t>Two-Factor Authentication</t>
    </r>
    <r>
      <rPr>
        <sz val="11"/>
        <color rgb="FF000000"/>
        <rFont val="Calibri"/>
      </rPr>
      <t>, enable MFA for all categories.</t>
    </r>
    <r>
      <rPr>
        <sz val="11"/>
        <color rgb="FF000000"/>
        <rFont val="Calibri"/>
      </rPr>
      <t xml:space="preserve">
</t>
    </r>
    <r>
      <rPr>
        <sz val="11"/>
        <color rgb="FF000000"/>
        <rFont val="Calibri"/>
      </rPr>
      <t>- If the environment is not upgraded or uses a federated IdP:</t>
    </r>
    <r>
      <rPr>
        <sz val="11"/>
        <color rgb="FF000000"/>
        <rFont val="Calibri"/>
      </rPr>
      <t xml:space="preserve">
</t>
    </r>
    <r>
      <rPr>
        <sz val="11"/>
        <color rgb="FF000000"/>
        <rFont val="Calibri"/>
      </rPr>
      <t>- Enable MFA in the external IdP or external OCI IAM domain and ensure it applies to all users accessing Fusion.</t>
    </r>
    <r>
      <rPr>
        <sz val="11"/>
        <color rgb="FF000000"/>
        <rFont val="Calibri"/>
      </rPr>
      <t xml:space="preserve">
</t>
    </r>
    <r>
      <rPr>
        <sz val="11"/>
        <color rgb="FF000000"/>
        <rFont val="Calibri"/>
      </rPr>
      <t xml:space="preserve">- Communicate enrollment instructions and verify MFA enrollment via Fusion </t>
    </r>
    <r>
      <rPr>
        <b/>
        <sz val="11"/>
        <color rgb="FF000000"/>
        <rFont val="Calibri"/>
      </rPr>
      <t>My Profile</t>
    </r>
    <r>
      <rPr>
        <sz val="11"/>
        <color rgb="FF000000"/>
        <rFont val="Calibri"/>
      </rPr>
      <t xml:space="preserve">, </t>
    </r>
    <r>
      <rPr>
        <b/>
        <sz val="11"/>
        <color rgb="FF000000"/>
        <rFont val="Calibri"/>
      </rPr>
      <t>Manage Secure Verification</t>
    </r>
    <r>
      <rPr>
        <sz val="11"/>
        <color rgb="FF000000"/>
        <rFont val="Calibri"/>
      </rPr>
      <t>.</t>
    </r>
    <r>
      <rPr>
        <sz val="11"/>
        <color rgb="FF000000"/>
        <rFont val="Calibri"/>
      </rPr>
      <t xml:space="preserve">
</t>
    </r>
    <r>
      <rPr>
        <sz val="11"/>
        <color rgb="FF000000"/>
        <rFont val="Calibri"/>
      </rPr>
      <t>- Perform test logins to confirm MFA prompts are consistently applied.</t>
    </r>
  </si>
  <si>
    <r>
      <rPr>
        <sz val="11"/>
        <color rgb="FF000000"/>
        <rFont val="Calibri"/>
      </rPr>
      <t>Multi-Factor Authentication (MFA) requires users to present an additional verification factor beyond username and password. In Oracle Fusion environments, native MFA enforcement via Identity Domain sign-on policies functions only after the environment’s identity service is upgraded to OCI IAM. For environments not yet upgraded, MFA must remain delegated to an external IdP or await the identity upgrade.Where supported, phishing-resistant factors (for example, FIDO2/WebAuthn passkeys or hardware security keys) are preferred over SMS or email OTP.</t>
    </r>
  </si>
  <si>
    <r>
      <rPr>
        <sz val="11"/>
        <color rgb="FF000000"/>
        <rFont val="Calibri"/>
      </rPr>
      <t>After enabling native MFA, some SaaS users may face login friction or need guidance to enroll. Legacy integrations or non-interactive accounts may require updates. Before the identity upgrade, users must rely on IdP enforcement or delay MFA enforcement in the environment itself.</t>
    </r>
  </si>
  <si>
    <r>
      <rPr>
        <sz val="11"/>
        <color rgb="FF000000"/>
        <rFont val="Calibri"/>
      </rPr>
      <t>- Check if the Fusion environment is upgraded to OCI IAM or uses an external IdP.</t>
    </r>
    <r>
      <rPr>
        <sz val="11"/>
        <color rgb="FF000000"/>
        <rFont val="Calibri"/>
      </rPr>
      <t xml:space="preserve">
</t>
    </r>
    <r>
      <rPr>
        <sz val="11"/>
        <color rgb="FF000000"/>
        <rFont val="Calibri"/>
      </rPr>
      <t xml:space="preserve">- If on OCI IAM, review </t>
    </r>
    <r>
      <rPr>
        <b/>
        <sz val="11"/>
        <color rgb="FF000000"/>
        <rFont val="Calibri"/>
      </rPr>
      <t>Security Console</t>
    </r>
    <r>
      <rPr>
        <sz val="11"/>
        <color rgb="FF000000"/>
        <rFont val="Calibri"/>
      </rPr>
      <t xml:space="preserve">, </t>
    </r>
    <r>
      <rPr>
        <b/>
        <sz val="11"/>
        <color rgb="FF000000"/>
        <rFont val="Calibri"/>
      </rPr>
      <t>User Categories</t>
    </r>
    <r>
      <rPr>
        <sz val="11"/>
        <color rgb="FF000000"/>
        <rFont val="Calibri"/>
      </rPr>
      <t xml:space="preserve">, </t>
    </r>
    <r>
      <rPr>
        <b/>
        <sz val="11"/>
        <color rgb="FF000000"/>
        <rFont val="Calibri"/>
      </rPr>
      <t>Two-Factor Authentication</t>
    </r>
    <r>
      <rPr>
        <sz val="11"/>
        <color rgb="FF000000"/>
        <rFont val="Calibri"/>
      </rPr>
      <t xml:space="preserve"> and confirm all user categories have MFA enabled.</t>
    </r>
    <r>
      <rPr>
        <sz val="11"/>
        <color rgb="FF000000"/>
        <rFont val="Calibri"/>
      </rPr>
      <t xml:space="preserve">
</t>
    </r>
    <r>
      <rPr>
        <sz val="11"/>
        <color rgb="FF000000"/>
        <rFont val="Calibri"/>
      </rPr>
      <t>- If identity upgrade is not yet performed, verify that MFA is enforced via the external IdP for all users.</t>
    </r>
    <r>
      <rPr>
        <sz val="11"/>
        <color rgb="FF000000"/>
        <rFont val="Calibri"/>
      </rPr>
      <t xml:space="preserve">
</t>
    </r>
    <r>
      <rPr>
        <sz val="11"/>
        <color rgb="FF000000"/>
        <rFont val="Calibri"/>
      </rPr>
      <t>- Test login with a standard SaaS user account and confirm MFA is required (native or via IdP).</t>
    </r>
  </si>
  <si>
    <r>
      <rPr>
        <sz val="11"/>
        <color rgb="FF000000"/>
        <rFont val="Calibri"/>
      </rPr>
      <t>Native MFA for all SaaS users is not available before identity upgrade. Once the environment is on OCI IAM, MFA is not enabled by default for all SaaS users.</t>
    </r>
  </si>
  <si>
    <t>1.3</t>
  </si>
  <si>
    <r>
      <rPr>
        <sz val="11"/>
        <rFont val="Calibri"/>
      </rPr>
      <t>Ensure Phishing-Resistant MFA Is Enforced for SaaS Administrators and Privileged Accounts</t>
    </r>
  </si>
  <si>
    <r>
      <rPr>
        <sz val="11"/>
        <color rgb="FF000000"/>
        <rFont val="Calibri"/>
      </rPr>
      <t>- If identity upgrade is not finalized implement MFA via the external IdP.</t>
    </r>
    <r>
      <rPr>
        <sz val="11"/>
        <color rgb="FF000000"/>
        <rFont val="Calibri"/>
      </rPr>
      <t xml:space="preserve">
</t>
    </r>
    <r>
      <rPr>
        <sz val="11"/>
        <color rgb="FF000000"/>
        <rFont val="Calibri"/>
      </rPr>
      <t xml:space="preserve">- After the upgrade, in the Security Console open </t>
    </r>
    <r>
      <rPr>
        <b/>
        <sz val="11"/>
        <color rgb="FF000000"/>
        <rFont val="Calibri"/>
      </rPr>
      <t>User Categories</t>
    </r>
    <r>
      <rPr>
        <sz val="11"/>
        <color rgb="FF000000"/>
        <rFont val="Calibri"/>
      </rPr>
      <t xml:space="preserve"> </t>
    </r>
    <r>
      <rPr>
        <b/>
        <sz val="11"/>
        <color rgb="FF000000"/>
        <rFont val="Calibri"/>
      </rPr>
      <t>Two-Factor Authentication</t>
    </r>
    <r>
      <rPr>
        <sz val="11"/>
        <color rgb="FF000000"/>
        <rFont val="Calibri"/>
      </rPr>
      <t xml:space="preserve"> and enable MFA for administrator/privileged categories.</t>
    </r>
    <r>
      <rPr>
        <sz val="11"/>
        <color rgb="FF000000"/>
        <rFont val="Calibri"/>
      </rPr>
      <t xml:space="preserve">
</t>
    </r>
    <r>
      <rPr>
        <sz val="11"/>
        <color rgb="FF000000"/>
        <rFont val="Calibri"/>
      </rPr>
      <t>- Define valid phishing resistant MFA factors (mobile authenticator, FIDO, etc.).</t>
    </r>
    <r>
      <rPr>
        <sz val="11"/>
        <color rgb="FF000000"/>
        <rFont val="Calibri"/>
      </rPr>
      <t xml:space="preserve">
</t>
    </r>
    <r>
      <rPr>
        <sz val="11"/>
        <color rgb="FF000000"/>
        <rFont val="Calibri"/>
      </rPr>
      <t>- Save settings and ensure SaaS users enroll in MFA during their next login.</t>
    </r>
    <r>
      <rPr>
        <sz val="11"/>
        <color rgb="FF000000"/>
        <rFont val="Calibri"/>
      </rPr>
      <t xml:space="preserve">
</t>
    </r>
    <r>
      <rPr>
        <sz val="11"/>
        <color rgb="FF000000"/>
        <rFont val="Calibri"/>
      </rPr>
      <t>- Test that privileged accounts require MFA (OCI IAM) and fallback to IdP enrollment where needed.</t>
    </r>
  </si>
  <si>
    <r>
      <rPr>
        <sz val="11"/>
        <color rgb="FF000000"/>
        <rFont val="Calibri"/>
      </rPr>
      <t>Multi-Factor Authentication (MFA) requires users to present an additional verification factor beyond username and password. In Oracle Fusion environments, native MFA enforcement via Identity Domain sign-on policies functions only after the environment’s identity service is upgraded to OCI IAM or an external IdP. For environments not yet upgraded, MFA must be delegated to an external IdP or await the identity upgrade.SaaS Administrators and other SaaS privileged accounts must authenticate using phishing-resistant MFA methods such as FIDO2/WebAuthn security keys, platform passkeys, or passwordless authentication. Weaker factors such as SMS OTP or email OTP should be disabled for administrative and privileged accounts.</t>
    </r>
  </si>
  <si>
    <r>
      <rPr>
        <sz val="11"/>
        <color rgb="FF000000"/>
        <rFont val="Calibri"/>
      </rPr>
      <t>Enabling native MFA with phishing resistant post-upgrade may cause disruption if SaaS users do not enroll or if legacy integrations require reconfiguration. Until the identity upgrade is complete, SaaS administrators must rely on IdP-based MFA or delay enforcement.</t>
    </r>
  </si>
  <si>
    <r>
      <rPr>
        <sz val="11"/>
        <color rgb="FF000000"/>
        <rFont val="Calibri"/>
      </rPr>
      <t>- Determine if the Fusion environment has been upgraded to use OCI IAM (check Fusion environment’s maintenance/upgrade status) or is using an external IdP for MFA.</t>
    </r>
    <r>
      <rPr>
        <sz val="11"/>
        <color rgb="FF000000"/>
        <rFont val="Calibri"/>
      </rPr>
      <t xml:space="preserve">
</t>
    </r>
    <r>
      <rPr>
        <sz val="11"/>
        <color rgb="FF000000"/>
        <rFont val="Calibri"/>
      </rPr>
      <t xml:space="preserve">- Access the Security Console </t>
    </r>
    <r>
      <rPr>
        <b/>
        <sz val="11"/>
        <color rgb="FF000000"/>
        <rFont val="Calibri"/>
      </rPr>
      <t>User Categories</t>
    </r>
    <r>
      <rPr>
        <sz val="11"/>
        <color rgb="FF000000"/>
        <rFont val="Calibri"/>
      </rPr>
      <t xml:space="preserve"> </t>
    </r>
    <r>
      <rPr>
        <b/>
        <sz val="11"/>
        <color rgb="FF000000"/>
        <rFont val="Calibri"/>
      </rPr>
      <t>Two-Factor Authentication</t>
    </r>
    <r>
      <rPr>
        <sz val="11"/>
        <color rgb="FF000000"/>
        <rFont val="Calibri"/>
      </rPr>
      <t xml:space="preserve"> and confirm SaaS administrators/privileged categories have MFA enabled. Only enable factors that are considered phishing resistant.</t>
    </r>
    <r>
      <rPr>
        <sz val="11"/>
        <color rgb="FF000000"/>
        <rFont val="Calibri"/>
      </rPr>
      <t xml:space="preserve">
</t>
    </r>
    <r>
      <rPr>
        <sz val="11"/>
        <color rgb="FF000000"/>
        <rFont val="Calibri"/>
      </rPr>
      <t>- If identity upgrade has not occurred, verify that MFA is enforced via the external IdP for privileged accounts.</t>
    </r>
    <r>
      <rPr>
        <sz val="11"/>
        <color rgb="FF000000"/>
        <rFont val="Calibri"/>
      </rPr>
      <t xml:space="preserve">
</t>
    </r>
    <r>
      <rPr>
        <sz val="11"/>
        <color rgb="FF000000"/>
        <rFont val="Calibri"/>
      </rPr>
      <t>- Test login with a privileged account and confirm MFA prompt is required (native or via IdP).</t>
    </r>
  </si>
  <si>
    <r>
      <rPr>
        <sz val="11"/>
        <color rgb="FF000000"/>
        <rFont val="Calibri"/>
      </rPr>
      <t>Before identity upgrade, native MFA enforcement in Identity Domains is unavailable. After upgrade, MFA is not enforced by default.</t>
    </r>
  </si>
  <si>
    <t>1.4</t>
  </si>
  <si>
    <r>
      <rPr>
        <sz val="11"/>
        <rFont val="Calibri"/>
      </rPr>
      <t>Ensure Fusion Applications Administrators Have Access Only to Fusion Applications Resources</t>
    </r>
  </si>
  <si>
    <t>Level 2</t>
  </si>
  <si>
    <r>
      <rPr>
        <sz val="11"/>
        <color rgb="FF000000"/>
        <rFont val="Calibri"/>
      </rPr>
      <t>- Identify the group(s) used for Fusion Applications Administrators (e.g., FusionAdmins).</t>
    </r>
    <r>
      <rPr>
        <sz val="11"/>
        <color rgb="FF000000"/>
        <rFont val="Calibri"/>
      </rPr>
      <t xml:space="preserve">
</t>
    </r>
    <r>
      <rPr>
        <sz val="11"/>
        <color rgb="FF000000"/>
        <rFont val="Calibri"/>
      </rPr>
      <t>- Remove any existing policies that provide access to non-Fusion OCI services.</t>
    </r>
    <r>
      <rPr>
        <sz val="11"/>
        <color rgb="FF000000"/>
        <rFont val="Calibri"/>
      </rPr>
      <t xml:space="preserve">
</t>
    </r>
    <r>
      <rPr>
        <sz val="11"/>
        <color rgb="FF000000"/>
        <rFont val="Calibri"/>
      </rPr>
      <t>- Create or update the policy to restrict privileges to Fusion Applications only:</t>
    </r>
    <r>
      <rPr>
        <sz val="11"/>
        <color rgb="FF000000"/>
        <rFont val="Calibri"/>
      </rPr>
      <t xml:space="preserve">
</t>
    </r>
    <r>
      <rPr>
        <sz val="11"/>
        <color rgb="FF000000"/>
        <rFont val="Calibri"/>
      </rPr>
      <t>- For administrators:</t>
    </r>
    <r>
      <rPr>
        <b/>
        <sz val="11"/>
        <color rgb="FF000000"/>
        <rFont val="Calibri"/>
      </rPr>
      <t>Allow group FusionAdmins to manage fusion-applications-family in tenancy</t>
    </r>
    <r>
      <rPr>
        <sz val="11"/>
        <color rgb="FF000000"/>
        <rFont val="Calibri"/>
      </rPr>
      <t xml:space="preserve">
</t>
    </r>
    <r>
      <rPr>
        <sz val="11"/>
        <color rgb="FF000000"/>
        <rFont val="Calibri"/>
      </rPr>
      <t>- For read-only roles (if needed):</t>
    </r>
    <r>
      <rPr>
        <b/>
        <sz val="11"/>
        <color rgb="FF000000"/>
        <rFont val="Calibri"/>
      </rPr>
      <t>Allow group FusionViewers to read fusion-applications-family in tenancy</t>
    </r>
  </si>
  <si>
    <r>
      <rPr>
        <sz val="11"/>
        <color rgb="FF000000"/>
        <rFont val="Calibri"/>
      </rPr>
      <t>Ensure that Fusion Applications Administrators are granted Console access only to Fusion Applications resources. Their IAM policies must be scoped exclusively to the fusion-applications-family resource type, without granting access to other OCI services.</t>
    </r>
  </si>
  <si>
    <r>
      <rPr>
        <sz val="11"/>
        <color rgb="FF000000"/>
        <rFont val="Calibri"/>
      </rPr>
      <t>Fusion Applications Administrators will not be able to manage or view non-Fusion OCI services in the Console. Separate administrative groups must be established for infrastructure or cross-service management. Organizations must ensure that Fusion-only administrators are properly segregated from broader OCI admin groups.</t>
    </r>
  </si>
  <si>
    <r>
      <rPr>
        <sz val="11"/>
        <color rgb="FF000000"/>
        <rFont val="Calibri"/>
      </rPr>
      <t xml:space="preserve">- Navigate to </t>
    </r>
    <r>
      <rPr>
        <b/>
        <sz val="11"/>
        <color rgb="FF000000"/>
        <rFont val="Calibri"/>
      </rPr>
      <t>Identity &amp; Security</t>
    </r>
    <r>
      <rPr>
        <sz val="11"/>
        <color rgb="FF000000"/>
        <rFont val="Calibri"/>
      </rPr>
      <t xml:space="preserve"> </t>
    </r>
    <r>
      <rPr>
        <b/>
        <sz val="11"/>
        <color rgb="FF000000"/>
        <rFont val="Calibri"/>
      </rPr>
      <t>Policies</t>
    </r>
    <r>
      <rPr>
        <sz val="11"/>
        <color rgb="FF000000"/>
        <rFont val="Calibri"/>
      </rPr>
      <t>.</t>
    </r>
    <r>
      <rPr>
        <sz val="11"/>
        <color rgb="FF000000"/>
        <rFont val="Calibri"/>
      </rPr>
      <t xml:space="preserve">
</t>
    </r>
    <r>
      <rPr>
        <sz val="11"/>
        <color rgb="FF000000"/>
        <rFont val="Calibri"/>
      </rPr>
      <t>- Review policies attached to groups containing Fusion Applications Administrators.</t>
    </r>
    <r>
      <rPr>
        <sz val="11"/>
        <color rgb="FF000000"/>
        <rFont val="Calibri"/>
      </rPr>
      <t xml:space="preserve">
</t>
    </r>
    <r>
      <rPr>
        <sz val="11"/>
        <color rgb="FF000000"/>
        <rFont val="Calibri"/>
      </rPr>
      <t>- Confirm that:</t>
    </r>
    <r>
      <rPr>
        <sz val="11"/>
        <color rgb="FF000000"/>
        <rFont val="Calibri"/>
      </rPr>
      <t xml:space="preserve">
</t>
    </r>
    <r>
      <rPr>
        <sz val="11"/>
        <color rgb="FF000000"/>
        <rFont val="Calibri"/>
      </rPr>
      <t>- Policies use the fusion-applications-family resource type.</t>
    </r>
    <r>
      <rPr>
        <sz val="11"/>
        <color rgb="FF000000"/>
        <rFont val="Calibri"/>
      </rPr>
      <t xml:space="preserve">
</t>
    </r>
    <r>
      <rPr>
        <sz val="11"/>
        <color rgb="FF000000"/>
        <rFont val="Calibri"/>
      </rPr>
      <t>- No broad tenancy-wide permissions (such as manage all-resources or unrelated service resource types) are present.</t>
    </r>
    <r>
      <rPr>
        <sz val="11"/>
        <color rgb="FF000000"/>
        <rFont val="Calibri"/>
      </rPr>
      <t xml:space="preserve">
</t>
    </r>
    <r>
      <rPr>
        <sz val="11"/>
        <color rgb="FF000000"/>
        <rFont val="Calibri"/>
      </rPr>
      <t>- Verify that Console access for Fusion Administrators shows only Fusion Applications in the navigation menu.</t>
    </r>
  </si>
  <si>
    <r>
      <rPr>
        <sz val="11"/>
        <color rgb="FF000000"/>
        <rFont val="Calibri"/>
      </rPr>
      <t>By default, users have no access to Fusion Applications or other OCI services until policies are explicitly created. Without careful scoping, administrators could inadvertently be granted broad tenancy permissions (for example, manage all-resources), giving them access beyond Fusion Applications.</t>
    </r>
  </si>
  <si>
    <t>1.5</t>
  </si>
  <si>
    <r>
      <rPr>
        <sz val="11"/>
        <rFont val="Calibri"/>
      </rPr>
      <t>Ensure OCI Console Access Is Restricted to Administrative Accounts</t>
    </r>
  </si>
  <si>
    <r>
      <rPr>
        <sz val="11"/>
        <color rgb="FF000000"/>
        <rFont val="Calibri"/>
      </rPr>
      <t>- For each non-admin user:</t>
    </r>
    <r>
      <rPr>
        <sz val="11"/>
        <color rgb="FF000000"/>
        <rFont val="Calibri"/>
      </rPr>
      <t xml:space="preserve">
</t>
    </r>
    <r>
      <rPr>
        <sz val="11"/>
        <color rgb="FF000000"/>
        <rFont val="Calibri"/>
      </rPr>
      <t xml:space="preserve">- Navigate to </t>
    </r>
    <r>
      <rPr>
        <b/>
        <sz val="11"/>
        <color rgb="FF000000"/>
        <rFont val="Calibri"/>
      </rPr>
      <t>Identity &amp; Security</t>
    </r>
    <r>
      <rPr>
        <sz val="11"/>
        <color rgb="FF000000"/>
        <rFont val="Calibri"/>
      </rPr>
      <t xml:space="preserve"> </t>
    </r>
    <r>
      <rPr>
        <b/>
        <sz val="11"/>
        <color rgb="FF000000"/>
        <rFont val="Calibri"/>
      </rPr>
      <t>Domains</t>
    </r>
    <r>
      <rPr>
        <sz val="11"/>
        <color rgb="FF000000"/>
        <rFont val="Calibri"/>
      </rPr>
      <t xml:space="preserve"> </t>
    </r>
    <r>
      <rPr>
        <b/>
        <sz val="11"/>
        <color rgb="FF000000"/>
        <rFont val="Calibri"/>
      </rPr>
      <t>Edit User Capabilities</t>
    </r>
    <r>
      <rPr>
        <sz val="11"/>
        <color rgb="FF000000"/>
        <rFont val="Calibri"/>
      </rPr>
      <t>.</t>
    </r>
    <r>
      <rPr>
        <sz val="11"/>
        <color rgb="FF000000"/>
        <rFont val="Calibri"/>
      </rPr>
      <t xml:space="preserve">
</t>
    </r>
    <r>
      <rPr>
        <sz val="11"/>
        <color rgb="FF000000"/>
        <rFont val="Calibri"/>
      </rPr>
      <t>- Uncheck Can use Console password.</t>
    </r>
    <r>
      <rPr>
        <sz val="11"/>
        <color rgb="FF000000"/>
        <rFont val="Calibri"/>
      </rPr>
      <t xml:space="preserve">
</t>
    </r>
    <r>
      <rPr>
        <sz val="11"/>
        <color rgb="FF000000"/>
        <rFont val="Calibri"/>
      </rPr>
      <t>- Save changes.</t>
    </r>
    <r>
      <rPr>
        <sz val="11"/>
        <color rgb="FF000000"/>
        <rFont val="Calibri"/>
      </rPr>
      <t xml:space="preserve">
</t>
    </r>
    <r>
      <rPr>
        <sz val="11"/>
        <color rgb="FF000000"/>
        <rFont val="Calibri"/>
      </rPr>
      <t>- Update the Sign-On Policy for the identity domain:</t>
    </r>
    <r>
      <rPr>
        <sz val="11"/>
        <color rgb="FF000000"/>
        <rFont val="Calibri"/>
      </rPr>
      <t xml:space="preserve">
</t>
    </r>
    <r>
      <rPr>
        <sz val="11"/>
        <color rgb="FF000000"/>
        <rFont val="Calibri"/>
      </rPr>
      <t>- Add a rule that allows Console login only for users in an Admin group.</t>
    </r>
    <r>
      <rPr>
        <sz val="11"/>
        <color rgb="FF000000"/>
        <rFont val="Calibri"/>
      </rPr>
      <t xml:space="preserve">
</t>
    </r>
    <r>
      <rPr>
        <sz val="11"/>
        <color rgb="FF000000"/>
        <rFont val="Calibri"/>
      </rPr>
      <t>- Add a default deny rule for all other users.</t>
    </r>
    <r>
      <rPr>
        <sz val="11"/>
        <color rgb="FF000000"/>
        <rFont val="Calibri"/>
      </rPr>
      <t xml:space="preserve">
</t>
    </r>
    <r>
      <rPr>
        <sz val="11"/>
        <color rgb="FF000000"/>
        <rFont val="Calibri"/>
      </rPr>
      <t>- Test the configuration by attempting Console login with both an admin and a non-admin account.</t>
    </r>
  </si>
  <si>
    <r>
      <rPr>
        <sz val="11"/>
        <color rgb="FF000000"/>
        <rFont val="Calibri"/>
      </rPr>
      <t>Ensure that only designated administrative accounts are allowed to log in to the Oracle Cloud Infrastructure (OCI) Console. All non-admin user accounts must have the console password capability disabled, and sign-on policies must restrict Console application access to administrative groups only.</t>
    </r>
  </si>
  <si>
    <r>
      <rPr>
        <sz val="11"/>
        <color rgb="FF000000"/>
        <rFont val="Calibri"/>
      </rPr>
      <t>Users without console access must rely on alternate methods (API, SDK, CLI, or federated IdP). Organizations must maintain a secure break-glass account to avoid lockouts.</t>
    </r>
  </si>
  <si>
    <r>
      <rPr>
        <sz val="11"/>
        <color rgb="FF000000"/>
        <rFont val="Calibri"/>
      </rPr>
      <t xml:space="preserve">- Navigate to </t>
    </r>
    <r>
      <rPr>
        <b/>
        <sz val="11"/>
        <color rgb="FF000000"/>
        <rFont val="Calibri"/>
      </rPr>
      <t>Identity &amp; Security</t>
    </r>
    <r>
      <rPr>
        <sz val="11"/>
        <color rgb="FF000000"/>
        <rFont val="Calibri"/>
      </rPr>
      <t xml:space="preserve"> </t>
    </r>
    <r>
      <rPr>
        <b/>
        <sz val="11"/>
        <color rgb="FF000000"/>
        <rFont val="Calibri"/>
      </rPr>
      <t>Domains</t>
    </r>
    <r>
      <rPr>
        <sz val="11"/>
        <color rgb="FF000000"/>
        <rFont val="Calibri"/>
      </rPr>
      <t xml:space="preserve"> </t>
    </r>
    <r>
      <rPr>
        <b/>
        <sz val="11"/>
        <color rgb="FF000000"/>
        <rFont val="Calibri"/>
      </rPr>
      <t>Users</t>
    </r>
    <r>
      <rPr>
        <sz val="11"/>
        <color rgb="FF000000"/>
        <rFont val="Calibri"/>
      </rPr>
      <t>.</t>
    </r>
    <r>
      <rPr>
        <sz val="11"/>
        <color rgb="FF000000"/>
        <rFont val="Calibri"/>
      </rPr>
      <t xml:space="preserve">
</t>
    </r>
    <r>
      <rPr>
        <sz val="11"/>
        <color rgb="FF000000"/>
        <rFont val="Calibri"/>
      </rPr>
      <t>- For each non-admin user, confirm that Can use Console password is unchecked under Edit User Capabilities.</t>
    </r>
    <r>
      <rPr>
        <sz val="11"/>
        <color rgb="FF000000"/>
        <rFont val="Calibri"/>
      </rPr>
      <t xml:space="preserve">
</t>
    </r>
    <r>
      <rPr>
        <sz val="11"/>
        <color rgb="FF000000"/>
        <rFont val="Calibri"/>
      </rPr>
      <t xml:space="preserve">- Navigate to </t>
    </r>
    <r>
      <rPr>
        <b/>
        <sz val="11"/>
        <color rgb="FF000000"/>
        <rFont val="Calibri"/>
      </rPr>
      <t>Domains</t>
    </r>
    <r>
      <rPr>
        <sz val="11"/>
        <color rgb="FF000000"/>
        <rFont val="Calibri"/>
      </rPr>
      <t xml:space="preserve"> </t>
    </r>
    <r>
      <rPr>
        <b/>
        <sz val="11"/>
        <color rgb="FF000000"/>
        <rFont val="Calibri"/>
      </rPr>
      <t>Security</t>
    </r>
    <r>
      <rPr>
        <sz val="11"/>
        <color rgb="FF000000"/>
        <rFont val="Calibri"/>
      </rPr>
      <t xml:space="preserve"> </t>
    </r>
    <r>
      <rPr>
        <b/>
        <sz val="11"/>
        <color rgb="FF000000"/>
        <rFont val="Calibri"/>
      </rPr>
      <t>Sign-On Policies</t>
    </r>
    <r>
      <rPr>
        <sz val="11"/>
        <color rgb="FF000000"/>
        <rFont val="Calibri"/>
      </rPr>
      <t>.</t>
    </r>
    <r>
      <rPr>
        <sz val="11"/>
        <color rgb="FF000000"/>
        <rFont val="Calibri"/>
      </rPr>
      <t xml:space="preserve">
</t>
    </r>
    <r>
      <rPr>
        <sz val="11"/>
        <color rgb="FF000000"/>
        <rFont val="Calibri"/>
      </rPr>
      <t>- Verify there is a policy rule that allows Console access only for designated administrative groups.</t>
    </r>
    <r>
      <rPr>
        <sz val="11"/>
        <color rgb="FF000000"/>
        <rFont val="Calibri"/>
      </rPr>
      <t xml:space="preserve">
</t>
    </r>
    <r>
      <rPr>
        <sz val="11"/>
        <color rgb="FF000000"/>
        <rFont val="Calibri"/>
      </rPr>
      <t>- Confirm that a deny rule is in place for all other users.</t>
    </r>
  </si>
  <si>
    <r>
      <rPr>
        <sz val="11"/>
        <color rgb="FF000000"/>
        <rFont val="Calibri"/>
      </rPr>
      <t>By default, every newly created user in an OCI Identity Domain can log in to the OCI Console (because the Can use Console password capability is enabled by default).</t>
    </r>
  </si>
  <si>
    <t>1.6</t>
  </si>
  <si>
    <r>
      <rPr>
        <sz val="11"/>
        <rFont val="Calibri"/>
      </rPr>
      <t>Ensure Privileged and Administrative Roles Are Restricted to Known IP Addresses</t>
    </r>
  </si>
  <si>
    <r>
      <rPr>
        <sz val="11"/>
        <color rgb="FF000000"/>
        <rFont val="Calibri"/>
      </rPr>
      <t>- Sign in to Fusion Security Console with an administrative account.</t>
    </r>
    <r>
      <rPr>
        <sz val="11"/>
        <color rgb="FF000000"/>
        <rFont val="Calibri"/>
      </rPr>
      <t xml:space="preserve">
</t>
    </r>
    <r>
      <rPr>
        <sz val="11"/>
        <color rgb="FF000000"/>
        <rFont val="Calibri"/>
      </rPr>
      <t xml:space="preserve">- Navigate to </t>
    </r>
    <r>
      <rPr>
        <b/>
        <sz val="11"/>
        <color rgb="FF000000"/>
        <rFont val="Calibri"/>
      </rPr>
      <t>Roles</t>
    </r>
    <r>
      <rPr>
        <sz val="11"/>
        <color rgb="FF000000"/>
        <rFont val="Calibri"/>
      </rPr>
      <t xml:space="preserve">, </t>
    </r>
    <r>
      <rPr>
        <b/>
        <sz val="11"/>
        <color rgb="FF000000"/>
        <rFont val="Calibri"/>
      </rPr>
      <t>Search</t>
    </r>
    <r>
      <rPr>
        <sz val="11"/>
        <color rgb="FF000000"/>
        <rFont val="Calibri"/>
      </rPr>
      <t xml:space="preserve">, </t>
    </r>
    <r>
      <rPr>
        <b/>
        <sz val="11"/>
        <color rgb="FF000000"/>
        <rFont val="Calibri"/>
      </rPr>
      <t>IT Security Manager</t>
    </r>
    <r>
      <rPr>
        <sz val="11"/>
        <color rgb="FF000000"/>
        <rFont val="Calibri"/>
      </rPr>
      <t xml:space="preserve"> (or equivalent privileged roles).</t>
    </r>
    <r>
      <rPr>
        <sz val="11"/>
        <color rgb="FF000000"/>
        <rFont val="Calibri"/>
      </rPr>
      <t xml:space="preserve">
</t>
    </r>
    <r>
      <rPr>
        <sz val="11"/>
        <color rgb="FF000000"/>
        <rFont val="Calibri"/>
      </rPr>
      <t xml:space="preserve">- Go to the </t>
    </r>
    <r>
      <rPr>
        <b/>
        <sz val="11"/>
        <color rgb="FF000000"/>
        <rFont val="Calibri"/>
      </rPr>
      <t>Administration tab</t>
    </r>
    <r>
      <rPr>
        <sz val="11"/>
        <color rgb="FF000000"/>
        <rFont val="Calibri"/>
      </rPr>
      <t xml:space="preserve"> and ensure the checkbox </t>
    </r>
    <r>
      <rPr>
        <b/>
        <sz val="11"/>
        <color rgb="FF000000"/>
        <rFont val="Calibri"/>
      </rPr>
      <t>Enable Role for Access from All IP Addresses</t>
    </r>
    <r>
      <rPr>
        <sz val="11"/>
        <color rgb="FF000000"/>
        <rFont val="Calibri"/>
      </rPr>
      <t xml:space="preserve"> is cleared.</t>
    </r>
    <r>
      <rPr>
        <sz val="11"/>
        <color rgb="FF000000"/>
        <rFont val="Calibri"/>
      </rPr>
      <t xml:space="preserve">
</t>
    </r>
    <r>
      <rPr>
        <sz val="11"/>
        <color rgb="FF000000"/>
        <rFont val="Calibri"/>
      </rPr>
      <t>- Verify that the role is correctly assigned to the appropriate network perimeter under LBAC settings, restricting access to known IP ranges.</t>
    </r>
    <r>
      <rPr>
        <sz val="11"/>
        <color rgb="FF000000"/>
        <rFont val="Calibri"/>
      </rPr>
      <t xml:space="preserve">
</t>
    </r>
    <r>
      <rPr>
        <sz val="11"/>
        <color rgb="FF000000"/>
        <rFont val="Calibri"/>
      </rPr>
      <t>- Test access from a trusted IP and confirm the role remains functional; test from an unapproved IP to confirm access is denied.</t>
    </r>
  </si>
  <si>
    <r>
      <rPr>
        <sz val="11"/>
        <color rgb="FF000000"/>
        <rFont val="Calibri"/>
      </rPr>
      <t>When Location-Based Access Control (LBAC) is enabled in Oracle Fusion Applications, administrative and privileged roles must not be configured for unrestricted access.In the Fusion Security Console, privileged roles such as IT Security Manager and Application Implementation Consultant include the option “Enable Role for Access from All IP Addresses.”This setting should remain disabled, ensuring these roles can only be accessed from known and approved IP ranges defined within the LBAC configuration or associated network perimeter.</t>
    </r>
  </si>
  <si>
    <r>
      <rPr>
        <sz val="11"/>
        <color rgb="FF000000"/>
        <rFont val="Calibri"/>
      </rPr>
      <t>Enforcing IP restrictions may require administrators to connect through approved corporate networks, VPNs, or bastion environments.Improperly configured IP ranges could temporarily block administrative access until corrected, so changes should be planned and verified in advance.</t>
    </r>
  </si>
  <si>
    <r>
      <rPr>
        <sz val="11"/>
        <color rgb="FF000000"/>
        <rFont val="Calibri"/>
      </rPr>
      <t>- Confirm that LBAC is enabled for the Fusion environment.</t>
    </r>
    <r>
      <rPr>
        <sz val="11"/>
        <color rgb="FF000000"/>
        <rFont val="Calibri"/>
      </rPr>
      <t xml:space="preserve">
</t>
    </r>
    <r>
      <rPr>
        <sz val="11"/>
        <color rgb="FF000000"/>
        <rFont val="Calibri"/>
      </rPr>
      <t>- Sign in to Fusion Security Console with appropriate privileges.</t>
    </r>
    <r>
      <rPr>
        <sz val="11"/>
        <color rgb="FF000000"/>
        <rFont val="Calibri"/>
      </rPr>
      <t xml:space="preserve">
</t>
    </r>
    <r>
      <rPr>
        <sz val="11"/>
        <color rgb="FF000000"/>
        <rFont val="Calibri"/>
      </rPr>
      <t xml:space="preserve">- Navigate to </t>
    </r>
    <r>
      <rPr>
        <b/>
        <sz val="11"/>
        <color rgb="FF000000"/>
        <rFont val="Calibri"/>
      </rPr>
      <t>Roles</t>
    </r>
    <r>
      <rPr>
        <sz val="11"/>
        <color rgb="FF000000"/>
        <rFont val="Calibri"/>
      </rPr>
      <t xml:space="preserve">, </t>
    </r>
    <r>
      <rPr>
        <b/>
        <sz val="11"/>
        <color rgb="FF000000"/>
        <rFont val="Calibri"/>
      </rPr>
      <t>Search</t>
    </r>
    <r>
      <rPr>
        <sz val="11"/>
        <color rgb="FF000000"/>
        <rFont val="Calibri"/>
      </rPr>
      <t xml:space="preserve">, </t>
    </r>
    <r>
      <rPr>
        <b/>
        <sz val="11"/>
        <color rgb="FF000000"/>
        <rFont val="Calibri"/>
      </rPr>
      <t>IT Security Manager</t>
    </r>
    <r>
      <rPr>
        <sz val="11"/>
        <color rgb="FF000000"/>
        <rFont val="Calibri"/>
      </rPr>
      <t xml:space="preserve"> (and other privileged roles).</t>
    </r>
    <r>
      <rPr>
        <sz val="11"/>
        <color rgb="FF000000"/>
        <rFont val="Calibri"/>
      </rPr>
      <t xml:space="preserve">
</t>
    </r>
    <r>
      <rPr>
        <sz val="11"/>
        <color rgb="FF000000"/>
        <rFont val="Calibri"/>
      </rPr>
      <t xml:space="preserve">- Open the role and go to the </t>
    </r>
    <r>
      <rPr>
        <b/>
        <sz val="11"/>
        <color rgb="FF000000"/>
        <rFont val="Calibri"/>
      </rPr>
      <t>Administration tab</t>
    </r>
    <r>
      <rPr>
        <sz val="11"/>
        <color rgb="FF000000"/>
        <rFont val="Calibri"/>
      </rPr>
      <t>.</t>
    </r>
    <r>
      <rPr>
        <sz val="11"/>
        <color rgb="FF000000"/>
        <rFont val="Calibri"/>
      </rPr>
      <t xml:space="preserve">
</t>
    </r>
    <r>
      <rPr>
        <sz val="11"/>
        <color rgb="FF000000"/>
        <rFont val="Calibri"/>
      </rPr>
      <t xml:space="preserve">- Verify that the checkbox </t>
    </r>
    <r>
      <rPr>
        <b/>
        <sz val="11"/>
        <color rgb="FF000000"/>
        <rFont val="Calibri"/>
      </rPr>
      <t>Enable Role for Access from All IP Addresses</t>
    </r>
    <r>
      <rPr>
        <sz val="11"/>
        <color rgb="FF000000"/>
        <rFont val="Calibri"/>
      </rPr>
      <t xml:space="preserve"> is not selected.</t>
    </r>
    <r>
      <rPr>
        <sz val="11"/>
        <color rgb="FF000000"/>
        <rFont val="Calibri"/>
      </rPr>
      <t xml:space="preserve">
</t>
    </r>
    <r>
      <rPr>
        <sz val="11"/>
        <color rgb="FF000000"/>
        <rFont val="Calibri"/>
      </rPr>
      <t>- Confirm that privileged roles are associated with the intended network perimeter or known IP range within LBAC configuration.</t>
    </r>
  </si>
  <si>
    <r>
      <rPr>
        <sz val="11"/>
        <color rgb="FF000000"/>
        <rFont val="Calibri"/>
      </rPr>
      <t>When LBAC is enabled, privileged and administrative roles are not accessible from all IP addresses by default.They must be explicitly granted such access through the “Enable Role for Access from All IP Addresses” option.</t>
    </r>
  </si>
  <si>
    <t>1.7</t>
  </si>
  <si>
    <r>
      <rPr>
        <sz val="11"/>
        <rFont val="Calibri"/>
      </rPr>
      <t>Ensure Privileged Access is Certified Periodically</t>
    </r>
  </si>
  <si>
    <r>
      <rPr>
        <sz val="11"/>
        <color rgb="FF000000"/>
        <rFont val="Calibri"/>
      </rPr>
      <t>When a role should be removed from a user either:</t>
    </r>
    <r>
      <rPr>
        <sz val="11"/>
        <color rgb="FF000000"/>
        <rFont val="Calibri"/>
      </rPr>
      <t xml:space="preserve">
</t>
    </r>
    <r>
      <rPr>
        <sz val="11"/>
        <color rgb="FF000000"/>
        <rFont val="Calibri"/>
      </rPr>
      <t>- Remove unwanted role.</t>
    </r>
    <r>
      <rPr>
        <sz val="11"/>
        <color rgb="FF000000"/>
        <rFont val="Calibri"/>
      </rPr>
      <t xml:space="preserve">
</t>
    </r>
    <r>
      <rPr>
        <sz val="11"/>
        <color rgb="FF000000"/>
        <rFont val="Calibri"/>
      </rPr>
      <t>- Leave role and monitor the transactions performed by the user (see below).</t>
    </r>
    <r>
      <rPr>
        <sz val="11"/>
        <color rgb="FF000000"/>
        <rFont val="Calibri"/>
      </rPr>
      <t xml:space="preserve">
</t>
    </r>
    <r>
      <rPr>
        <sz val="11"/>
        <color rgb="FF000000"/>
        <rFont val="Calibri"/>
      </rPr>
      <t>- Review the user's actions since the previous review:</t>
    </r>
    <r>
      <rPr>
        <sz val="11"/>
        <color rgb="FF000000"/>
        <rFont val="Calibri"/>
      </rPr>
      <t xml:space="preserve">
</t>
    </r>
    <r>
      <rPr>
        <b/>
        <sz val="11"/>
        <color rgb="FF000000"/>
        <rFont val="Calibri"/>
      </rPr>
      <t>Manual method:</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t>
    </r>
    <r>
      <rPr>
        <sz val="11"/>
        <color rgb="FF000000"/>
        <rFont val="Calibri"/>
      </rPr>
      <t xml:space="preserve">
</t>
    </r>
    <r>
      <rPr>
        <sz val="11"/>
        <color rgb="FF000000"/>
        <rFont val="Calibri"/>
      </rPr>
      <t>- Select the appropriate dashboards or reports.</t>
    </r>
    <r>
      <rPr>
        <sz val="11"/>
        <color rgb="FF000000"/>
        <rFont val="Calibri"/>
      </rPr>
      <t xml:space="preserve">
</t>
    </r>
    <r>
      <rPr>
        <sz val="11"/>
        <color rgb="FF000000"/>
        <rFont val="Calibri"/>
      </rPr>
      <t>- Review the transactions that the role allows.</t>
    </r>
    <r>
      <rPr>
        <sz val="11"/>
        <color rgb="FF000000"/>
        <rFont val="Calibri"/>
      </rPr>
      <t xml:space="preserve">
</t>
    </r>
    <r>
      <rPr>
        <b/>
        <sz val="11"/>
        <color rgb="FF000000"/>
        <rFont val="Calibri"/>
      </rPr>
      <t>Automated method:</t>
    </r>
    <r>
      <rPr>
        <sz val="11"/>
        <color rgb="FF000000"/>
        <rFont val="Calibri"/>
      </rPr>
      <t>1.Create Transaction Controls in Fusion Cloud Applications Risk Management that continuously monitor those transactions and initiate investigation workflows when unwanted activity occurs.</t>
    </r>
    <r>
      <rPr>
        <sz val="11"/>
        <color rgb="FF000000"/>
        <rFont val="Calibri"/>
      </rPr>
      <t xml:space="preserve">
</t>
    </r>
    <r>
      <rPr>
        <sz val="11"/>
        <color rgb="FF000000"/>
        <rFont val="Calibri"/>
      </rPr>
      <t xml:space="preserve">- Deploy the appropriate controls using the instructions in Continuously Monitor Transactions </t>
    </r>
    <r>
      <rPr>
        <sz val="11"/>
        <color rgb="FF0000FF"/>
        <rFont val="Calibri"/>
      </rPr>
      <t>(https://community.oracle.com/customerconnect/discussion/579152/continuously-monitor-transactions)</t>
    </r>
    <r>
      <rPr>
        <sz val="11"/>
        <color rgb="FF000000"/>
        <rFont val="Calibri"/>
      </rPr>
      <t>.</t>
    </r>
  </si>
  <si>
    <r>
      <rPr>
        <sz val="11"/>
        <color rgb="FF000000"/>
        <rFont val="Calibri"/>
      </rPr>
      <t>The purpose of this recommendation is to ensure that only authorized users retain elevated access, by reviewing users' abilities periodically - monthly for IT administrators and quarterly for others.</t>
    </r>
  </si>
  <si>
    <r>
      <rPr>
        <sz val="11"/>
        <color rgb="FF000000"/>
        <rFont val="Calibri"/>
      </rPr>
      <t>If users are allowed to retain those abilities, and the consequences are not reviewed, the responsibility for being aware of the consequences must be accomplished through another means.</t>
    </r>
    <r>
      <rPr>
        <sz val="11"/>
        <color rgb="FF000000"/>
        <rFont val="Calibri"/>
      </rPr>
      <t xml:space="preserve">
</t>
    </r>
    <r>
      <rPr>
        <sz val="11"/>
        <color rgb="FF000000"/>
        <rFont val="Calibri"/>
      </rPr>
      <t>Fusion Application performance is not impacted.</t>
    </r>
  </si>
  <si>
    <r>
      <rPr>
        <sz val="11"/>
        <color rgb="FF000000"/>
        <rFont val="Calibri"/>
      </rPr>
      <t>Review users' abilities</t>
    </r>
    <r>
      <rPr>
        <sz val="11"/>
        <color rgb="FF000000"/>
        <rFont val="Calibri"/>
      </rPr>
      <t xml:space="preserve">
</t>
    </r>
    <r>
      <rPr>
        <b/>
        <sz val="11"/>
        <color rgb="FF000000"/>
        <rFont val="Calibri"/>
      </rPr>
      <t>Manual method:</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Scheduled Processes</t>
    </r>
    <r>
      <rPr>
        <sz val="11"/>
        <color rgb="FF000000"/>
        <rFont val="Calibri"/>
      </rPr>
      <t xml:space="preserve">
</t>
    </r>
    <r>
      <rPr>
        <sz val="11"/>
        <color rgb="FF000000"/>
        <rFont val="Calibri"/>
      </rPr>
      <t xml:space="preserve">- Review </t>
    </r>
    <r>
      <rPr>
        <b/>
        <sz val="11"/>
        <color rgb="FF000000"/>
        <rFont val="Calibri"/>
      </rPr>
      <t>User and Role Access Audit Report</t>
    </r>
    <r>
      <rPr>
        <sz val="11"/>
        <color rgb="FF000000"/>
        <rFont val="Calibri"/>
      </rPr>
      <t xml:space="preserve"> and </t>
    </r>
    <r>
      <rPr>
        <b/>
        <sz val="11"/>
        <color rgb="FF000000"/>
        <rFont val="Calibri"/>
      </rPr>
      <t>User Role Membership Report</t>
    </r>
    <r>
      <rPr>
        <sz val="11"/>
        <color rgb="FF000000"/>
        <rFont val="Calibri"/>
      </rPr>
      <t xml:space="preserve"> (or schedule them, then review them).</t>
    </r>
    <r>
      <rPr>
        <sz val="11"/>
        <color rgb="FF000000"/>
        <rFont val="Calibri"/>
      </rPr>
      <t xml:space="preserve">
</t>
    </r>
    <r>
      <rPr>
        <b/>
        <sz val="11"/>
        <color rgb="FF000000"/>
        <rFont val="Calibri"/>
      </rPr>
      <t>Automated method:</t>
    </r>
    <r>
      <rPr>
        <sz val="11"/>
        <color rgb="FF000000"/>
        <rFont val="Calibri"/>
      </rPr>
      <t xml:space="preserve">
</t>
    </r>
    <r>
      <rPr>
        <sz val="11"/>
        <color rgb="FF000000"/>
        <rFont val="Calibri"/>
      </rPr>
      <t xml:space="preserve">- Initiate one or more Access Certification campaigns in Fusion Cloud Applications Risk Management using the instructions in Digitize Access Certification Workflows </t>
    </r>
    <r>
      <rPr>
        <sz val="11"/>
        <color rgb="FF0000FF"/>
        <rFont val="Calibri"/>
      </rPr>
      <t>(https://community.oracle.com/customerconnect/discussion/551382/digitize-access-certification-workflows)</t>
    </r>
    <r>
      <rPr>
        <sz val="11"/>
        <color rgb="FF000000"/>
        <rFont val="Calibri"/>
      </rPr>
      <t>.</t>
    </r>
    <r>
      <rPr>
        <sz val="11"/>
        <color rgb="FF000000"/>
        <rFont val="Calibri"/>
      </rPr>
      <t xml:space="preserve">
</t>
    </r>
    <r>
      <rPr>
        <sz val="11"/>
        <color rgb="FF000000"/>
        <rFont val="Calibri"/>
      </rPr>
      <t>- For example, initiate campaigns to review users with unauthorized access; detect privilege creep (accumulation of access no longer required); or detect users, organizations or roles recently added or not included in the reviews.</t>
    </r>
  </si>
  <si>
    <r>
      <rPr>
        <sz val="11"/>
        <color rgb="FF000000"/>
        <rFont val="Calibri"/>
      </rPr>
      <t>No periodic review enforced by default.</t>
    </r>
  </si>
  <si>
    <t>1.8</t>
  </si>
  <si>
    <r>
      <rPr>
        <sz val="11"/>
        <rFont val="Calibri"/>
      </rPr>
      <t>Ensure Oracle Break Glass for Fusion Cloud Service Is Enabled</t>
    </r>
  </si>
  <si>
    <r>
      <rPr>
        <sz val="11"/>
        <color rgb="FF000000"/>
        <rFont val="Calibri"/>
      </rPr>
      <t>In console:</t>
    </r>
    <r>
      <rPr>
        <sz val="11"/>
        <color rgb="FF000000"/>
        <rFont val="Calibri"/>
      </rPr>
      <t xml:space="preserve">
</t>
    </r>
    <r>
      <rPr>
        <sz val="11"/>
        <color rgb="FF000000"/>
        <rFont val="Calibri"/>
      </rPr>
      <t>- Activate Break Glass service via Oracle Cloud Subscription management.</t>
    </r>
    <r>
      <rPr>
        <sz val="11"/>
        <color rgb="FF000000"/>
        <rFont val="Calibri"/>
      </rPr>
      <t xml:space="preserve">
</t>
    </r>
    <r>
      <rPr>
        <sz val="11"/>
        <color rgb="FF000000"/>
        <rFont val="Calibri"/>
      </rPr>
      <t>- Define approvers (Fusion Cloud Administrators).</t>
    </r>
    <r>
      <rPr>
        <sz val="11"/>
        <color rgb="FF000000"/>
        <rFont val="Calibri"/>
      </rPr>
      <t xml:space="preserve">
</t>
    </r>
    <r>
      <rPr>
        <sz val="11"/>
        <color rgb="FF000000"/>
        <rFont val="Calibri"/>
      </rPr>
      <t>- Enable notifications for Break Glass request/approval activities.</t>
    </r>
    <r>
      <rPr>
        <sz val="11"/>
        <color rgb="FF000000"/>
        <rFont val="Calibri"/>
      </rPr>
      <t xml:space="preserve">
</t>
    </r>
    <r>
      <rPr>
        <sz val="11"/>
        <color rgb="FF000000"/>
        <rFont val="Calibri"/>
      </rPr>
      <t>- Enable post-access revocation and audit logs are retained</t>
    </r>
  </si>
  <si>
    <r>
      <rPr>
        <sz val="11"/>
        <color rgb="FF000000"/>
        <rFont val="Calibri"/>
      </rPr>
      <t>Oracle Break Glass for Fusion Cloud Service provides a customer-controlled workflow that governs Oracle personnel’s emergency access to the Fusion Cloud database and middleware tiers. When enabled, Oracle cannot access customer data without explicit approval from your designated administrators for each one-off service activity.</t>
    </r>
  </si>
  <si>
    <r>
      <rPr>
        <sz val="11"/>
        <color rgb="FF000000"/>
        <rFont val="Calibri"/>
      </rPr>
      <t>Minimal operational impact and a one time fee. Requires process awareness among administrators to review and approve Oracle access requests promptly when raised.</t>
    </r>
  </si>
  <si>
    <r>
      <rPr>
        <sz val="11"/>
        <color rgb="FF000000"/>
        <rFont val="Calibri"/>
      </rPr>
      <t>In console:</t>
    </r>
    <r>
      <rPr>
        <sz val="11"/>
        <color rgb="FF000000"/>
        <rFont val="Calibri"/>
      </rPr>
      <t xml:space="preserve">
</t>
    </r>
    <r>
      <rPr>
        <sz val="11"/>
        <color rgb="FF000000"/>
        <rFont val="Calibri"/>
      </rPr>
      <t>- Go to: Access Oracle Cloud Console</t>
    </r>
    <r>
      <rPr>
        <sz val="11"/>
        <color rgb="FF000000"/>
        <rFont val="Calibri"/>
      </rPr>
      <t xml:space="preserve">
</t>
    </r>
    <r>
      <rPr>
        <sz val="11"/>
        <color rgb="FF000000"/>
        <rFont val="Calibri"/>
      </rPr>
      <t xml:space="preserve">- Select </t>
    </r>
    <r>
      <rPr>
        <b/>
        <sz val="11"/>
        <color rgb="FF000000"/>
        <rFont val="Calibri"/>
      </rPr>
      <t>My Services</t>
    </r>
    <r>
      <rPr>
        <sz val="11"/>
        <color rgb="FF000000"/>
        <rFont val="Calibri"/>
      </rPr>
      <t xml:space="preserve"> → </t>
    </r>
    <r>
      <rPr>
        <b/>
        <sz val="11"/>
        <color rgb="FF000000"/>
        <rFont val="Calibri"/>
      </rPr>
      <t>Subscriptions</t>
    </r>
    <r>
      <rPr>
        <sz val="11"/>
        <color rgb="FF000000"/>
        <rFont val="Calibri"/>
      </rPr>
      <t xml:space="preserve"> → </t>
    </r>
    <r>
      <rPr>
        <b/>
        <sz val="11"/>
        <color rgb="FF000000"/>
        <rFont val="Calibri"/>
      </rPr>
      <t>Fusion Cloud Service</t>
    </r>
    <r>
      <rPr>
        <sz val="11"/>
        <color rgb="FF000000"/>
        <rFont val="Calibri"/>
      </rPr>
      <t xml:space="preserve">
</t>
    </r>
    <r>
      <rPr>
        <sz val="11"/>
        <color rgb="FF000000"/>
        <rFont val="Calibri"/>
      </rPr>
      <t xml:space="preserve">- Verify that Break Glass status is </t>
    </r>
    <r>
      <rPr>
        <b/>
        <sz val="11"/>
        <color rgb="FF000000"/>
        <rFont val="Calibri"/>
      </rPr>
      <t>Enabled</t>
    </r>
    <r>
      <rPr>
        <sz val="11"/>
        <color rgb="FF000000"/>
        <rFont val="Calibri"/>
      </rPr>
      <t xml:space="preserve">
</t>
    </r>
    <r>
      <rPr>
        <sz val="11"/>
        <color rgb="FF000000"/>
        <rFont val="Calibri"/>
      </rPr>
      <t>- Verify that designated approvers are defined in the workflow</t>
    </r>
    <r>
      <rPr>
        <sz val="11"/>
        <color rgb="FF000000"/>
        <rFont val="Calibri"/>
      </rPr>
      <t xml:space="preserve">
</t>
    </r>
    <r>
      <rPr>
        <sz val="11"/>
        <color rgb="FF000000"/>
        <rFont val="Calibri"/>
      </rPr>
      <t>- Verify that post-access revocation and audit logs are retained</t>
    </r>
  </si>
  <si>
    <r>
      <rPr>
        <sz val="11"/>
        <color rgb="FF000000"/>
        <rFont val="Calibri"/>
      </rPr>
      <t>Disabled by default; must be explicitly requested and activated through Oracle Support or Cloud Account Manager.</t>
    </r>
  </si>
  <si>
    <t>1.9</t>
  </si>
  <si>
    <r>
      <rPr>
        <sz val="11"/>
        <rFont val="Calibri"/>
      </rPr>
      <t>Ensure Basic Authentication Is Blocked for SOAP and REST API Integrations</t>
    </r>
  </si>
  <si>
    <r>
      <rPr>
        <sz val="11"/>
        <color rgb="FF000000"/>
        <rFont val="Calibri"/>
      </rPr>
      <t>- Submit a Service Request to Oracle SaaS Operations asking to disable Basic Authentication for APIs in your Fusion instance.</t>
    </r>
    <r>
      <rPr>
        <sz val="11"/>
        <color rgb="FF000000"/>
        <rFont val="Calibri"/>
      </rPr>
      <t xml:space="preserve">
</t>
    </r>
    <r>
      <rPr>
        <sz val="11"/>
        <color rgb="FF000000"/>
        <rFont val="Calibri"/>
      </rPr>
      <t>- Include details of your current integrations (endpoints, methods) that rely on Basic Auth.</t>
    </r>
    <r>
      <rPr>
        <sz val="11"/>
        <color rgb="FF000000"/>
        <rFont val="Calibri"/>
      </rPr>
      <t xml:space="preserve">
</t>
    </r>
    <r>
      <rPr>
        <sz val="11"/>
        <color rgb="FF000000"/>
        <rFont val="Calibri"/>
      </rPr>
      <t>- Confirm with Oracle that Basic Auth has been disabled in your environment.</t>
    </r>
    <r>
      <rPr>
        <sz val="11"/>
        <color rgb="FF000000"/>
        <rFont val="Calibri"/>
      </rPr>
      <t xml:space="preserve">
</t>
    </r>
    <r>
      <rPr>
        <sz val="11"/>
        <color rgb="FF000000"/>
        <rFont val="Calibri"/>
      </rPr>
      <t>- Update all integrations to use supported methods (JWT, OAuth, SAML) per Oracle guidance.</t>
    </r>
    <r>
      <rPr>
        <sz val="11"/>
        <color rgb="FF000000"/>
        <rFont val="Calibri"/>
      </rPr>
      <t xml:space="preserve">
</t>
    </r>
    <r>
      <rPr>
        <sz val="11"/>
        <color rgb="FF000000"/>
        <rFont val="Calibri"/>
      </rPr>
      <t>- Test all APIs to validate they function correctly under the new authentication method.</t>
    </r>
  </si>
  <si>
    <r>
      <rPr>
        <sz val="11"/>
        <color rgb="FF000000"/>
        <rFont val="Calibri"/>
      </rPr>
      <t>Organizations must block the use of Basic Authentication for all SOAP and REST API integrations with Oracle SaaS Applications. This can be achieved by disabling Basic Authentication at the Fusion Applications layer and enforcing OAuth 2.0 as the only supported authentication method. Automated monitoring of Fusion audit logs and OCI IAM authentication logs should also be configured to detect and alert on attempted Basic Authentication use.</t>
    </r>
  </si>
  <si>
    <r>
      <rPr>
        <sz val="11"/>
        <color rgb="FF000000"/>
        <rFont val="Calibri"/>
      </rPr>
      <t>Blocking Basic Authentication may cause disruptions for legacy integrations that have not yet been migrated. Organizations must ensure migration to OAuth is complete before disabling Basic Authentication globally.</t>
    </r>
  </si>
  <si>
    <r>
      <rPr>
        <sz val="11"/>
        <color rgb="FF000000"/>
        <rFont val="Calibri"/>
      </rPr>
      <t>- Review your Service Request history with Oracle to confirm a request has been submitted to disable Basic Auth for APIs.</t>
    </r>
    <r>
      <rPr>
        <sz val="11"/>
        <color rgb="FF000000"/>
        <rFont val="Calibri"/>
      </rPr>
      <t xml:space="preserve">
</t>
    </r>
    <r>
      <rPr>
        <sz val="11"/>
        <color rgb="FF000000"/>
        <rFont val="Calibri"/>
      </rPr>
      <t>- Confirm Oracle’s response/documentation showing that Basic Auth is disabled in the environment.</t>
    </r>
    <r>
      <rPr>
        <sz val="11"/>
        <color rgb="FF000000"/>
        <rFont val="Calibri"/>
      </rPr>
      <t xml:space="preserve">
</t>
    </r>
    <r>
      <rPr>
        <sz val="11"/>
        <color rgb="FF000000"/>
        <rFont val="Calibri"/>
      </rPr>
      <t>- Attempt API calls using Basic Authentication and verify they fail.</t>
    </r>
    <r>
      <rPr>
        <sz val="11"/>
        <color rgb="FF000000"/>
        <rFont val="Calibri"/>
      </rPr>
      <t xml:space="preserve">
</t>
    </r>
    <r>
      <rPr>
        <sz val="11"/>
        <color rgb="FF000000"/>
        <rFont val="Calibri"/>
      </rPr>
      <t>- Use supported authentication (JWT, SAML, OAuth) to confirm the API works with secure methods.</t>
    </r>
  </si>
  <si>
    <r>
      <rPr>
        <sz val="11"/>
        <color rgb="FF000000"/>
        <rFont val="Calibri"/>
      </rPr>
      <t>Fusion Applications and OCI IAM domains do not block Basic Authentication by default. Customers must configure this explicitly.</t>
    </r>
  </si>
  <si>
    <t>1.10</t>
  </si>
  <si>
    <r>
      <rPr>
        <sz val="11"/>
        <rFont val="Calibri"/>
      </rPr>
      <t>Ensure All API Based Integrations Use OAuth Authentication</t>
    </r>
  </si>
  <si>
    <r>
      <rPr>
        <sz val="11"/>
        <color rgb="FF000000"/>
        <rFont val="Calibri"/>
      </rPr>
      <t>- Identify integrations currently using Basic Authentication by reviewing Fusion audit logs and OCI IAM authentication records.</t>
    </r>
    <r>
      <rPr>
        <sz val="11"/>
        <color rgb="FF000000"/>
        <rFont val="Calibri"/>
      </rPr>
      <t xml:space="preserve">
</t>
    </r>
    <r>
      <rPr>
        <sz val="11"/>
        <color rgb="FF000000"/>
        <rFont val="Calibri"/>
      </rPr>
      <t>- Register OAuth clients in the Fusion Identity Domain for each integration, assigning only the required scopes and authorized resources.</t>
    </r>
    <r>
      <rPr>
        <sz val="11"/>
        <color rgb="FF000000"/>
        <rFont val="Calibri"/>
      </rPr>
      <t xml:space="preserve">
</t>
    </r>
    <r>
      <rPr>
        <sz val="11"/>
        <color rgb="FF000000"/>
        <rFont val="Calibri"/>
      </rPr>
      <t>- Reconfigure integrations to use OAuth tokens in place of Basic Authentication credentials.</t>
    </r>
    <r>
      <rPr>
        <sz val="11"/>
        <color rgb="FF000000"/>
        <rFont val="Calibri"/>
      </rPr>
      <t xml:space="preserve">
</t>
    </r>
    <r>
      <rPr>
        <sz val="11"/>
        <color rgb="FF000000"/>
        <rFont val="Calibri"/>
      </rPr>
      <t>- Disable or revoke Basic Authentication credentials in Fusion Applications and IAM domains.</t>
    </r>
    <r>
      <rPr>
        <sz val="11"/>
        <color rgb="FF000000"/>
        <rFont val="Calibri"/>
      </rPr>
      <t xml:space="preserve">
</t>
    </r>
    <r>
      <rPr>
        <sz val="11"/>
        <color rgb="FF000000"/>
        <rFont val="Calibri"/>
      </rPr>
      <t>- Establish a recurring process to review Fusion and IAM logs to detect any attempted Basic Authentication use.</t>
    </r>
  </si>
  <si>
    <r>
      <rPr>
        <sz val="11"/>
        <color rgb="FF000000"/>
        <rFont val="Calibri"/>
      </rPr>
      <t>All API based integrations with Oracle SaaS Applications must use OAuth 2.0 authentication configured through the Fusion Identity Domain. Basic Authentication, long-lived static passwords, or legacy authentication mechanisms must not be used for API or integration access. OAuth provides secure, token-based authentication with support for scopes, expiration, and revocation.</t>
    </r>
  </si>
  <si>
    <r>
      <rPr>
        <sz val="11"/>
        <color rgb="FF000000"/>
        <rFont val="Calibri"/>
      </rPr>
      <t>Migrating legacy SOAP or REST integrations from Basic Authentication to OAuth may require reconfiguration and development effort. This transition ensures greater security and long-term supportability.</t>
    </r>
  </si>
  <si>
    <r>
      <rPr>
        <sz val="11"/>
        <color rgb="FF000000"/>
        <rFont val="Calibri"/>
      </rPr>
      <t>- Review all configured SOAP and REST integrations in Fusion Applications and Oracle Integration Cloud.</t>
    </r>
    <r>
      <rPr>
        <sz val="11"/>
        <color rgb="FF000000"/>
        <rFont val="Calibri"/>
      </rPr>
      <t xml:space="preserve">
</t>
    </r>
    <r>
      <rPr>
        <sz val="11"/>
        <color rgb="FF000000"/>
        <rFont val="Calibri"/>
      </rPr>
      <t>- Confirm that integration clients are registered as OAuth clients in the Fusion Identity Domain and that Basic Authentication credentials are not in use.</t>
    </r>
    <r>
      <rPr>
        <sz val="11"/>
        <color rgb="FF000000"/>
        <rFont val="Calibri"/>
      </rPr>
      <t xml:space="preserve">
</t>
    </r>
    <r>
      <rPr>
        <sz val="11"/>
        <color rgb="FF000000"/>
        <rFont val="Calibri"/>
      </rPr>
      <t>- Examine Fusion audit logs to identify API requests authenticated with Basic Authentication.</t>
    </r>
    <r>
      <rPr>
        <sz val="11"/>
        <color rgb="FF000000"/>
        <rFont val="Calibri"/>
      </rPr>
      <t xml:space="preserve">
</t>
    </r>
    <r>
      <rPr>
        <sz val="11"/>
        <color rgb="FF000000"/>
        <rFont val="Calibri"/>
      </rPr>
      <t>- Review OCI IAM Identity Domain authentication logs to confirm that API access tokens are issued via OAuth flows only.</t>
    </r>
    <r>
      <rPr>
        <sz val="11"/>
        <color rgb="FF000000"/>
        <rFont val="Calibri"/>
      </rPr>
      <t xml:space="preserve">
</t>
    </r>
    <r>
      <rPr>
        <sz val="11"/>
        <color rgb="FF000000"/>
        <rFont val="Calibri"/>
      </rPr>
      <t>- Validate that no unscoped or legacy credentials are present in active integrations.</t>
    </r>
  </si>
  <si>
    <r>
      <rPr>
        <sz val="11"/>
        <color rgb="FF000000"/>
        <rFont val="Calibri"/>
      </rPr>
      <t>By default, Fusion Applications support OAuth but do not block the use of Basic Authentication unless it is explicitly disabled. Customers must enforce OAuth for all API access.</t>
    </r>
  </si>
  <si>
    <t>1.11</t>
  </si>
  <si>
    <r>
      <rPr>
        <sz val="11"/>
        <rFont val="Calibri"/>
      </rPr>
      <t>Ensure Integration Account Secrets Are Rotated on a Regular Schedule</t>
    </r>
  </si>
  <si>
    <r>
      <rPr>
        <sz val="11"/>
        <color rgb="FF000000"/>
        <rFont val="Calibri"/>
      </rPr>
      <t>- Develop an inventory of all integration account secrets, including OAuth credentials, JWT keys, and certificates.</t>
    </r>
    <r>
      <rPr>
        <sz val="11"/>
        <color rgb="FF000000"/>
        <rFont val="Calibri"/>
      </rPr>
      <t xml:space="preserve">
</t>
    </r>
    <r>
      <rPr>
        <sz val="11"/>
        <color rgb="FF000000"/>
        <rFont val="Calibri"/>
      </rPr>
      <t>- Define a rotation schedule (for example, 90 or 180 days) aligned with organizational policy and compliance requirements.</t>
    </r>
    <r>
      <rPr>
        <sz val="11"/>
        <color rgb="FF000000"/>
        <rFont val="Calibri"/>
      </rPr>
      <t xml:space="preserve">
</t>
    </r>
    <r>
      <rPr>
        <sz val="11"/>
        <color rgb="FF000000"/>
        <rFont val="Calibri"/>
      </rPr>
      <t>- Rotate each credential according to the schedule, updating dependent integrations and notifying stakeholders.</t>
    </r>
    <r>
      <rPr>
        <sz val="11"/>
        <color rgb="FF000000"/>
        <rFont val="Calibri"/>
      </rPr>
      <t xml:space="preserve">
</t>
    </r>
    <r>
      <rPr>
        <sz val="11"/>
        <color rgb="FF000000"/>
        <rFont val="Calibri"/>
      </rPr>
      <t>- Remove or revoke any unused or expired credentials to reduce the attack surface.</t>
    </r>
    <r>
      <rPr>
        <sz val="11"/>
        <color rgb="FF000000"/>
        <rFont val="Calibri"/>
      </rPr>
      <t xml:space="preserve">
</t>
    </r>
    <r>
      <rPr>
        <sz val="11"/>
        <color rgb="FF000000"/>
        <rFont val="Calibri"/>
      </rPr>
      <t>- Document the process and maintain records of all credential rotations for audit purposes.</t>
    </r>
  </si>
  <si>
    <r>
      <rPr>
        <sz val="11"/>
        <color rgb="FF000000"/>
        <rFont val="Calibri"/>
      </rPr>
      <t>Oracle SaaS environments often integrate with external systems using service accounts, OAuth clients, JWT signing keys, and X.509 certificates. These credentials are typically long-lived and, if not rotated regularly, may be compromised or reused by unauthorized parties. Organizations should enforce a policy to rotate all integration account secrets on a defined schedule, for example every 90 or 180 days, and update dependent integrations accordingly.</t>
    </r>
  </si>
  <si>
    <r>
      <rPr>
        <sz val="11"/>
        <color rgb="FF000000"/>
        <rFont val="Calibri"/>
      </rPr>
      <t>Rotating integration secrets requires careful planning and coordination, as dependent applications and partners must update their configurations. Failure to update all endpoints may result in temporary service disruptions. Organizations must balance operational overhead with security benefits.</t>
    </r>
  </si>
  <si>
    <r>
      <rPr>
        <sz val="11"/>
        <color rgb="FF000000"/>
        <rFont val="Calibri"/>
      </rPr>
      <t>- Review integration accounts in Oracle Fusion Applications and identify all OAuth clients, JWT keys, and certificates in use.</t>
    </r>
    <r>
      <rPr>
        <sz val="11"/>
        <color rgb="FF000000"/>
        <rFont val="Calibri"/>
      </rPr>
      <t xml:space="preserve">
</t>
    </r>
    <r>
      <rPr>
        <sz val="11"/>
        <color rgb="FF000000"/>
        <rFont val="Calibri"/>
      </rPr>
      <t>- Confirm that each credential has a documented rotation policy, including expiration and renewal dates.</t>
    </r>
    <r>
      <rPr>
        <sz val="11"/>
        <color rgb="FF000000"/>
        <rFont val="Calibri"/>
      </rPr>
      <t xml:space="preserve">
</t>
    </r>
    <r>
      <rPr>
        <sz val="11"/>
        <color rgb="FF000000"/>
        <rFont val="Calibri"/>
      </rPr>
      <t>- Validate logs or change records to confirm that credentials have been rotated within the organization’s defined schedule (for example, within the past 180 days).</t>
    </r>
    <r>
      <rPr>
        <sz val="11"/>
        <color rgb="FF000000"/>
        <rFont val="Calibri"/>
      </rPr>
      <t xml:space="preserve">
</t>
    </r>
    <r>
      <rPr>
        <sz val="11"/>
        <color rgb="FF000000"/>
        <rFont val="Calibri"/>
      </rPr>
      <t>- Check for expired or inactive credentials and confirm they are removed from production environments.</t>
    </r>
  </si>
  <si>
    <r>
      <rPr>
        <sz val="11"/>
        <color rgb="FF000000"/>
        <rFont val="Calibri"/>
      </rPr>
      <t>By default, Fusion Applications and related SaaS services do not enforce automatic expiration or rotation of integration account secrets. Credential rotation must be managed by the customer.</t>
    </r>
  </si>
  <si>
    <t>1.12</t>
  </si>
  <si>
    <r>
      <rPr>
        <sz val="11"/>
        <rFont val="Calibri"/>
      </rPr>
      <t>Ensure EPM Automate Credentials Are Protected via Secure Storage</t>
    </r>
  </si>
  <si>
    <r>
      <rPr>
        <sz val="11"/>
        <color rgb="FF000000"/>
        <rFont val="Calibri"/>
      </rPr>
      <t>- Use the EPM Automate encrypt command to generate an encrypted password file and update scripts to reference it instead of plaintext arguments.</t>
    </r>
    <r>
      <rPr>
        <sz val="11"/>
        <color rgb="FF000000"/>
        <rFont val="Calibri"/>
      </rPr>
      <t xml:space="preserve">
</t>
    </r>
    <r>
      <rPr>
        <sz val="11"/>
        <color rgb="FF000000"/>
        <rFont val="Calibri"/>
      </rPr>
      <t>- Alternatively, configure integration with an enterprise password vault or OS secure key store to inject credentials at runtime.</t>
    </r>
    <r>
      <rPr>
        <sz val="11"/>
        <color rgb="FF000000"/>
        <rFont val="Calibri"/>
      </rPr>
      <t xml:space="preserve">
</t>
    </r>
    <r>
      <rPr>
        <sz val="11"/>
        <color rgb="FF000000"/>
        <rFont val="Calibri"/>
      </rPr>
      <t>- Regularly rotate credentials and regenerate encrypted storage files.</t>
    </r>
    <r>
      <rPr>
        <sz val="11"/>
        <color rgb="FF000000"/>
        <rFont val="Calibri"/>
      </rPr>
      <t xml:space="preserve">
</t>
    </r>
    <r>
      <rPr>
        <sz val="11"/>
        <color rgb="FF000000"/>
        <rFont val="Calibri"/>
      </rPr>
      <t>- Audit existing automation jobs to ensure compliance and remove any residual plaintext credentials.</t>
    </r>
  </si>
  <si>
    <r>
      <rPr>
        <sz val="11"/>
        <color rgb="FF000000"/>
        <rFont val="Calibri"/>
      </rPr>
      <t>EPM Automate requires credentials to execute commands such as data load, snapshot management, or audit log export. These credentials must never be stored in plaintext within scripts or configuration files. Instead, credentials must be secured using Oracle’s encrypted password file (created with the encrypt command) or by integrating with secure enterprise credential vaults and OS-level key stores.</t>
    </r>
  </si>
  <si>
    <r>
      <rPr>
        <sz val="11"/>
        <color rgb="FF000000"/>
        <rFont val="Calibri"/>
      </rPr>
      <t>Adopting encrypted storage introduces operational overhead (managing encrypted files, updating scripts, rotating credentials). However, the risks of not securing credentials - including unauthorized access, privilege escalation, and data breaches — far outweigh the effort required.</t>
    </r>
  </si>
  <si>
    <r>
      <rPr>
        <sz val="11"/>
        <color rgb="FF000000"/>
        <rFont val="Calibri"/>
      </rPr>
      <t>- Review all automation scripts, scheduled jobs, and CI/CD processes invoking EPM Automate.</t>
    </r>
    <r>
      <rPr>
        <sz val="11"/>
        <color rgb="FF000000"/>
        <rFont val="Calibri"/>
      </rPr>
      <t xml:space="preserve">
</t>
    </r>
    <r>
      <rPr>
        <sz val="11"/>
        <color rgb="FF000000"/>
        <rFont val="Calibri"/>
      </rPr>
      <t>- Verify that credentials are not stored in cleartext (e.g. in batch files, shell scripts, or parameters).</t>
    </r>
    <r>
      <rPr>
        <sz val="11"/>
        <color rgb="FF000000"/>
        <rFont val="Calibri"/>
      </rPr>
      <t xml:space="preserve">
</t>
    </r>
    <r>
      <rPr>
        <sz val="11"/>
        <color rgb="FF000000"/>
        <rFont val="Calibri"/>
      </rPr>
      <t>- Confirm that either:</t>
    </r>
    <r>
      <rPr>
        <sz val="11"/>
        <color rgb="FF000000"/>
        <rFont val="Calibri"/>
      </rPr>
      <t xml:space="preserve">
</t>
    </r>
    <r>
      <rPr>
        <sz val="11"/>
        <color rgb="FF000000"/>
        <rFont val="Calibri"/>
      </rPr>
      <t>- The Oracle encrypted password file is being used, or</t>
    </r>
    <r>
      <rPr>
        <sz val="11"/>
        <color rgb="FF000000"/>
        <rFont val="Calibri"/>
      </rPr>
      <t xml:space="preserve">
</t>
    </r>
    <r>
      <rPr>
        <sz val="11"/>
        <color rgb="FF000000"/>
        <rFont val="Calibri"/>
      </rPr>
      <t>- Credentials are retrieved securely from an OS-level key store (e.g. Windows Credential Manager, Linux keyring) or an enterprise vault (e.g. CyberArk, HashiCorp Vault, OCI Vault).</t>
    </r>
    <r>
      <rPr>
        <sz val="11"/>
        <color rgb="FF000000"/>
        <rFont val="Calibri"/>
      </rPr>
      <t xml:space="preserve">
</t>
    </r>
    <r>
      <rPr>
        <sz val="11"/>
        <color rgb="FF000000"/>
        <rFont val="Calibri"/>
      </rPr>
      <t>- Validate that credential rotation is in place and documented.</t>
    </r>
  </si>
  <si>
    <r>
      <rPr>
        <sz val="11"/>
        <color rgb="FF000000"/>
        <rFont val="Calibri"/>
      </rPr>
      <t>By default, EPM Automate accepts credentials as plaintext arguments if no secure method is configured. Secure storage must be explicitly implemented.</t>
    </r>
  </si>
  <si>
    <t>1.13</t>
  </si>
  <si>
    <r>
      <rPr>
        <sz val="11"/>
        <rFont val="Calibri"/>
      </rPr>
      <t>Ensure Dormant Accounts and Orphaned Identities Are Automatically Detected and Disabled</t>
    </r>
  </si>
  <si>
    <r>
      <rPr>
        <sz val="11"/>
        <color rgb="FF000000"/>
        <rFont val="Calibri"/>
      </rPr>
      <t>- Implement identity governance tooling in OCI Identity Domains or an integrated IAM solution.</t>
    </r>
    <r>
      <rPr>
        <sz val="11"/>
        <color rgb="FF000000"/>
        <rFont val="Calibri"/>
      </rPr>
      <t xml:space="preserve">
</t>
    </r>
    <r>
      <rPr>
        <sz val="11"/>
        <color rgb="FF000000"/>
        <rFont val="Calibri"/>
      </rPr>
      <t>- Configure policies to flag accounts inactive for more than 90 days or lacking ownership/role assignments.</t>
    </r>
    <r>
      <rPr>
        <sz val="11"/>
        <color rgb="FF000000"/>
        <rFont val="Calibri"/>
      </rPr>
      <t xml:space="preserve">
</t>
    </r>
    <r>
      <rPr>
        <sz val="11"/>
        <color rgb="FF000000"/>
        <rFont val="Calibri"/>
      </rPr>
      <t>- Set policies to disable such accounts automatically while notifying administrators.</t>
    </r>
    <r>
      <rPr>
        <sz val="11"/>
        <color rgb="FF000000"/>
        <rFont val="Calibri"/>
      </rPr>
      <t xml:space="preserve">
</t>
    </r>
    <r>
      <rPr>
        <sz val="11"/>
        <color rgb="FF000000"/>
        <rFont val="Calibri"/>
      </rPr>
      <t>- Define exceptions for service accounts and apply compensating monitoring controls.</t>
    </r>
    <r>
      <rPr>
        <sz val="11"/>
        <color rgb="FF000000"/>
        <rFont val="Calibri"/>
      </rPr>
      <t xml:space="preserve">
</t>
    </r>
    <r>
      <rPr>
        <sz val="11"/>
        <color rgb="FF000000"/>
        <rFont val="Calibri"/>
      </rPr>
      <t>- Periodically review policy effectiveness and adjust thresholds as needed.</t>
    </r>
  </si>
  <si>
    <r>
      <rPr>
        <sz val="11"/>
        <color rgb="FF000000"/>
        <rFont val="Calibri"/>
      </rPr>
      <t>Dormant accounts and orphaned identities should be detected and disabled using automated identity governance capabilities. Policies should be configured in OCI Identity Domains or integrated identity governance platforms to automatically flag and disable accounts that have not logged in within a defined period, or that have no role assignments or ownership.</t>
    </r>
  </si>
  <si>
    <r>
      <rPr>
        <sz val="11"/>
        <color rgb="FF000000"/>
        <rFont val="Calibri"/>
      </rPr>
      <t>Automation requires integration with identity governance tooling and careful configuration to avoid unintended lockouts. Exceptions may need to be defined for service or integration accounts.</t>
    </r>
  </si>
  <si>
    <r>
      <rPr>
        <sz val="11"/>
        <color rgb="FF000000"/>
        <rFont val="Calibri"/>
      </rPr>
      <t>- Verify that identity governance policies are configured to automatically detect dormant and orphaned accounts.</t>
    </r>
    <r>
      <rPr>
        <sz val="11"/>
        <color rgb="FF000000"/>
        <rFont val="Calibri"/>
      </rPr>
      <t xml:space="preserve">
</t>
    </r>
    <r>
      <rPr>
        <sz val="11"/>
        <color rgb="FF000000"/>
        <rFont val="Calibri"/>
      </rPr>
      <t>- Review policy logs to confirm detection and disabling actions have occurred.</t>
    </r>
    <r>
      <rPr>
        <sz val="11"/>
        <color rgb="FF000000"/>
        <rFont val="Calibri"/>
      </rPr>
      <t xml:space="preserve">
</t>
    </r>
    <r>
      <rPr>
        <sz val="11"/>
        <color rgb="FF000000"/>
        <rFont val="Calibri"/>
      </rPr>
      <t>- Check for exceptions or exclusions and validate that they are documented and approved.</t>
    </r>
  </si>
  <si>
    <r>
      <rPr>
        <sz val="11"/>
        <color rgb="FF000000"/>
        <rFont val="Calibri"/>
      </rPr>
      <t>By default, automatic disabling of dormant and orphaned accounts is not enforced in Oracle SaaS.</t>
    </r>
  </si>
  <si>
    <t>1.14</t>
  </si>
  <si>
    <r>
      <rPr>
        <sz val="11"/>
        <rFont val="Calibri"/>
      </rPr>
      <t>Ensure Dormant Accounts and Orphaned Identities Are Reviewed and Disabled</t>
    </r>
  </si>
  <si>
    <r>
      <rPr>
        <sz val="11"/>
        <color rgb="FF000000"/>
        <rFont val="Calibri"/>
      </rPr>
      <t>- Establish a policy defining thresholds for dormant accounts (for example, 90 days inactivity).</t>
    </r>
    <r>
      <rPr>
        <sz val="11"/>
        <color rgb="FF000000"/>
        <rFont val="Calibri"/>
      </rPr>
      <t xml:space="preserve">
</t>
    </r>
    <r>
      <rPr>
        <sz val="11"/>
        <color rgb="FF000000"/>
        <rFont val="Calibri"/>
      </rPr>
      <t>- Schedule quarterly reports of user activity and ownership.</t>
    </r>
    <r>
      <rPr>
        <sz val="11"/>
        <color rgb="FF000000"/>
        <rFont val="Calibri"/>
      </rPr>
      <t xml:space="preserve">
</t>
    </r>
    <r>
      <rPr>
        <sz val="11"/>
        <color rgb="FF000000"/>
        <rFont val="Calibri"/>
      </rPr>
      <t>- Review results with application owners.</t>
    </r>
    <r>
      <rPr>
        <sz val="11"/>
        <color rgb="FF000000"/>
        <rFont val="Calibri"/>
      </rPr>
      <t xml:space="preserve">
</t>
    </r>
    <r>
      <rPr>
        <sz val="11"/>
        <color rgb="FF000000"/>
        <rFont val="Calibri"/>
      </rPr>
      <t>- Disable or delete dormant and orphaned accounts once confirmed unnecessary.</t>
    </r>
    <r>
      <rPr>
        <sz val="11"/>
        <color rgb="FF000000"/>
        <rFont val="Calibri"/>
      </rPr>
      <t xml:space="preserve">
</t>
    </r>
    <r>
      <rPr>
        <sz val="11"/>
        <color rgb="FF000000"/>
        <rFont val="Calibri"/>
      </rPr>
      <t>- Document results and keep evidence for audit purposes.</t>
    </r>
  </si>
  <si>
    <r>
      <rPr>
        <sz val="11"/>
        <color rgb="FF000000"/>
        <rFont val="Calibri"/>
      </rPr>
      <t>Dormant accounts and orphaned identities should be identified and disabled on a regular schedule. Dormant accounts are active accounts that have not been used for a defined period, such as 90 days. Orphaned identities are accounts with no associated owner or role assignment. Manual reviews of account activity in Fusion Applications and OCI Identity Domains should be conducted at least quarterly to detect such accounts.</t>
    </r>
  </si>
  <si>
    <r>
      <rPr>
        <sz val="11"/>
        <color rgb="FF000000"/>
        <rFont val="Calibri"/>
      </rPr>
      <t>Manual review and disabling requires administrative effort and careful validation to avoid mistakenly removing accounts that are still needed. A process to re-enable accounts upon business justification should be defined to limit disruption.</t>
    </r>
  </si>
  <si>
    <r>
      <rPr>
        <sz val="11"/>
        <color rgb="FF000000"/>
        <rFont val="Calibri"/>
      </rPr>
      <t>- Generate user activity reports for Fusion Applications or OCI Identity Domains.</t>
    </r>
    <r>
      <rPr>
        <sz val="11"/>
        <color rgb="FF000000"/>
        <rFont val="Calibri"/>
      </rPr>
      <t xml:space="preserve">
</t>
    </r>
    <r>
      <rPr>
        <sz val="11"/>
        <color rgb="FF000000"/>
        <rFont val="Calibri"/>
      </rPr>
      <t>- Identify accounts with no sign-in activity for at least 90 days.</t>
    </r>
    <r>
      <rPr>
        <sz val="11"/>
        <color rgb="FF000000"/>
        <rFont val="Calibri"/>
      </rPr>
      <t xml:space="preserve">
</t>
    </r>
    <r>
      <rPr>
        <sz val="11"/>
        <color rgb="FF000000"/>
        <rFont val="Calibri"/>
      </rPr>
      <t>- Identify accounts without assigned roles, groups, or owners.</t>
    </r>
    <r>
      <rPr>
        <sz val="11"/>
        <color rgb="FF000000"/>
        <rFont val="Calibri"/>
      </rPr>
      <t xml:space="preserve">
</t>
    </r>
    <r>
      <rPr>
        <sz val="11"/>
        <color rgb="FF000000"/>
        <rFont val="Calibri"/>
      </rPr>
      <t>- Confirm that such accounts are reviewed and, if appropriate, disabled or removed.</t>
    </r>
  </si>
  <si>
    <r>
      <rPr>
        <sz val="11"/>
        <color rgb="FF000000"/>
        <rFont val="Calibri"/>
      </rPr>
      <t>By default, Fusion Applications and OCI Identity Domains do not enforce reviews or disabling of dormant accounts.</t>
    </r>
  </si>
  <si>
    <t>Networking</t>
  </si>
  <si>
    <t>2.1</t>
  </si>
  <si>
    <r>
      <rPr>
        <sz val="11"/>
        <rFont val="Calibri"/>
      </rPr>
      <t>Ensure Network Perimeters are Configured in IAM or the Identity Provider</t>
    </r>
  </si>
  <si>
    <r>
      <rPr>
        <sz val="11"/>
        <color rgb="FF000000"/>
        <rFont val="Calibri"/>
      </rPr>
      <t>- Upgraded environments (OCI IAM):</t>
    </r>
    <r>
      <rPr>
        <sz val="11"/>
        <color rgb="FF000000"/>
        <rFont val="Calibri"/>
      </rPr>
      <t xml:space="preserve">
</t>
    </r>
    <r>
      <rPr>
        <sz val="11"/>
        <color rgb="FF000000"/>
        <rFont val="Calibri"/>
      </rPr>
      <t xml:space="preserve">- Go to </t>
    </r>
    <r>
      <rPr>
        <b/>
        <sz val="11"/>
        <color rgb="FF000000"/>
        <rFont val="Calibri"/>
      </rPr>
      <t>Identity &amp; Security</t>
    </r>
    <r>
      <rPr>
        <sz val="11"/>
        <color rgb="FF000000"/>
        <rFont val="Calibri"/>
      </rPr>
      <t xml:space="preserve">, </t>
    </r>
    <r>
      <rPr>
        <b/>
        <sz val="11"/>
        <color rgb="FF000000"/>
        <rFont val="Calibri"/>
      </rPr>
      <t>Domains</t>
    </r>
    <r>
      <rPr>
        <sz val="11"/>
        <color rgb="FF000000"/>
        <rFont val="Calibri"/>
      </rPr>
      <t xml:space="preserve">, </t>
    </r>
    <r>
      <rPr>
        <b/>
        <sz val="11"/>
        <color rgb="FF000000"/>
        <rFont val="Calibri"/>
      </rPr>
      <t>Security</t>
    </r>
    <r>
      <rPr>
        <sz val="11"/>
        <color rgb="FF000000"/>
        <rFont val="Calibri"/>
      </rPr>
      <t xml:space="preserve">, </t>
    </r>
    <r>
      <rPr>
        <b/>
        <sz val="11"/>
        <color rgb="FF000000"/>
        <rFont val="Calibri"/>
      </rPr>
      <t>Network Perimeters</t>
    </r>
    <r>
      <rPr>
        <sz val="11"/>
        <color rgb="FF000000"/>
        <rFont val="Calibri"/>
      </rPr>
      <t>.</t>
    </r>
    <r>
      <rPr>
        <sz val="11"/>
        <color rgb="FF000000"/>
        <rFont val="Calibri"/>
      </rPr>
      <t xml:space="preserve">
</t>
    </r>
    <r>
      <rPr>
        <sz val="11"/>
        <color rgb="FF000000"/>
        <rFont val="Calibri"/>
      </rPr>
      <t>- Create a perimeter with approved IP ranges.</t>
    </r>
    <r>
      <rPr>
        <sz val="11"/>
        <color rgb="FF000000"/>
        <rFont val="Calibri"/>
      </rPr>
      <t xml:space="preserve">
</t>
    </r>
    <r>
      <rPr>
        <sz val="11"/>
        <color rgb="FF000000"/>
        <rFont val="Calibri"/>
      </rPr>
      <t>- Attach the perimeter to sign-on policies.</t>
    </r>
    <r>
      <rPr>
        <sz val="11"/>
        <color rgb="FF000000"/>
        <rFont val="Calibri"/>
      </rPr>
      <t xml:space="preserve">
</t>
    </r>
    <r>
      <rPr>
        <sz val="11"/>
        <color rgb="FF000000"/>
        <rFont val="Calibri"/>
      </rPr>
      <t>- Non-upgraded environments (external IdP):</t>
    </r>
    <r>
      <rPr>
        <sz val="11"/>
        <color rgb="FF000000"/>
        <rFont val="Calibri"/>
      </rPr>
      <t xml:space="preserve">
</t>
    </r>
    <r>
      <rPr>
        <sz val="11"/>
        <color rgb="FF000000"/>
        <rFont val="Calibri"/>
      </rPr>
      <t>- Configure conditional access rules in the IdP (Azure AD, Okta, etc.).</t>
    </r>
    <r>
      <rPr>
        <sz val="11"/>
        <color rgb="FF000000"/>
        <rFont val="Calibri"/>
      </rPr>
      <t xml:space="preserve">
</t>
    </r>
    <r>
      <rPr>
        <sz val="11"/>
        <color rgb="FF000000"/>
        <rFont val="Calibri"/>
      </rPr>
      <t>- Define approved IP ranges or geolocation-based conditions.</t>
    </r>
    <r>
      <rPr>
        <sz val="11"/>
        <color rgb="FF000000"/>
        <rFont val="Calibri"/>
      </rPr>
      <t xml:space="preserve">
</t>
    </r>
    <r>
      <rPr>
        <sz val="11"/>
        <color rgb="FF000000"/>
        <rFont val="Calibri"/>
      </rPr>
      <t>- Apply these rules to authentication policies used by Oracle SaaS.</t>
    </r>
  </si>
  <si>
    <r>
      <rPr>
        <sz val="11"/>
        <color rgb="FF000000"/>
        <rFont val="Calibri"/>
      </rPr>
      <t>Network Perimeters restrict where users can sign in to Oracle SaaS applications by enforcing trusted IP ranges or network sources. For upgraded environments, this is configured natively in Oracle Identity Domains. For environments that have not yet been upgraded, equivalent controls should be configured in the external identity provider (IdP).</t>
    </r>
  </si>
  <si>
    <r>
      <rPr>
        <sz val="11"/>
        <color rgb="FF000000"/>
        <rFont val="Calibri"/>
      </rPr>
      <t>Configuring network perimeters may block legitimate users from signing in if they connect from locations or IP ranges not included in the allow-list, such as when traveling or working remotely, so organizations must keep ranges current and provide secure remote access options to balance security with usability.</t>
    </r>
  </si>
  <si>
    <r>
      <rPr>
        <sz val="11"/>
        <color rgb="FF000000"/>
        <rFont val="Calibri"/>
      </rPr>
      <t>- For upgraded environments:</t>
    </r>
    <r>
      <rPr>
        <sz val="11"/>
        <color rgb="FF000000"/>
        <rFont val="Calibri"/>
      </rPr>
      <t xml:space="preserve">
</t>
    </r>
    <r>
      <rPr>
        <sz val="11"/>
        <color rgb="FF000000"/>
        <rFont val="Calibri"/>
      </rPr>
      <t>- Sign in to the Oracle Cloud Console.</t>
    </r>
    <r>
      <rPr>
        <sz val="11"/>
        <color rgb="FF000000"/>
        <rFont val="Calibri"/>
      </rPr>
      <t xml:space="preserve">
</t>
    </r>
    <r>
      <rPr>
        <sz val="11"/>
        <color rgb="FF000000"/>
        <rFont val="Calibri"/>
      </rPr>
      <t xml:space="preserve">- Navigate to </t>
    </r>
    <r>
      <rPr>
        <b/>
        <sz val="11"/>
        <color rgb="FF000000"/>
        <rFont val="Calibri"/>
      </rPr>
      <t>Identity &amp; Security</t>
    </r>
    <r>
      <rPr>
        <sz val="11"/>
        <color rgb="FF000000"/>
        <rFont val="Calibri"/>
      </rPr>
      <t xml:space="preserve">, </t>
    </r>
    <r>
      <rPr>
        <b/>
        <sz val="11"/>
        <color rgb="FF000000"/>
        <rFont val="Calibri"/>
      </rPr>
      <t>Domains</t>
    </r>
    <r>
      <rPr>
        <sz val="11"/>
        <color rgb="FF000000"/>
        <rFont val="Calibri"/>
      </rPr>
      <t xml:space="preserve">, </t>
    </r>
    <r>
      <rPr>
        <b/>
        <sz val="11"/>
        <color rgb="FF000000"/>
        <rFont val="Calibri"/>
      </rPr>
      <t>Security</t>
    </r>
    <r>
      <rPr>
        <sz val="11"/>
        <color rgb="FF000000"/>
        <rFont val="Calibri"/>
      </rPr>
      <t xml:space="preserve">, </t>
    </r>
    <r>
      <rPr>
        <b/>
        <sz val="11"/>
        <color rgb="FF000000"/>
        <rFont val="Calibri"/>
      </rPr>
      <t>Network Perimeters</t>
    </r>
    <r>
      <rPr>
        <sz val="11"/>
        <color rgb="FF000000"/>
        <rFont val="Calibri"/>
      </rPr>
      <t>.</t>
    </r>
    <r>
      <rPr>
        <sz val="11"/>
        <color rgb="FF000000"/>
        <rFont val="Calibri"/>
      </rPr>
      <t xml:space="preserve">
</t>
    </r>
    <r>
      <rPr>
        <sz val="11"/>
        <color rgb="FF000000"/>
        <rFont val="Calibri"/>
      </rPr>
      <t>- Verify that at least one Network Perimeter is defined with authorized IP ranges and attached to sign-on policies.</t>
    </r>
    <r>
      <rPr>
        <sz val="11"/>
        <color rgb="FF000000"/>
        <rFont val="Calibri"/>
      </rPr>
      <t xml:space="preserve">
</t>
    </r>
    <r>
      <rPr>
        <sz val="11"/>
        <color rgb="FF000000"/>
        <rFont val="Calibri"/>
      </rPr>
      <t>- For non-upgraded environments:</t>
    </r>
    <r>
      <rPr>
        <sz val="11"/>
        <color rgb="FF000000"/>
        <rFont val="Calibri"/>
      </rPr>
      <t xml:space="preserve">
</t>
    </r>
    <r>
      <rPr>
        <sz val="11"/>
        <color rgb="FF000000"/>
        <rFont val="Calibri"/>
      </rPr>
      <t>- Review conditional access or equivalent policies in the IdP.</t>
    </r>
    <r>
      <rPr>
        <sz val="11"/>
        <color rgb="FF000000"/>
        <rFont val="Calibri"/>
      </rPr>
      <t xml:space="preserve">
</t>
    </r>
    <r>
      <rPr>
        <sz val="11"/>
        <color rgb="FF000000"/>
        <rFont val="Calibri"/>
      </rPr>
      <t>- Confirm that rules are applied to restrict authentication attempts to approved IP ranges or network locations.</t>
    </r>
  </si>
  <si>
    <r>
      <rPr>
        <sz val="11"/>
        <color rgb="FF000000"/>
        <rFont val="Calibri"/>
      </rPr>
      <t>No Network Perimeters are configured by default.</t>
    </r>
  </si>
  <si>
    <t>2.2</t>
  </si>
  <si>
    <r>
      <rPr>
        <sz val="11"/>
        <rFont val="Calibri"/>
      </rPr>
      <t>Ensure OCI Console Access Is Restricted to Trusted Networks</t>
    </r>
  </si>
  <si>
    <r>
      <rPr>
        <sz val="11"/>
        <color rgb="FF000000"/>
        <rFont val="Calibri"/>
      </rPr>
      <t>- Define a Network Source with trusted IP ranges or VCN subnets:</t>
    </r>
    <r>
      <rPr>
        <sz val="11"/>
        <color rgb="FF000000"/>
        <rFont val="Calibri"/>
      </rPr>
      <t xml:space="preserve">
</t>
    </r>
    <r>
      <rPr>
        <sz val="11"/>
        <color rgb="FF000000"/>
        <rFont val="Calibri"/>
      </rPr>
      <t xml:space="preserve">- Navigate to </t>
    </r>
    <r>
      <rPr>
        <b/>
        <sz val="11"/>
        <color rgb="FF000000"/>
        <rFont val="Calibri"/>
      </rPr>
      <t>Identity &amp; Security</t>
    </r>
    <r>
      <rPr>
        <sz val="11"/>
        <color rgb="FF000000"/>
        <rFont val="Calibri"/>
      </rPr>
      <t xml:space="preserve">, </t>
    </r>
    <r>
      <rPr>
        <b/>
        <sz val="11"/>
        <color rgb="FF000000"/>
        <rFont val="Calibri"/>
      </rPr>
      <t>Network Sources</t>
    </r>
    <r>
      <rPr>
        <sz val="11"/>
        <color rgb="FF000000"/>
        <rFont val="Calibri"/>
      </rPr>
      <t xml:space="preserve">, </t>
    </r>
    <r>
      <rPr>
        <b/>
        <sz val="11"/>
        <color rgb="FF000000"/>
        <rFont val="Calibri"/>
      </rPr>
      <t>Create Network Source</t>
    </r>
    <r>
      <rPr>
        <sz val="11"/>
        <color rgb="FF000000"/>
        <rFont val="Calibri"/>
      </rPr>
      <t>.</t>
    </r>
    <r>
      <rPr>
        <sz val="11"/>
        <color rgb="FF000000"/>
        <rFont val="Calibri"/>
      </rPr>
      <t xml:space="preserve">
</t>
    </r>
    <r>
      <rPr>
        <sz val="11"/>
        <color rgb="FF000000"/>
        <rFont val="Calibri"/>
      </rPr>
      <t>- Add approved IPs or CIDRs.</t>
    </r>
    <r>
      <rPr>
        <sz val="11"/>
        <color rgb="FF000000"/>
        <rFont val="Calibri"/>
      </rPr>
      <t xml:space="preserve">
</t>
    </r>
    <r>
      <rPr>
        <sz val="11"/>
        <color rgb="FF000000"/>
        <rFont val="Calibri"/>
      </rPr>
      <t>- Update the Sign-On Policy for the identity domain:</t>
    </r>
    <r>
      <rPr>
        <sz val="11"/>
        <color rgb="FF000000"/>
        <rFont val="Calibri"/>
      </rPr>
      <t xml:space="preserve">
</t>
    </r>
    <r>
      <rPr>
        <sz val="11"/>
        <color rgb="FF000000"/>
        <rFont val="Calibri"/>
      </rPr>
      <t xml:space="preserve">- Add a rule that allows console login only if </t>
    </r>
    <r>
      <rPr>
        <b/>
        <sz val="11"/>
        <color rgb="FF000000"/>
        <rFont val="Calibri"/>
      </rPr>
      <t>request.networkSource.name</t>
    </r>
    <r>
      <rPr>
        <sz val="11"/>
        <color rgb="FF000000"/>
        <rFont val="Calibri"/>
      </rPr>
      <t xml:space="preserve"> matches the trusted network source.</t>
    </r>
    <r>
      <rPr>
        <sz val="11"/>
        <color rgb="FF000000"/>
        <rFont val="Calibri"/>
      </rPr>
      <t xml:space="preserve">
</t>
    </r>
    <r>
      <rPr>
        <sz val="11"/>
        <color rgb="FF000000"/>
        <rFont val="Calibri"/>
      </rPr>
      <t>- Add a default deny rule for all other networks.</t>
    </r>
    <r>
      <rPr>
        <sz val="11"/>
        <color rgb="FF000000"/>
        <rFont val="Calibri"/>
      </rPr>
      <t xml:space="preserve">
</t>
    </r>
    <r>
      <rPr>
        <sz val="11"/>
        <color rgb="FF000000"/>
        <rFont val="Calibri"/>
      </rPr>
      <t>- Test access from both inside and outside the trusted network.</t>
    </r>
    <r>
      <rPr>
        <sz val="11"/>
        <color rgb="FF000000"/>
        <rFont val="Calibri"/>
      </rPr>
      <t xml:space="preserve">
</t>
    </r>
    <r>
      <rPr>
        <sz val="11"/>
        <color rgb="FF000000"/>
        <rFont val="Calibri"/>
      </rPr>
      <t>- Maintain a secure break-glass account exempt from the restriction.</t>
    </r>
  </si>
  <si>
    <r>
      <rPr>
        <sz val="11"/>
        <color rgb="FF000000"/>
        <rFont val="Calibri"/>
      </rPr>
      <t>Ensure that access to the Oracle Cloud Infrastructure (OCI) Console is restricted to trusted networks (secure VPNs or private network endpoints) by configuring IAM Network Sources</t>
    </r>
  </si>
  <si>
    <r>
      <rPr>
        <sz val="11"/>
        <color rgb="FF000000"/>
        <rFont val="Calibri"/>
      </rPr>
      <t>Restricting access may prevent legitimate users outside trusted networks from logging in. Organizations must maintain a secure break-glass account and carefully test network rules before enforcing them.</t>
    </r>
  </si>
  <si>
    <r>
      <rPr>
        <sz val="11"/>
        <color rgb="FF000000"/>
        <rFont val="Calibri"/>
      </rPr>
      <t xml:space="preserve">- Navigate to </t>
    </r>
    <r>
      <rPr>
        <b/>
        <sz val="11"/>
        <color rgb="FF000000"/>
        <rFont val="Calibri"/>
      </rPr>
      <t>Identity &amp; Security</t>
    </r>
    <r>
      <rPr>
        <sz val="11"/>
        <color rgb="FF000000"/>
        <rFont val="Calibri"/>
      </rPr>
      <t xml:space="preserve">, </t>
    </r>
    <r>
      <rPr>
        <b/>
        <sz val="11"/>
        <color rgb="FF000000"/>
        <rFont val="Calibri"/>
      </rPr>
      <t>Domains</t>
    </r>
    <r>
      <rPr>
        <sz val="11"/>
        <color rgb="FF000000"/>
        <rFont val="Calibri"/>
      </rPr>
      <t xml:space="preserve">, </t>
    </r>
    <r>
      <rPr>
        <b/>
        <sz val="11"/>
        <color rgb="FF000000"/>
        <rFont val="Calibri"/>
      </rPr>
      <t>Security</t>
    </r>
    <r>
      <rPr>
        <sz val="11"/>
        <color rgb="FF000000"/>
        <rFont val="Calibri"/>
      </rPr>
      <t xml:space="preserve">, </t>
    </r>
    <r>
      <rPr>
        <b/>
        <sz val="11"/>
        <color rgb="FF000000"/>
        <rFont val="Calibri"/>
      </rPr>
      <t>Sign-On Policies</t>
    </r>
    <r>
      <rPr>
        <sz val="11"/>
        <color rgb="FF000000"/>
        <rFont val="Calibri"/>
      </rPr>
      <t>.</t>
    </r>
    <r>
      <rPr>
        <sz val="11"/>
        <color rgb="FF000000"/>
        <rFont val="Calibri"/>
      </rPr>
      <t xml:space="preserve">
</t>
    </r>
    <r>
      <rPr>
        <sz val="11"/>
        <color rgb="FF000000"/>
        <rFont val="Calibri"/>
      </rPr>
      <t xml:space="preserve">- Confirm that console login rules reference a defined network source (for example, </t>
    </r>
    <r>
      <rPr>
        <b/>
        <sz val="11"/>
        <color rgb="FF000000"/>
        <rFont val="Calibri"/>
      </rPr>
      <t>request.networkSource.name = &lt;TrustedSource&gt;</t>
    </r>
    <r>
      <rPr>
        <sz val="11"/>
        <color rgb="FF000000"/>
        <rFont val="Calibri"/>
      </rPr>
      <t>).</t>
    </r>
    <r>
      <rPr>
        <sz val="11"/>
        <color rgb="FF000000"/>
        <rFont val="Calibri"/>
      </rPr>
      <t xml:space="preserve">
</t>
    </r>
    <r>
      <rPr>
        <sz val="11"/>
        <color rgb="FF000000"/>
        <rFont val="Calibri"/>
      </rPr>
      <t>- Verify that there is no policy rule permitting console access from any network.</t>
    </r>
    <r>
      <rPr>
        <sz val="11"/>
        <color rgb="FF000000"/>
        <rFont val="Calibri"/>
      </rPr>
      <t xml:space="preserve">
</t>
    </r>
    <r>
      <rPr>
        <sz val="11"/>
        <color rgb="FF000000"/>
        <rFont val="Calibri"/>
      </rPr>
      <t xml:space="preserve">- Navigate to </t>
    </r>
    <r>
      <rPr>
        <b/>
        <sz val="11"/>
        <color rgb="FF000000"/>
        <rFont val="Calibri"/>
      </rPr>
      <t>Identity &amp; Security</t>
    </r>
    <r>
      <rPr>
        <sz val="11"/>
        <color rgb="FF000000"/>
        <rFont val="Calibri"/>
      </rPr>
      <t xml:space="preserve">, </t>
    </r>
    <r>
      <rPr>
        <b/>
        <sz val="11"/>
        <color rgb="FF000000"/>
        <rFont val="Calibri"/>
      </rPr>
      <t>Network Sources</t>
    </r>
    <r>
      <rPr>
        <sz val="11"/>
        <color rgb="FF000000"/>
        <rFont val="Calibri"/>
      </rPr>
      <t>.</t>
    </r>
    <r>
      <rPr>
        <sz val="11"/>
        <color rgb="FF000000"/>
        <rFont val="Calibri"/>
      </rPr>
      <t xml:space="preserve">
</t>
    </r>
    <r>
      <rPr>
        <sz val="11"/>
        <color rgb="FF000000"/>
        <rFont val="Calibri"/>
      </rPr>
      <t>- Confirm that the trusted network source contains only approved IP addresses, CIDR blocks, or VCN subnets.</t>
    </r>
  </si>
  <si>
    <r>
      <rPr>
        <sz val="11"/>
        <color rgb="FF000000"/>
        <rFont val="Calibri"/>
      </rPr>
      <t>Public access allowed by default unless restricted by Network Configurations manually.</t>
    </r>
  </si>
  <si>
    <t>2.3</t>
  </si>
  <si>
    <r>
      <rPr>
        <sz val="11"/>
        <rFont val="Calibri"/>
      </rPr>
      <t>Ensure Access to Fusion is restricted via Access Control List (ACL)</t>
    </r>
  </si>
  <si>
    <r>
      <rPr>
        <sz val="11"/>
        <color rgb="FF000000"/>
        <rFont val="Calibri"/>
      </rPr>
      <t>- In the Oracle Cloud Infrastructure Console, access the Fusion SaaS environment’s network configuration</t>
    </r>
    <r>
      <rPr>
        <sz val="11"/>
        <color rgb="FF000000"/>
        <rFont val="Calibri"/>
      </rPr>
      <t xml:space="preserve">
</t>
    </r>
    <r>
      <rPr>
        <sz val="11"/>
        <color rgb="FF000000"/>
        <rFont val="Calibri"/>
      </rPr>
      <t>- Enable the Access Control List feature if not already active</t>
    </r>
    <r>
      <rPr>
        <sz val="11"/>
        <color rgb="FF000000"/>
        <rFont val="Calibri"/>
      </rPr>
      <t xml:space="preserve">
</t>
    </r>
    <r>
      <rPr>
        <sz val="11"/>
        <color rgb="FF000000"/>
        <rFont val="Calibri"/>
      </rPr>
      <t>- Add the organization’s trusted public IP addresses, CIDR ranges, and/or OCI Virtual Cloud Networks (VCNs) to the ACL</t>
    </r>
    <r>
      <rPr>
        <sz val="11"/>
        <color rgb="FF000000"/>
        <rFont val="Calibri"/>
      </rPr>
      <t xml:space="preserve">
</t>
    </r>
    <r>
      <rPr>
        <sz val="11"/>
        <color rgb="FF000000"/>
        <rFont val="Calibri"/>
      </rPr>
      <t>- Save the configuration and confirm that the ACL is enforced</t>
    </r>
    <r>
      <rPr>
        <sz val="11"/>
        <color rgb="FF000000"/>
        <rFont val="Calibri"/>
      </rPr>
      <t xml:space="preserve">
</t>
    </r>
    <r>
      <rPr>
        <sz val="11"/>
        <color rgb="FF000000"/>
        <rFont val="Calibri"/>
      </rPr>
      <t>- Remove any broad or unnecessary ranges that could allow access from untrusted sources</t>
    </r>
    <r>
      <rPr>
        <sz val="11"/>
        <color rgb="FF000000"/>
        <rFont val="Calibri"/>
      </rPr>
      <t xml:space="preserve">
</t>
    </r>
    <r>
      <rPr>
        <sz val="11"/>
        <color rgb="FF000000"/>
        <rFont val="Calibri"/>
      </rPr>
      <t>- Document any exceptions that must remain open, including justification and approval</t>
    </r>
    <r>
      <rPr>
        <sz val="11"/>
        <color rgb="FF000000"/>
        <rFont val="Calibri"/>
      </rPr>
      <t xml:space="preserve">
</t>
    </r>
    <r>
      <rPr>
        <sz val="11"/>
        <color rgb="FF000000"/>
        <rFont val="Calibri"/>
      </rPr>
      <t>- Validate the changes by testing access from both allowed and disallowed networks to ensure enforcement is functioning as expected</t>
    </r>
  </si>
  <si>
    <r>
      <rPr>
        <sz val="11"/>
        <color rgb="FF000000"/>
        <rFont val="Calibri"/>
      </rPr>
      <t>An Access Control List (ACL) restricts connections to Oracle Fusion SaaS environments by allowing access only from defined public IP addresses, CIDR ranges, or Oracle Cloud Infrastructure (OCI) Virtual Cloud Networks (VCNs). This ensures that access is limited to approved enterprise networks and private connectivity options such as FastConnect or VPN, while blocking all other traffic by default.</t>
    </r>
  </si>
  <si>
    <r>
      <rPr>
        <sz val="11"/>
        <color rgb="FF000000"/>
        <rFont val="Calibri"/>
      </rPr>
      <t>Restricting Fusion access through ACLs may block legitimate users or integrations if required IP addresses or VCNs are not properly registered. This can cause downtime for business processes until the ACL is updated.</t>
    </r>
  </si>
  <si>
    <r>
      <rPr>
        <sz val="11"/>
        <color rgb="FF000000"/>
        <rFont val="Calibri"/>
      </rPr>
      <t>- Sign in to the Oracle Cloud Infrastructure Console with the appropriate administrator privileges</t>
    </r>
    <r>
      <rPr>
        <sz val="11"/>
        <color rgb="FF000000"/>
        <rFont val="Calibri"/>
      </rPr>
      <t xml:space="preserve">
</t>
    </r>
    <r>
      <rPr>
        <sz val="11"/>
        <color rgb="FF000000"/>
        <rFont val="Calibri"/>
      </rPr>
      <t>- Navigate to the Fusion SaaS environment’s network settings and locate the Access Control List configuration</t>
    </r>
    <r>
      <rPr>
        <sz val="11"/>
        <color rgb="FF000000"/>
        <rFont val="Calibri"/>
      </rPr>
      <t xml:space="preserve">
</t>
    </r>
    <r>
      <rPr>
        <sz val="11"/>
        <color rgb="FF000000"/>
        <rFont val="Calibri"/>
      </rPr>
      <t>- Verify that ACLs are enabled for the environment</t>
    </r>
    <r>
      <rPr>
        <sz val="11"/>
        <color rgb="FF000000"/>
        <rFont val="Calibri"/>
      </rPr>
      <t xml:space="preserve">
</t>
    </r>
    <r>
      <rPr>
        <sz val="11"/>
        <color rgb="FF000000"/>
        <rFont val="Calibri"/>
      </rPr>
      <t>- Confirm that the ACL contains only trusted public IP addresses, CIDR ranges, or OCI Virtual Cloud Networks (VCNs)</t>
    </r>
    <r>
      <rPr>
        <sz val="11"/>
        <color rgb="FF000000"/>
        <rFont val="Calibri"/>
      </rPr>
      <t xml:space="preserve">
</t>
    </r>
    <r>
      <rPr>
        <sz val="11"/>
        <color rgb="FF000000"/>
        <rFont val="Calibri"/>
      </rPr>
      <t>- Check that the allowlist excludes overly broad ranges such as 0.0.0.0/0</t>
    </r>
    <r>
      <rPr>
        <sz val="11"/>
        <color rgb="FF000000"/>
        <rFont val="Calibri"/>
      </rPr>
      <t xml:space="preserve">
</t>
    </r>
    <r>
      <rPr>
        <sz val="11"/>
        <color rgb="FF000000"/>
        <rFont val="Calibri"/>
      </rPr>
      <t>- Validate that exceptions are documented and limited to approved use cases (for example, supplier portal or integrations that must be accessible from external networks)</t>
    </r>
    <r>
      <rPr>
        <sz val="11"/>
        <color rgb="FF000000"/>
        <rFont val="Calibri"/>
      </rPr>
      <t xml:space="preserve">
</t>
    </r>
    <r>
      <rPr>
        <sz val="11"/>
        <color rgb="FF000000"/>
        <rFont val="Calibri"/>
      </rPr>
      <t>- Attempt access from an unlisted IP or VCN to confirm that connections are blocked</t>
    </r>
  </si>
  <si>
    <r>
      <rPr>
        <sz val="11"/>
        <color rgb="FF000000"/>
        <rFont val="Calibri"/>
      </rPr>
      <t>No ACLs are enabled by default.</t>
    </r>
  </si>
  <si>
    <t>2.4</t>
  </si>
  <si>
    <r>
      <rPr>
        <sz val="11"/>
        <rFont val="Calibri"/>
      </rPr>
      <t>Ensure Location-Based Access Control (LBAC) is enabled</t>
    </r>
  </si>
  <si>
    <r>
      <rPr>
        <sz val="11"/>
        <color rgb="FF000000"/>
        <rFont val="Calibri"/>
      </rPr>
      <t>- Use an account with the IT Security Manager role to configure LBAC</t>
    </r>
    <r>
      <rPr>
        <sz val="11"/>
        <color rgb="FF000000"/>
        <rFont val="Calibri"/>
      </rPr>
      <t xml:space="preserve">
</t>
    </r>
    <r>
      <rPr>
        <sz val="11"/>
        <color rgb="FF000000"/>
        <rFont val="Calibri"/>
      </rPr>
      <t xml:space="preserve">- In the Security Console, open the Location Based Access tab and select </t>
    </r>
    <r>
      <rPr>
        <b/>
        <sz val="11"/>
        <color rgb="FF000000"/>
        <rFont val="Calibri"/>
      </rPr>
      <t>Enable Location Based Access</t>
    </r>
    <r>
      <rPr>
        <sz val="11"/>
        <color rgb="FF000000"/>
        <rFont val="Calibri"/>
      </rPr>
      <t xml:space="preserve">
</t>
    </r>
    <r>
      <rPr>
        <sz val="11"/>
        <color rgb="FF000000"/>
        <rFont val="Calibri"/>
      </rPr>
      <t>- Add trusted IP addresses or CIDR ranges, including the administrator’s current IP to avoid lockout</t>
    </r>
    <r>
      <rPr>
        <sz val="11"/>
        <color rgb="FF000000"/>
        <rFont val="Calibri"/>
      </rPr>
      <t xml:space="preserve">
</t>
    </r>
    <r>
      <rPr>
        <sz val="11"/>
        <color rgb="FF000000"/>
        <rFont val="Calibri"/>
      </rPr>
      <t>- Save the configuration and confirm the change</t>
    </r>
    <r>
      <rPr>
        <sz val="11"/>
        <color rgb="FF000000"/>
        <rFont val="Calibri"/>
      </rPr>
      <t xml:space="preserve">
</t>
    </r>
    <r>
      <rPr>
        <sz val="11"/>
        <color rgb="FF000000"/>
        <rFont val="Calibri"/>
      </rPr>
      <t>- Mark the IT Security Manager role as public to preserve console access even from unregistered networks</t>
    </r>
    <r>
      <rPr>
        <sz val="11"/>
        <color rgb="FF000000"/>
        <rFont val="Calibri"/>
      </rPr>
      <t xml:space="preserve">
</t>
    </r>
    <r>
      <rPr>
        <sz val="11"/>
        <color rgb="FF000000"/>
        <rFont val="Calibri"/>
      </rPr>
      <t>- If disabling LBAC, deselect the option; allowlist entries remain stored for reuse</t>
    </r>
    <r>
      <rPr>
        <sz val="11"/>
        <color rgb="FF000000"/>
        <rFont val="Calibri"/>
      </rPr>
      <t xml:space="preserve">
</t>
    </r>
    <r>
      <rPr>
        <sz val="11"/>
        <color rgb="FF000000"/>
        <rFont val="Calibri"/>
      </rPr>
      <t>- Validate by testing login from both trusted and untrusted IPs</t>
    </r>
  </si>
  <si>
    <r>
      <rPr>
        <sz val="11"/>
        <color rgb="FF000000"/>
        <rFont val="Calibri"/>
      </rPr>
      <t>Location-Based Access Control (LBAC) restricts user access to Oracle Fusion SaaS products based on network location. It applies to both user interface (UI) and API sign-ins. Access is allowed only from registered IP ranges, such as corporate offices or VPN gateways. Users connecting from unregistered networks receive only generic or limited access unless explicitly permitted.</t>
    </r>
  </si>
  <si>
    <r>
      <rPr>
        <sz val="11"/>
        <color rgb="FF000000"/>
        <rFont val="Calibri"/>
      </rPr>
      <t>Enabling LBAC may prevent users from accessing Oracle Fusion Applications if they connect from networks not included in the allowlist, such as home offices, mobile connections, or partner sites. Administrators must carefully manage IP entries to avoid service disruption.</t>
    </r>
  </si>
  <si>
    <r>
      <rPr>
        <sz val="11"/>
        <color rgb="FF000000"/>
        <rFont val="Calibri"/>
      </rPr>
      <t>- Confirm that the IT Security Manager role is assigned</t>
    </r>
    <r>
      <rPr>
        <sz val="11"/>
        <color rgb="FF000000"/>
        <rFont val="Calibri"/>
      </rPr>
      <t xml:space="preserve">
</t>
    </r>
    <r>
      <rPr>
        <sz val="11"/>
        <color rgb="FF000000"/>
        <rFont val="Calibri"/>
      </rPr>
      <t>- In a test or non-production environment, validate LBAC configuration before enabling in production</t>
    </r>
    <r>
      <rPr>
        <sz val="11"/>
        <color rgb="FF000000"/>
        <rFont val="Calibri"/>
      </rPr>
      <t xml:space="preserve">
</t>
    </r>
    <r>
      <rPr>
        <sz val="11"/>
        <color rgb="FF000000"/>
        <rFont val="Calibri"/>
      </rPr>
      <t xml:space="preserve">- Navigate to </t>
    </r>
    <r>
      <rPr>
        <b/>
        <sz val="11"/>
        <color rgb="FF000000"/>
        <rFont val="Calibri"/>
      </rPr>
      <t>Navigator</t>
    </r>
    <r>
      <rPr>
        <sz val="11"/>
        <color rgb="FF000000"/>
        <rFont val="Calibri"/>
      </rPr>
      <t xml:space="preserve">, </t>
    </r>
    <r>
      <rPr>
        <b/>
        <sz val="11"/>
        <color rgb="FF000000"/>
        <rFont val="Calibri"/>
      </rPr>
      <t>Tools</t>
    </r>
    <r>
      <rPr>
        <sz val="11"/>
        <color rgb="FF000000"/>
        <rFont val="Calibri"/>
      </rPr>
      <t xml:space="preserve">, </t>
    </r>
    <r>
      <rPr>
        <b/>
        <sz val="11"/>
        <color rgb="FF000000"/>
        <rFont val="Calibri"/>
      </rPr>
      <t>Security Console</t>
    </r>
    <r>
      <rPr>
        <sz val="11"/>
        <color rgb="FF000000"/>
        <rFont val="Calibri"/>
      </rPr>
      <t xml:space="preserve">, </t>
    </r>
    <r>
      <rPr>
        <b/>
        <sz val="11"/>
        <color rgb="FF000000"/>
        <rFont val="Calibri"/>
      </rPr>
      <t>Location Based Access</t>
    </r>
    <r>
      <rPr>
        <sz val="11"/>
        <color rgb="FF000000"/>
        <rFont val="Calibri"/>
      </rPr>
      <t xml:space="preserve">
</t>
    </r>
    <r>
      <rPr>
        <sz val="11"/>
        <color rgb="FF000000"/>
        <rFont val="Calibri"/>
      </rPr>
      <t xml:space="preserve">- Verify that </t>
    </r>
    <r>
      <rPr>
        <b/>
        <sz val="11"/>
        <color rgb="FF000000"/>
        <rFont val="Calibri"/>
      </rPr>
      <t>Enable Location Based Access</t>
    </r>
    <r>
      <rPr>
        <sz val="11"/>
        <color rgb="FF000000"/>
        <rFont val="Calibri"/>
      </rPr>
      <t xml:space="preserve"> is selected</t>
    </r>
    <r>
      <rPr>
        <sz val="11"/>
        <color rgb="FF000000"/>
        <rFont val="Calibri"/>
      </rPr>
      <t xml:space="preserve">
</t>
    </r>
    <r>
      <rPr>
        <sz val="11"/>
        <color rgb="FF000000"/>
        <rFont val="Calibri"/>
      </rPr>
      <t xml:space="preserve">- Review the IP Address </t>
    </r>
    <r>
      <rPr>
        <b/>
        <sz val="11"/>
        <color rgb="FF000000"/>
        <rFont val="Calibri"/>
      </rPr>
      <t>Allowlist</t>
    </r>
    <r>
      <rPr>
        <sz val="11"/>
        <color rgb="FF000000"/>
        <rFont val="Calibri"/>
      </rPr>
      <t xml:space="preserve"> to ensure it contains valid IPv4 or CIDR ranges for trusted networks</t>
    </r>
    <r>
      <rPr>
        <sz val="11"/>
        <color rgb="FF000000"/>
        <rFont val="Calibri"/>
      </rPr>
      <t xml:space="preserve">
</t>
    </r>
    <r>
      <rPr>
        <sz val="11"/>
        <color rgb="FF000000"/>
        <rFont val="Calibri"/>
      </rPr>
      <t>- Confirm that the IT Security Manager role is designated as public to preserve administrative access</t>
    </r>
    <r>
      <rPr>
        <sz val="11"/>
        <color rgb="FF000000"/>
        <rFont val="Calibri"/>
      </rPr>
      <t xml:space="preserve">
</t>
    </r>
    <r>
      <rPr>
        <sz val="11"/>
        <color rgb="FF000000"/>
        <rFont val="Calibri"/>
      </rPr>
      <t>- If LBAC is disabled, check that allowlist entries are retained in read-only mode for later use</t>
    </r>
    <r>
      <rPr>
        <sz val="11"/>
        <color rgb="FF000000"/>
        <rFont val="Calibri"/>
      </rPr>
      <t xml:space="preserve">
</t>
    </r>
    <r>
      <rPr>
        <sz val="11"/>
        <color rgb="FF000000"/>
        <rFont val="Calibri"/>
      </rPr>
      <t>- Test login from a disallowed IP to confirm access is restricted, and from an allowed IP to confirm access works</t>
    </r>
  </si>
  <si>
    <r>
      <rPr>
        <sz val="11"/>
        <color rgb="FF000000"/>
        <rFont val="Calibri"/>
      </rPr>
      <t>LBAC is disabled by default.</t>
    </r>
  </si>
  <si>
    <t>2.5</t>
  </si>
  <si>
    <r>
      <rPr>
        <sz val="11"/>
        <rFont val="Calibri"/>
      </rPr>
      <t>Ensure Geolocation Filtering with WAF for SaaS is enforced</t>
    </r>
  </si>
  <si>
    <r>
      <rPr>
        <sz val="11"/>
        <color rgb="FF000000"/>
        <rFont val="Calibri"/>
      </rPr>
      <t>- Submit a Service Request to Oracle SaaS Operations requesting geolocation filtering to be enabled for the Fusion environment.</t>
    </r>
    <r>
      <rPr>
        <sz val="11"/>
        <color rgb="FF000000"/>
        <rFont val="Calibri"/>
      </rPr>
      <t xml:space="preserve">
</t>
    </r>
    <r>
      <rPr>
        <sz val="11"/>
        <color rgb="FF000000"/>
        <rFont val="Calibri"/>
      </rPr>
      <t>- Provide Oracle with the list of countries or regions that should be allowed or blocked.</t>
    </r>
    <r>
      <rPr>
        <sz val="11"/>
        <color rgb="FF000000"/>
        <rFont val="Calibri"/>
      </rPr>
      <t xml:space="preserve">
</t>
    </r>
    <r>
      <rPr>
        <sz val="11"/>
        <color rgb="FF000000"/>
        <rFont val="Calibri"/>
      </rPr>
      <t>- After configuration by Oracle, confirm that the rules are applied and enforced.</t>
    </r>
    <r>
      <rPr>
        <sz val="11"/>
        <color rgb="FF000000"/>
        <rFont val="Calibri"/>
      </rPr>
      <t xml:space="preserve">
</t>
    </r>
    <r>
      <rPr>
        <sz val="11"/>
        <color rgb="FF000000"/>
        <rFont val="Calibri"/>
      </rPr>
      <t>- Test by accessing Fusion from both allowed and blocked regions to ensure expected behavior.</t>
    </r>
    <r>
      <rPr>
        <sz val="11"/>
        <color rgb="FF000000"/>
        <rFont val="Calibri"/>
      </rPr>
      <t xml:space="preserve">
</t>
    </r>
    <r>
      <rPr>
        <sz val="11"/>
        <color rgb="FF000000"/>
        <rFont val="Calibri"/>
      </rPr>
      <t>- Document exceptions if broader access must remain temporarily enabled.</t>
    </r>
  </si>
  <si>
    <r>
      <rPr>
        <sz val="11"/>
        <color rgb="FF000000"/>
        <rFont val="Calibri"/>
      </rPr>
      <t>Geolocation filtering in WAF for Oracle Fusion Applications restricts access based on the source country or region of incoming requests. WAF policies can be configured to allow or block traffic from selected geographies, helping organizations limit access to regions where legitimate users are located. This control must be enabled and validated through a Service Request with Oracle SaaS Operations.</t>
    </r>
  </si>
  <si>
    <r>
      <rPr>
        <sz val="11"/>
        <color rgb="FF000000"/>
        <rFont val="Calibri"/>
      </rPr>
      <t>Enabling geolocation filtering may prevent legitimate users from connecting if they travel or work outside of approved regions. Organizations must balance security restrictions with user mobility and ensure that business-critical access is not unintentionally blocked.</t>
    </r>
  </si>
  <si>
    <r>
      <rPr>
        <sz val="11"/>
        <color rgb="FF000000"/>
        <rFont val="Calibri"/>
      </rPr>
      <t>- Review Service Request (SR) records with Oracle SaaS Operations to confirm that geolocation filtering has been enabled.</t>
    </r>
    <r>
      <rPr>
        <sz val="11"/>
        <color rgb="FF000000"/>
        <rFont val="Calibri"/>
      </rPr>
      <t xml:space="preserve">
</t>
    </r>
    <r>
      <rPr>
        <sz val="11"/>
        <color rgb="FF000000"/>
        <rFont val="Calibri"/>
      </rPr>
      <t>- Verify the countries or regions included in the allow or block lists match organizational requirements.</t>
    </r>
    <r>
      <rPr>
        <sz val="11"/>
        <color rgb="FF000000"/>
        <rFont val="Calibri"/>
      </rPr>
      <t xml:space="preserve">
</t>
    </r>
    <r>
      <rPr>
        <sz val="11"/>
        <color rgb="FF000000"/>
        <rFont val="Calibri"/>
      </rPr>
      <t>- Optionally log a new Service Request with Oracle SaaS Operations to confirm the current WAF policy configuration.</t>
    </r>
    <r>
      <rPr>
        <sz val="11"/>
        <color rgb="FF000000"/>
        <rFont val="Calibri"/>
      </rPr>
      <t xml:space="preserve">
</t>
    </r>
    <r>
      <rPr>
        <sz val="11"/>
        <color rgb="FF000000"/>
        <rFont val="Calibri"/>
      </rPr>
      <t>- Validate functionality by attempting access from at least one blocked country and confirming that requests are denied.</t>
    </r>
  </si>
  <si>
    <r>
      <rPr>
        <sz val="11"/>
        <color rgb="FF000000"/>
        <rFont val="Calibri"/>
      </rPr>
      <t>Geolocation filtering is disabled by default in WAF for SaaS.</t>
    </r>
  </si>
  <si>
    <t>2.6</t>
  </si>
  <si>
    <r>
      <rPr>
        <sz val="11"/>
        <rFont val="Calibri"/>
      </rPr>
      <t>Ensure IP-Based Filtering with WAF for SaaS is Enforced</t>
    </r>
  </si>
  <si>
    <r>
      <rPr>
        <sz val="11"/>
        <color rgb="FF000000"/>
        <rFont val="Calibri"/>
      </rPr>
      <t>- Submit a Service Request to Oracle SaaS Operations requesting IP-based filtering to be enabled for the Fusion environment.</t>
    </r>
    <r>
      <rPr>
        <sz val="11"/>
        <color rgb="FF000000"/>
        <rFont val="Calibri"/>
      </rPr>
      <t xml:space="preserve">
</t>
    </r>
    <r>
      <rPr>
        <sz val="11"/>
        <color rgb="FF000000"/>
        <rFont val="Calibri"/>
      </rPr>
      <t>- Provide Oracle with a list of approved IP addresses or CIDR ranges representing trusted enterprise or VPN networks.</t>
    </r>
    <r>
      <rPr>
        <sz val="11"/>
        <color rgb="FF000000"/>
        <rFont val="Calibri"/>
      </rPr>
      <t xml:space="preserve">
</t>
    </r>
    <r>
      <rPr>
        <sz val="11"/>
        <color rgb="FF000000"/>
        <rFont val="Calibri"/>
      </rPr>
      <t>- Review and approve Oracle’s implementation of the filtering policy.</t>
    </r>
    <r>
      <rPr>
        <sz val="11"/>
        <color rgb="FF000000"/>
        <rFont val="Calibri"/>
      </rPr>
      <t xml:space="preserve">
</t>
    </r>
    <r>
      <rPr>
        <sz val="11"/>
        <color rgb="FF000000"/>
        <rFont val="Calibri"/>
      </rPr>
      <t>- Remove any unnecessary or overly broad ranges.</t>
    </r>
    <r>
      <rPr>
        <sz val="11"/>
        <color rgb="FF000000"/>
        <rFont val="Calibri"/>
      </rPr>
      <t xml:space="preserve">
</t>
    </r>
    <r>
      <rPr>
        <sz val="11"/>
        <color rgb="FF000000"/>
        <rFont val="Calibri"/>
      </rPr>
      <t>- Validate enforcement by testing API and UI access from both allowed and disallowed IP addresses.</t>
    </r>
    <r>
      <rPr>
        <sz val="11"/>
        <color rgb="FF000000"/>
        <rFont val="Calibri"/>
      </rPr>
      <t xml:space="preserve">
</t>
    </r>
    <r>
      <rPr>
        <sz val="11"/>
        <color rgb="FF000000"/>
        <rFont val="Calibri"/>
      </rPr>
      <t>- Document exceptions if temporary external access is required.</t>
    </r>
  </si>
  <si>
    <r>
      <rPr>
        <sz val="11"/>
        <color rgb="FF000000"/>
        <rFont val="Calibri"/>
      </rPr>
      <t>IP-based filtering in WAF for Oracle Fusion Applications restricts access to trusted public IP addresses or CIDR ranges. WAF rules can allow or block specific IP ranges so that only authorized enterprise networks (such as corporate offices, VPN gateways, or partner networks) can reach Fusion Applications. This control must be enabled and validated through a Service Request with Oracle SaaS Operations.</t>
    </r>
  </si>
  <si>
    <r>
      <rPr>
        <sz val="11"/>
        <color rgb="FF000000"/>
        <rFont val="Calibri"/>
      </rPr>
      <t>Enabling IP-based filtering may inadvertently block legitimate users or integrations if their IP addresses are not registered in the allowlist. This requires ongoing maintenance of IP entries, especially for users with dynamic addresses or business partners with changing network ranges.</t>
    </r>
  </si>
  <si>
    <r>
      <rPr>
        <sz val="11"/>
        <color rgb="FF000000"/>
        <rFont val="Calibri"/>
      </rPr>
      <t>- Review Service Request (SR) records with Oracle SaaS Operations to confirm that IP-based filtering has been enabled.</t>
    </r>
    <r>
      <rPr>
        <sz val="11"/>
        <color rgb="FF000000"/>
        <rFont val="Calibri"/>
      </rPr>
      <t xml:space="preserve">
</t>
    </r>
    <r>
      <rPr>
        <sz val="11"/>
        <color rgb="FF000000"/>
        <rFont val="Calibri"/>
      </rPr>
      <t>- Verify that the allowlist includes only approved public IP addresses or CIDR ranges corresponding to trusted networks.</t>
    </r>
    <r>
      <rPr>
        <sz val="11"/>
        <color rgb="FF000000"/>
        <rFont val="Calibri"/>
      </rPr>
      <t xml:space="preserve">
</t>
    </r>
    <r>
      <rPr>
        <sz val="11"/>
        <color rgb="FF000000"/>
        <rFont val="Calibri"/>
      </rPr>
      <t>- Ensure no overly broad ranges, such as 0.0.0.0/0, are permitted.</t>
    </r>
    <r>
      <rPr>
        <sz val="11"/>
        <color rgb="FF000000"/>
        <rFont val="Calibri"/>
      </rPr>
      <t xml:space="preserve">
</t>
    </r>
    <r>
      <rPr>
        <sz val="11"/>
        <color rgb="FF000000"/>
        <rFont val="Calibri"/>
      </rPr>
      <t>- Optionally log a Service Request with Oracle SaaS Operations to confirm the current WAF policy configuration.</t>
    </r>
    <r>
      <rPr>
        <sz val="11"/>
        <color rgb="FF000000"/>
        <rFont val="Calibri"/>
      </rPr>
      <t xml:space="preserve">
</t>
    </r>
    <r>
      <rPr>
        <sz val="11"/>
        <color rgb="FF000000"/>
        <rFont val="Calibri"/>
      </rPr>
      <t>- Test connectivity from both an allowed and a disallowed IP address to confirm enforcement.</t>
    </r>
  </si>
  <si>
    <r>
      <rPr>
        <sz val="11"/>
        <color rgb="FF000000"/>
        <rFont val="Calibri"/>
      </rPr>
      <t>IP-based filtering is disabled by default in WAF for SaaS.</t>
    </r>
  </si>
  <si>
    <t>2.7</t>
  </si>
  <si>
    <r>
      <rPr>
        <sz val="11"/>
        <rFont val="Calibri"/>
      </rPr>
      <t>Ensure Qualified Target Filtering with WAF for SaaS is Enforced</t>
    </r>
  </si>
  <si>
    <r>
      <rPr>
        <sz val="11"/>
        <color rgb="FF000000"/>
        <rFont val="Calibri"/>
      </rPr>
      <t>- Submit a Service Request to Oracle SaaS Operations requesting Qualified Target Filtering to be enabled for the Fusion environment.</t>
    </r>
    <r>
      <rPr>
        <sz val="11"/>
        <color rgb="FF000000"/>
        <rFont val="Calibri"/>
      </rPr>
      <t xml:space="preserve">
</t>
    </r>
    <r>
      <rPr>
        <sz val="11"/>
        <color rgb="FF000000"/>
        <rFont val="Calibri"/>
      </rPr>
      <t>- Provide Oracle with the list of Fusion modules requiring differentiated access (e.g., Supplier Portal, Candidate Experience) and their corresponding IP or geolocation restrictions.</t>
    </r>
    <r>
      <rPr>
        <sz val="11"/>
        <color rgb="FF000000"/>
        <rFont val="Calibri"/>
      </rPr>
      <t xml:space="preserve">
</t>
    </r>
    <r>
      <rPr>
        <sz val="11"/>
        <color rgb="FF000000"/>
        <rFont val="Calibri"/>
      </rPr>
      <t>- Review Oracle’s implementation to ensure policies match business and security requirements.</t>
    </r>
    <r>
      <rPr>
        <sz val="11"/>
        <color rgb="FF000000"/>
        <rFont val="Calibri"/>
      </rPr>
      <t xml:space="preserve">
</t>
    </r>
    <r>
      <rPr>
        <sz val="11"/>
        <color rgb="FF000000"/>
        <rFont val="Calibri"/>
      </rPr>
      <t>- Test access for both corporate and external traffic (supplier, applicant) to confirm correct behavior.</t>
    </r>
    <r>
      <rPr>
        <sz val="11"/>
        <color rgb="FF000000"/>
        <rFont val="Calibri"/>
      </rPr>
      <t xml:space="preserve">
</t>
    </r>
    <r>
      <rPr>
        <sz val="11"/>
        <color rgb="FF000000"/>
        <rFont val="Calibri"/>
      </rPr>
      <t>- Document exceptions where broader access must be maintained.</t>
    </r>
  </si>
  <si>
    <r>
      <rPr>
        <sz val="11"/>
        <color rgb="FF000000"/>
        <rFont val="Calibri"/>
      </rPr>
      <t>Qualified Target Filtering in WAF for Oracle Fusion Applications enables differentiated access control at the module or endpoint level. This allows organizations to apply stricter policies for sensitive internal modules while permitting broader access to externally facing modules, such as Supplier Portal and Oracle Recruiting Cloud Candidate Experience (ORC). Filtering rules can be defined per qualified target to separate external user traffic (e.g., suppliers, applicants) from internal corporate traffic. This control must be enabled and validated through a Service Request with Oracle SaaS Operations.</t>
    </r>
  </si>
  <si>
    <r>
      <rPr>
        <sz val="11"/>
        <color rgb="FF000000"/>
        <rFont val="Calibri"/>
      </rPr>
      <t>Enabling Qualified Target Filtering introduces configuration complexity. If policies are misconfigured, legitimate external users (e.g., suppliers or job applicants) or internal users may be blocked from accessing required modules. Organizations must carefully maintain allowlists and country policies to prevent business disruption.</t>
    </r>
  </si>
  <si>
    <r>
      <rPr>
        <sz val="11"/>
        <color rgb="FF000000"/>
        <rFont val="Calibri"/>
      </rPr>
      <t>- Review Service Request (SR) records with Oracle SaaS Operations to confirm that Qualified Target Filtering has been enabled.</t>
    </r>
    <r>
      <rPr>
        <sz val="11"/>
        <color rgb="FF000000"/>
        <rFont val="Calibri"/>
      </rPr>
      <t xml:space="preserve">
</t>
    </r>
    <r>
      <rPr>
        <sz val="11"/>
        <color rgb="FF000000"/>
        <rFont val="Calibri"/>
      </rPr>
      <t>- Verify which Fusion modules are included in the configuration (e.g., Supplier Portal, Candidate Experience).</t>
    </r>
    <r>
      <rPr>
        <sz val="11"/>
        <color rgb="FF000000"/>
        <rFont val="Calibri"/>
      </rPr>
      <t xml:space="preserve">
</t>
    </r>
    <r>
      <rPr>
        <sz val="11"/>
        <color rgb="FF000000"/>
        <rFont val="Calibri"/>
      </rPr>
      <t>- Review allowlist/blocklist rules applied to each qualified target (CIDR ranges, countries, or both).</t>
    </r>
    <r>
      <rPr>
        <sz val="11"/>
        <color rgb="FF000000"/>
        <rFont val="Calibri"/>
      </rPr>
      <t xml:space="preserve">
</t>
    </r>
    <r>
      <rPr>
        <sz val="11"/>
        <color rgb="FF000000"/>
        <rFont val="Calibri"/>
      </rPr>
      <t>- Optionally log a Service Request with Oracle SaaS Operations to confirm the current Qualified Target Filtering policies.</t>
    </r>
    <r>
      <rPr>
        <sz val="11"/>
        <color rgb="FF000000"/>
        <rFont val="Calibri"/>
      </rPr>
      <t xml:space="preserve">
</t>
    </r>
    <r>
      <rPr>
        <sz val="11"/>
        <color rgb="FF000000"/>
        <rFont val="Calibri"/>
      </rPr>
      <t>- Validate by testing access to each configured module from both allowed and disallowed IPs or regions to ensure differentiated enforcement.</t>
    </r>
  </si>
  <si>
    <r>
      <rPr>
        <sz val="11"/>
        <color rgb="FF000000"/>
        <rFont val="Calibri"/>
      </rPr>
      <t>Qualified Target Filtering is disabled by default. Supplier Portal and Candidate Experience require explicit enablement by Oracle through a Service Request.</t>
    </r>
  </si>
  <si>
    <t>Logging and Monitoring</t>
  </si>
  <si>
    <t>3.1</t>
  </si>
  <si>
    <r>
      <rPr>
        <sz val="11"/>
        <rFont val="Calibri"/>
      </rPr>
      <t>Ensure Fusion Applications Login, Logout and Session Events are Captured, Exported, and Forwarded to Central Logging</t>
    </r>
  </si>
  <si>
    <r>
      <rPr>
        <sz val="11"/>
        <color rgb="FF000000"/>
        <rFont val="Calibri"/>
      </rPr>
      <t>1.Configure export Export audit events to OCI Logging (or to Object Storage + Streaming). If using Oracle’s documented methods (REST API / Audit export), configure the export schedule and confirm delivery.2.Establish ingestion pipeline: Create or verify the Service Connector Hub (OCI Logging → Streaming → SIEM) or object-storage-based ingestion.</t>
    </r>
  </si>
  <si>
    <r>
      <rPr>
        <sz val="11"/>
        <color rgb="FF000000"/>
        <rFont val="Calibri"/>
      </rPr>
      <t>Capture all user authentication lifecycle events (successful and failed logins, logouts, session creation/termination, token refresh, and session invalidation) from Fusion Applications and ensure these events are exported to OCI Audit/Logging and forwarded to your centralized SIEM or log repository for retention, correlation, and alerting.</t>
    </r>
    <r>
      <rPr>
        <sz val="11"/>
        <color rgb="FF000000"/>
        <rFont val="Calibri"/>
      </rPr>
      <t xml:space="preserve">
</t>
    </r>
    <r>
      <rPr>
        <sz val="11"/>
        <color rgb="FF000000"/>
        <rFont val="Calibri"/>
      </rPr>
      <t>Sample alerts/detection rules:</t>
    </r>
    <r>
      <rPr>
        <sz val="11"/>
        <color rgb="FF000000"/>
        <rFont val="Calibri"/>
      </rPr>
      <t xml:space="preserve">
</t>
    </r>
    <r>
      <rPr>
        <sz val="11"/>
        <color rgb="FF000000"/>
        <rFont val="Calibri"/>
      </rPr>
      <t>- Multiple failed logins from same account or IP within short window.</t>
    </r>
    <r>
      <rPr>
        <sz val="11"/>
        <color rgb="FF000000"/>
        <rFont val="Calibri"/>
      </rPr>
      <t xml:space="preserve">
</t>
    </r>
    <r>
      <rPr>
        <sz val="11"/>
        <color rgb="FF000000"/>
        <rFont val="Calibri"/>
      </rPr>
      <t>- Login from new Geo-location or anonymized IP.</t>
    </r>
    <r>
      <rPr>
        <sz val="11"/>
        <color rgb="FF000000"/>
        <rFont val="Calibri"/>
      </rPr>
      <t xml:space="preserve">
</t>
    </r>
    <r>
      <rPr>
        <sz val="11"/>
        <color rgb="FF000000"/>
        <rFont val="Calibri"/>
      </rPr>
      <t>- Successful login immediately after password reset / privilege change.</t>
    </r>
    <r>
      <rPr>
        <sz val="11"/>
        <color rgb="FF000000"/>
        <rFont val="Calibri"/>
      </rPr>
      <t xml:space="preserve">
</t>
    </r>
    <r>
      <rPr>
        <sz val="11"/>
        <color rgb="FF000000"/>
        <rFont val="Calibri"/>
      </rPr>
      <t>- Concurrent sessions from geographically dispersed IPs for same user.</t>
    </r>
  </si>
  <si>
    <r>
      <rPr>
        <sz val="11"/>
        <color rgb="FF000000"/>
        <rFont val="Calibri"/>
      </rPr>
      <t>Enabling detailed session auditing increases log volume and storage/ingestion costs. Minimal performance impact on Fusion, integration work required to establish exports/pipelines and SIEM parsers.</t>
    </r>
  </si>
  <si>
    <r>
      <rPr>
        <b/>
        <sz val="11"/>
        <color rgb="FF000000"/>
        <rFont val="Calibri"/>
      </rPr>
      <t>In the OCI Console</t>
    </r>
    <r>
      <rPr>
        <sz val="11"/>
        <color rgb="FF000000"/>
        <rFont val="Calibri"/>
      </rPr>
      <t xml:space="preserve">
</t>
    </r>
    <r>
      <rPr>
        <sz val="11"/>
        <color rgb="FF000000"/>
        <rFont val="Calibri"/>
      </rPr>
      <t>- Verify Audit records (OCI Audit) capture high-level tenancy and console events. For Fusion application session details, verify the tenant’s Fusion Audit export pipeline is configured, Confirm Fusion’s audit export is sending events to OCI Logging or to Object Storage.</t>
    </r>
    <r>
      <rPr>
        <sz val="11"/>
        <color rgb="FF000000"/>
        <rFont val="Calibri"/>
      </rPr>
      <t xml:space="preserve">
</t>
    </r>
    <r>
      <rPr>
        <sz val="11"/>
        <color rgb="FF000000"/>
        <rFont val="Calibri"/>
      </rPr>
      <t xml:space="preserve">- In OCI Logging (or Object Storage), search for recent Fusion session events (examples: </t>
    </r>
    <r>
      <rPr>
        <b/>
        <sz val="11"/>
        <color rgb="FF000000"/>
        <rFont val="Calibri"/>
      </rPr>
      <t>SignInSuccess</t>
    </r>
    <r>
      <rPr>
        <sz val="11"/>
        <color rgb="FF000000"/>
        <rFont val="Calibri"/>
      </rPr>
      <t xml:space="preserve">, </t>
    </r>
    <r>
      <rPr>
        <b/>
        <sz val="11"/>
        <color rgb="FF000000"/>
        <rFont val="Calibri"/>
      </rPr>
      <t>SignInFailure</t>
    </r>
    <r>
      <rPr>
        <sz val="11"/>
        <color rgb="FF000000"/>
        <rFont val="Calibri"/>
      </rPr>
      <t xml:space="preserve">, </t>
    </r>
    <r>
      <rPr>
        <b/>
        <sz val="11"/>
        <color rgb="FF000000"/>
        <rFont val="Calibri"/>
      </rPr>
      <t>SignOut</t>
    </r>
    <r>
      <rPr>
        <sz val="11"/>
        <color rgb="FF000000"/>
        <rFont val="Calibri"/>
      </rPr>
      <t xml:space="preserve">, </t>
    </r>
    <r>
      <rPr>
        <b/>
        <sz val="11"/>
        <color rgb="FF000000"/>
        <rFont val="Calibri"/>
      </rPr>
      <t>SessionCreated</t>
    </r>
    <r>
      <rPr>
        <sz val="11"/>
        <color rgb="FF000000"/>
        <rFont val="Calibri"/>
      </rPr>
      <t xml:space="preserve">). Use query filters for </t>
    </r>
    <r>
      <rPr>
        <b/>
        <sz val="11"/>
        <color rgb="FF000000"/>
        <rFont val="Calibri"/>
      </rPr>
      <t>eventName</t>
    </r>
    <r>
      <rPr>
        <sz val="11"/>
        <color rgb="FF000000"/>
        <rFont val="Calibri"/>
      </rPr>
      <t xml:space="preserve">, </t>
    </r>
    <r>
      <rPr>
        <b/>
        <sz val="11"/>
        <color rgb="FF000000"/>
        <rFont val="Calibri"/>
      </rPr>
      <t>principal</t>
    </r>
    <r>
      <rPr>
        <sz val="11"/>
        <color rgb="FF000000"/>
        <rFont val="Calibri"/>
      </rPr>
      <t xml:space="preserve">, </t>
    </r>
    <r>
      <rPr>
        <b/>
        <sz val="11"/>
        <color rgb="FF000000"/>
        <rFont val="Calibri"/>
      </rPr>
      <t>sourceIp</t>
    </r>
    <r>
      <rPr>
        <sz val="11"/>
        <color rgb="FF000000"/>
        <rFont val="Calibri"/>
      </rPr>
      <t xml:space="preserve">, and </t>
    </r>
    <r>
      <rPr>
        <b/>
        <sz val="11"/>
        <color rgb="FF000000"/>
        <rFont val="Calibri"/>
      </rPr>
      <t>eventTime</t>
    </r>
    <r>
      <rPr>
        <sz val="11"/>
        <color rgb="FF000000"/>
        <rFont val="Calibri"/>
      </rPr>
      <t>.</t>
    </r>
    <r>
      <rPr>
        <sz val="11"/>
        <color rgb="FF000000"/>
        <rFont val="Calibri"/>
      </rPr>
      <t xml:space="preserve">
</t>
    </r>
    <r>
      <rPr>
        <sz val="11"/>
        <color rgb="FF000000"/>
        <rFont val="Calibri"/>
      </rPr>
      <t>- Confirm the Service Connector Hub ingestion pipeline (Logging → Service Cconnector Hub, Streaming, or Object Storage ingestion) is operational and logs are flowing.</t>
    </r>
  </si>
  <si>
    <r>
      <rPr>
        <sz val="11"/>
        <color rgb="FF000000"/>
        <rFont val="Calibri"/>
      </rPr>
      <t>By default, Fusion records authentication events in its internal audit store; however, export/forwarding to OCI Logging or SIEM is not guaranteed by default and typically requires configuration. Retention and immutability are tenant-specific and must be configured by the customer/integration.</t>
    </r>
  </si>
  <si>
    <t>3.2</t>
  </si>
  <si>
    <r>
      <rPr>
        <sz val="11"/>
        <rFont val="Calibri"/>
      </rPr>
      <t>Ensure EPM Audit Data is Exported and Centrally Stored</t>
    </r>
  </si>
  <si>
    <r>
      <rPr>
        <sz val="11"/>
        <color rgb="FF000000"/>
        <rFont val="Calibri"/>
      </rPr>
      <t>- Configure automated export of EPM audit data (for example, with EPM Automate Access Log downloads).</t>
    </r>
    <r>
      <rPr>
        <sz val="11"/>
        <color rgb="FF000000"/>
        <rFont val="Calibri"/>
      </rPr>
      <t xml:space="preserve">
</t>
    </r>
    <r>
      <rPr>
        <sz val="11"/>
        <color rgb="FF000000"/>
        <rFont val="Calibri"/>
      </rPr>
      <t>- Store exported files securely outside the transactional environment.</t>
    </r>
    <r>
      <rPr>
        <sz val="11"/>
        <color rgb="FF000000"/>
        <rFont val="Calibri"/>
      </rPr>
      <t xml:space="preserve">
</t>
    </r>
    <r>
      <rPr>
        <sz val="11"/>
        <color rgb="FF000000"/>
        <rFont val="Calibri"/>
      </rPr>
      <t>- Test and validate that exports and any forwarding pipelines complete successfully, without data loss.</t>
    </r>
  </si>
  <si>
    <r>
      <rPr>
        <sz val="11"/>
        <color rgb="FF000000"/>
        <rFont val="Calibri"/>
      </rPr>
      <t>EPM Cloud Applications generate audit data that records user sign-ins, administrative actions, and configuration changes. This audit data should be exported regularly from the EPM environment to ensure it is retained outside of the application. To ensure audit integrity and long-term availability, these audit records should be periodically exported from the service and stored in a centralized repository for example on Object Storage.</t>
    </r>
  </si>
  <si>
    <r>
      <rPr>
        <sz val="11"/>
        <color rgb="FF000000"/>
        <rFont val="Calibri"/>
      </rPr>
      <t>Enabling regular export of EPM audit data introduces operational overhead for scheduling, storage, and monitoring of the export process. Not exporting audit data increases the risk of losing historical records once retention limits are reached, which may hinder forensic investigations, weaken compliance posture, and reduce visibility into unauthorized activities.</t>
    </r>
  </si>
  <si>
    <r>
      <rPr>
        <sz val="11"/>
        <color rgb="FF000000"/>
        <rFont val="Calibri"/>
      </rPr>
      <t>- Confirm that EPM audit data exports are scheduled and active.</t>
    </r>
    <r>
      <rPr>
        <sz val="11"/>
        <color rgb="FF000000"/>
        <rFont val="Calibri"/>
      </rPr>
      <t xml:space="preserve">
</t>
    </r>
    <r>
      <rPr>
        <sz val="11"/>
        <color rgb="FF000000"/>
        <rFont val="Calibri"/>
      </rPr>
      <t>- Verify that audit data files contain expected details, such as user ID, login time, IP address, and executed functions.</t>
    </r>
    <r>
      <rPr>
        <sz val="11"/>
        <color rgb="FF000000"/>
        <rFont val="Calibri"/>
      </rPr>
      <t xml:space="preserve">
</t>
    </r>
    <r>
      <rPr>
        <sz val="11"/>
        <color rgb="FF000000"/>
        <rFont val="Calibri"/>
      </rPr>
      <t>- Check that exported data is securely stored in an external location, like Object Storage.</t>
    </r>
  </si>
  <si>
    <r>
      <rPr>
        <sz val="11"/>
        <color rgb="FF000000"/>
        <rFont val="Calibri"/>
      </rPr>
      <t>By default, audit data remains within the EPM environment, subject to internal retention limits. Export and any forwarding to external systems must be explicitly configured.</t>
    </r>
  </si>
  <si>
    <t>3.3</t>
  </si>
  <si>
    <r>
      <rPr>
        <sz val="11"/>
        <rFont val="Calibri"/>
      </rPr>
      <t>Ensure to enable Audit on BI Publisher and OTBI Activity (Execution, Modification, and Usage Analytics)</t>
    </r>
  </si>
  <si>
    <r>
      <rPr>
        <sz val="11"/>
        <color rgb="FF000000"/>
        <rFont val="Calibri"/>
      </rPr>
      <t>- How To Configure And Use Audit In BI Publisher For Fusion SaaS Cloud Customers? (Doc ID 2059102.1) – KB61120</t>
    </r>
    <r>
      <rPr>
        <sz val="11"/>
        <color rgb="FF000000"/>
        <rFont val="Calibri"/>
      </rPr>
      <t xml:space="preserve">
</t>
    </r>
    <r>
      <rPr>
        <sz val="11"/>
        <color rgb="FF000000"/>
        <rFont val="Calibri"/>
      </rPr>
      <t>- Login BI with an BI Administrator user</t>
    </r>
    <r>
      <rPr>
        <sz val="11"/>
        <color rgb="FF000000"/>
        <rFont val="Calibri"/>
      </rPr>
      <t xml:space="preserve">
</t>
    </r>
    <r>
      <rPr>
        <sz val="11"/>
        <color rgb="FF000000"/>
        <rFont val="Calibri"/>
      </rPr>
      <t xml:space="preserve">- Navigate to: </t>
    </r>
    <r>
      <rPr>
        <b/>
        <sz val="11"/>
        <color rgb="FF000000"/>
        <rFont val="Calibri"/>
      </rPr>
      <t>Administration</t>
    </r>
    <r>
      <rPr>
        <sz val="11"/>
        <color rgb="FF000000"/>
        <rFont val="Calibri"/>
      </rPr>
      <t xml:space="preserve"> -&gt; </t>
    </r>
    <r>
      <rPr>
        <b/>
        <sz val="11"/>
        <color rgb="FF000000"/>
        <rFont val="Calibri"/>
      </rPr>
      <t>Manage BI Publisher</t>
    </r>
    <r>
      <rPr>
        <sz val="11"/>
        <color rgb="FF000000"/>
        <rFont val="Calibri"/>
      </rPr>
      <t xml:space="preserve"> -&gt; </t>
    </r>
    <r>
      <rPr>
        <b/>
        <sz val="11"/>
        <color rgb="FF000000"/>
        <rFont val="Calibri"/>
      </rPr>
      <t>Runtime Configuration</t>
    </r>
    <r>
      <rPr>
        <sz val="11"/>
        <color rgb="FF000000"/>
        <rFont val="Calibri"/>
      </rPr>
      <t xml:space="preserve"> -&gt; </t>
    </r>
    <r>
      <rPr>
        <b/>
        <sz val="11"/>
        <color rgb="FF000000"/>
        <rFont val="Calibri"/>
      </rPr>
      <t>Properties</t>
    </r>
    <r>
      <rPr>
        <sz val="11"/>
        <color rgb="FF000000"/>
        <rFont val="Calibri"/>
      </rPr>
      <t xml:space="preserve"> -&gt; </t>
    </r>
    <r>
      <rPr>
        <b/>
        <sz val="11"/>
        <color rgb="FF000000"/>
        <rFont val="Calibri"/>
      </rPr>
      <t>Data Model</t>
    </r>
    <r>
      <rPr>
        <sz val="11"/>
        <color rgb="FF000000"/>
        <rFont val="Calibri"/>
      </rPr>
      <t xml:space="preserve">
</t>
    </r>
    <r>
      <rPr>
        <sz val="11"/>
        <color rgb="FF000000"/>
        <rFont val="Calibri"/>
      </rPr>
      <t xml:space="preserve">- If the following parameter is set to </t>
    </r>
    <r>
      <rPr>
        <b/>
        <sz val="11"/>
        <color rgb="FF000000"/>
        <rFont val="Calibri"/>
      </rPr>
      <t>True</t>
    </r>
    <r>
      <rPr>
        <sz val="11"/>
        <color rgb="FF000000"/>
        <rFont val="Calibri"/>
      </rPr>
      <t xml:space="preserve">: </t>
    </r>
    <r>
      <rPr>
        <b/>
        <sz val="11"/>
        <color rgb="FF000000"/>
        <rFont val="Calibri"/>
      </rPr>
      <t>Enable SQL session trace</t>
    </r>
    <r>
      <rPr>
        <sz val="11"/>
        <color rgb="FF000000"/>
        <rFont val="Calibri"/>
      </rPr>
      <t xml:space="preserve"> = True</t>
    </r>
    <r>
      <rPr>
        <sz val="11"/>
        <color rgb="FF000000"/>
        <rFont val="Calibri"/>
      </rPr>
      <t xml:space="preserve">
</t>
    </r>
    <r>
      <rPr>
        <sz val="11"/>
        <color rgb="FF000000"/>
        <rFont val="Calibri"/>
      </rPr>
      <t>- How to Track Delete , Archive and Unarchive Events in BI (KB86271)</t>
    </r>
    <r>
      <rPr>
        <sz val="11"/>
        <color rgb="FF000000"/>
        <rFont val="Calibri"/>
      </rPr>
      <t xml:space="preserve">
</t>
    </r>
    <r>
      <rPr>
        <sz val="11"/>
        <color rgb="FF000000"/>
        <rFont val="Calibri"/>
      </rPr>
      <t xml:space="preserve">- Go to </t>
    </r>
    <r>
      <rPr>
        <b/>
        <sz val="11"/>
        <color rgb="FF000000"/>
        <rFont val="Calibri"/>
      </rPr>
      <t>Navigator</t>
    </r>
    <r>
      <rPr>
        <sz val="11"/>
        <color rgb="FF000000"/>
        <rFont val="Calibri"/>
      </rPr>
      <t xml:space="preserve">
</t>
    </r>
    <r>
      <rPr>
        <sz val="11"/>
        <color rgb="FF000000"/>
        <rFont val="Calibri"/>
      </rPr>
      <t xml:space="preserve">- Under Tools select </t>
    </r>
    <r>
      <rPr>
        <b/>
        <sz val="11"/>
        <color rgb="FF000000"/>
        <rFont val="Calibri"/>
      </rPr>
      <t>Audit Reports</t>
    </r>
    <r>
      <rPr>
        <sz val="11"/>
        <color rgb="FF000000"/>
        <rFont val="Calibri"/>
      </rPr>
      <t xml:space="preserve">
</t>
    </r>
    <r>
      <rPr>
        <sz val="11"/>
        <color rgb="FF000000"/>
        <rFont val="Calibri"/>
      </rPr>
      <t>- Enter the</t>
    </r>
    <r>
      <rPr>
        <sz val="11"/>
        <color rgb="FF000000"/>
        <rFont val="Calibri"/>
      </rPr>
      <t xml:space="preserve">
</t>
    </r>
    <r>
      <rPr>
        <sz val="11"/>
        <color rgb="FF000000"/>
        <rFont val="Calibri"/>
      </rPr>
      <t>- Date After</t>
    </r>
    <r>
      <rPr>
        <sz val="11"/>
        <color rgb="FF000000"/>
        <rFont val="Calibri"/>
      </rPr>
      <t xml:space="preserve">
</t>
    </r>
    <r>
      <rPr>
        <sz val="11"/>
        <color rgb="FF000000"/>
        <rFont val="Calibri"/>
      </rPr>
      <t>- User</t>
    </r>
    <r>
      <rPr>
        <sz val="11"/>
        <color rgb="FF000000"/>
        <rFont val="Calibri"/>
      </rPr>
      <t xml:space="preserve">
</t>
    </r>
    <r>
      <rPr>
        <sz val="11"/>
        <color rgb="FF000000"/>
        <rFont val="Calibri"/>
      </rPr>
      <t>- Product = Oracle Business Intelligence Enterprise Edition</t>
    </r>
    <r>
      <rPr>
        <sz val="11"/>
        <color rgb="FF000000"/>
        <rFont val="Calibri"/>
      </rPr>
      <t xml:space="preserve">
</t>
    </r>
    <r>
      <rPr>
        <sz val="11"/>
        <color rgb="FF000000"/>
        <rFont val="Calibri"/>
      </rPr>
      <t>- Event Type (Optional)</t>
    </r>
    <r>
      <rPr>
        <sz val="11"/>
        <color rgb="FF000000"/>
        <rFont val="Calibri"/>
      </rPr>
      <t xml:space="preserve">
</t>
    </r>
    <r>
      <rPr>
        <sz val="11"/>
        <color rgb="FF000000"/>
        <rFont val="Calibri"/>
      </rPr>
      <t>- Click on Search</t>
    </r>
    <r>
      <rPr>
        <sz val="11"/>
        <color rgb="FF000000"/>
        <rFont val="Calibri"/>
      </rPr>
      <t xml:space="preserve">
</t>
    </r>
    <r>
      <rPr>
        <sz val="11"/>
        <color rgb="FF000000"/>
        <rFont val="Calibri"/>
      </rPr>
      <t xml:space="preserve">- Following are the list of "Event Type": </t>
    </r>
    <r>
      <rPr>
        <b/>
        <sz val="11"/>
        <color rgb="FF000000"/>
        <rFont val="Calibri"/>
      </rPr>
      <t>BI Analysis Accessed</t>
    </r>
    <r>
      <rPr>
        <sz val="11"/>
        <color rgb="FF000000"/>
        <rFont val="Calibri"/>
      </rPr>
      <t xml:space="preserve">, </t>
    </r>
    <r>
      <rPr>
        <b/>
        <sz val="11"/>
        <color rgb="FF000000"/>
        <rFont val="Calibri"/>
      </rPr>
      <t>BI Dashboard Accessed</t>
    </r>
    <r>
      <rPr>
        <sz val="11"/>
        <color rgb="FF000000"/>
        <rFont val="Calibri"/>
      </rPr>
      <t xml:space="preserve">,  </t>
    </r>
    <r>
      <rPr>
        <b/>
        <sz val="11"/>
        <color rgb="FF000000"/>
        <rFont val="Calibri"/>
      </rPr>
      <t>BI Catalog Object Created</t>
    </r>
    <r>
      <rPr>
        <sz val="11"/>
        <color rgb="FF000000"/>
        <rFont val="Calibri"/>
      </rPr>
      <t xml:space="preserve">, </t>
    </r>
    <r>
      <rPr>
        <b/>
        <sz val="11"/>
        <color rgb="FF000000"/>
        <rFont val="Calibri"/>
      </rPr>
      <t>BI Catalog Object Deleted</t>
    </r>
    <r>
      <rPr>
        <sz val="11"/>
        <color rgb="FF000000"/>
        <rFont val="Calibri"/>
      </rPr>
      <t xml:space="preserve">, </t>
    </r>
    <r>
      <rPr>
        <b/>
        <sz val="11"/>
        <color rgb="FF000000"/>
        <rFont val="Calibri"/>
      </rPr>
      <t>BI Catalog Object Updated</t>
    </r>
    <r>
      <rPr>
        <sz val="11"/>
        <color rgb="FF000000"/>
        <rFont val="Calibri"/>
      </rPr>
      <t>, BI Catalog Object ACL Set`</t>
    </r>
    <r>
      <rPr>
        <sz val="11"/>
        <color rgb="FF000000"/>
        <rFont val="Calibri"/>
      </rPr>
      <t xml:space="preserve">
</t>
    </r>
    <r>
      <rPr>
        <sz val="11"/>
        <color rgb="FF000000"/>
        <rFont val="Calibri"/>
      </rPr>
      <t>- Enable OTBI Usage &amp; Performance Auditing (Doc ID 2731495.1) - KB5355Starting with Fusion Applications Release 20D, two new subject areas are provided to monitor OTBI usage and performance:</t>
    </r>
    <r>
      <rPr>
        <sz val="11"/>
        <color rgb="FF000000"/>
        <rFont val="Calibri"/>
      </rPr>
      <t xml:space="preserve">
</t>
    </r>
    <r>
      <rPr>
        <sz val="11"/>
        <color rgb="FF000000"/>
        <rFont val="Calibri"/>
      </rPr>
      <t>- OTBI Usage Real Time: Monitors OTBI usage, including user, analysis and dashboard, and subject area usage trends.</t>
    </r>
    <r>
      <rPr>
        <sz val="11"/>
        <color rgb="FF000000"/>
        <rFont val="Calibri"/>
      </rPr>
      <t xml:space="preserve">
</t>
    </r>
    <r>
      <rPr>
        <sz val="11"/>
        <color rgb="FF000000"/>
        <rFont val="Calibri"/>
      </rPr>
      <t>- OTBI Performance Real Time: Monitors usage trends and OTBI analysis execution time, execution errors, and database physical SQL execution statistics.</t>
    </r>
    <r>
      <rPr>
        <sz val="11"/>
        <color rgb="FF000000"/>
        <rFont val="Calibri"/>
      </rPr>
      <t xml:space="preserve">
</t>
    </r>
    <r>
      <rPr>
        <sz val="11"/>
        <color rgb="FF000000"/>
        <rFont val="Calibri"/>
      </rPr>
      <t>- Captures OTBI Query execution data including ad-hoc queries, saved analyses and dashboards</t>
    </r>
    <r>
      <rPr>
        <sz val="11"/>
        <color rgb="FF000000"/>
        <rFont val="Calibri"/>
      </rPr>
      <t xml:space="preserve">
</t>
    </r>
    <r>
      <rPr>
        <sz val="11"/>
        <color rgb="FF000000"/>
        <rFont val="Calibri"/>
      </rPr>
      <t>- Six months of OTBI execution data is available in 20D.</t>
    </r>
    <r>
      <rPr>
        <sz val="11"/>
        <color rgb="FF000000"/>
        <rFont val="Calibri"/>
      </rPr>
      <t xml:space="preserve">
</t>
    </r>
    <r>
      <rPr>
        <sz val="11"/>
        <color rgb="FF000000"/>
        <rFont val="Calibri"/>
      </rPr>
      <t>- Data older than six months is purged weekly.</t>
    </r>
    <r>
      <rPr>
        <sz val="11"/>
        <color rgb="FF000000"/>
        <rFont val="Calibri"/>
      </rPr>
      <t xml:space="preserve">
</t>
    </r>
    <r>
      <rPr>
        <sz val="11"/>
        <color rgb="FF000000"/>
        <rFont val="Calibri"/>
      </rPr>
      <t>- Subject areas are secured by duty roles.</t>
    </r>
    <r>
      <rPr>
        <sz val="11"/>
        <color rgb="FF000000"/>
        <rFont val="Calibri"/>
      </rPr>
      <t xml:space="preserve">
</t>
    </r>
    <r>
      <rPr>
        <sz val="11"/>
        <color rgb="FF000000"/>
        <rFont val="Calibri"/>
      </rPr>
      <t>- Does not contain BI Catalog change audit data.</t>
    </r>
    <r>
      <rPr>
        <sz val="11"/>
        <color rgb="FF000000"/>
        <rFont val="Calibri"/>
      </rPr>
      <t xml:space="preserve">
</t>
    </r>
    <r>
      <rPr>
        <sz val="11"/>
        <color rgb="FF000000"/>
        <rFont val="Calibri"/>
      </rPr>
      <t>- Centralize and Monitor</t>
    </r>
    <r>
      <rPr>
        <sz val="11"/>
        <color rgb="FF000000"/>
        <rFont val="Calibri"/>
      </rPr>
      <t xml:space="preserve">
</t>
    </r>
    <r>
      <rPr>
        <sz val="11"/>
        <color rgb="FF000000"/>
        <rFont val="Calibri"/>
      </rPr>
      <t>- Export BI and OTBI audit data to a SIEM, Centralized Logging Store, or OCI Logging Analytics.</t>
    </r>
  </si>
  <si>
    <r>
      <rPr>
        <sz val="11"/>
        <color rgb="FF000000"/>
        <rFont val="Calibri"/>
      </rPr>
      <t>Enable auditing and monitoring of all BI Publisher (BIP) and Oracle Transactional Business Intelligence (OTBI) reporting activity within Oracle Fusion Applications. This includes audit of report executions, catalog object creations, deletions, updates, and access control changes, as well as performance and concurrency usage metrics. Centralize this audit data for anomaly detection, insider-threat monitoring, and compliance reporting.</t>
    </r>
  </si>
  <si>
    <r>
      <rPr>
        <sz val="11"/>
        <color rgb="FF000000"/>
        <rFont val="Calibri"/>
      </rPr>
      <t>Enabling detailed BI/OTBI auditing increases log volume and may slightly impact BI performance. Requires careful selection of retention and export policies to manage storage.</t>
    </r>
  </si>
  <si>
    <r>
      <rPr>
        <sz val="11"/>
        <color rgb="FF000000"/>
        <rFont val="Calibri"/>
      </rPr>
      <t>- Check Audit In BI Publisher For Fusion SaaS Cloud Customers? (Doc ID 2059102.1) – KB61120</t>
    </r>
    <r>
      <rPr>
        <sz val="11"/>
        <color rgb="FF000000"/>
        <rFont val="Calibri"/>
      </rPr>
      <t xml:space="preserve">
</t>
    </r>
    <r>
      <rPr>
        <sz val="11"/>
        <color rgb="FF000000"/>
        <rFont val="Calibri"/>
      </rPr>
      <t>- Login BI with an BI Administrator user</t>
    </r>
    <r>
      <rPr>
        <sz val="11"/>
        <color rgb="FF000000"/>
        <rFont val="Calibri"/>
      </rPr>
      <t xml:space="preserve">
</t>
    </r>
    <r>
      <rPr>
        <sz val="11"/>
        <color rgb="FF000000"/>
        <rFont val="Calibri"/>
      </rPr>
      <t xml:space="preserve">- Navigate to: </t>
    </r>
    <r>
      <rPr>
        <b/>
        <sz val="11"/>
        <color rgb="FF000000"/>
        <rFont val="Calibri"/>
      </rPr>
      <t>Administration</t>
    </r>
    <r>
      <rPr>
        <sz val="11"/>
        <color rgb="FF000000"/>
        <rFont val="Calibri"/>
      </rPr>
      <t xml:space="preserve"> -&gt; </t>
    </r>
    <r>
      <rPr>
        <b/>
        <sz val="11"/>
        <color rgb="FF000000"/>
        <rFont val="Calibri"/>
      </rPr>
      <t>Manage BI Publisher</t>
    </r>
    <r>
      <rPr>
        <sz val="11"/>
        <color rgb="FF000000"/>
        <rFont val="Calibri"/>
      </rPr>
      <t xml:space="preserve"> -&gt; </t>
    </r>
    <r>
      <rPr>
        <b/>
        <sz val="11"/>
        <color rgb="FF000000"/>
        <rFont val="Calibri"/>
      </rPr>
      <t>Runtime Configuration</t>
    </r>
    <r>
      <rPr>
        <sz val="11"/>
        <color rgb="FF000000"/>
        <rFont val="Calibri"/>
      </rPr>
      <t xml:space="preserve"> -&gt; </t>
    </r>
    <r>
      <rPr>
        <b/>
        <sz val="11"/>
        <color rgb="FF000000"/>
        <rFont val="Calibri"/>
      </rPr>
      <t>Properties</t>
    </r>
    <r>
      <rPr>
        <sz val="11"/>
        <color rgb="FF000000"/>
        <rFont val="Calibri"/>
      </rPr>
      <t xml:space="preserve"> -&gt; </t>
    </r>
    <r>
      <rPr>
        <b/>
        <sz val="11"/>
        <color rgb="FF000000"/>
        <rFont val="Calibri"/>
      </rPr>
      <t>Data Model</t>
    </r>
    <r>
      <rPr>
        <sz val="11"/>
        <color rgb="FF000000"/>
        <rFont val="Calibri"/>
      </rPr>
      <t xml:space="preserve">
</t>
    </r>
    <r>
      <rPr>
        <sz val="11"/>
        <color rgb="FF000000"/>
        <rFont val="Calibri"/>
      </rPr>
      <t xml:space="preserve">- Ensure </t>
    </r>
    <r>
      <rPr>
        <b/>
        <sz val="11"/>
        <color rgb="FF000000"/>
        <rFont val="Calibri"/>
      </rPr>
      <t>Enable SQL session trace</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How to Track Delete, Archive and Unarchive Events in BI (KB86271)</t>
    </r>
    <r>
      <rPr>
        <sz val="11"/>
        <color rgb="FF000000"/>
        <rFont val="Calibri"/>
      </rPr>
      <t xml:space="preserve">
</t>
    </r>
    <r>
      <rPr>
        <sz val="11"/>
        <color rgb="FF000000"/>
        <rFont val="Calibri"/>
      </rPr>
      <t xml:space="preserve">- Go to </t>
    </r>
    <r>
      <rPr>
        <b/>
        <sz val="11"/>
        <color rgb="FF000000"/>
        <rFont val="Calibri"/>
      </rPr>
      <t>Navigator</t>
    </r>
    <r>
      <rPr>
        <sz val="11"/>
        <color rgb="FF000000"/>
        <rFont val="Calibri"/>
      </rPr>
      <t xml:space="preserve">
</t>
    </r>
    <r>
      <rPr>
        <sz val="11"/>
        <color rgb="FF000000"/>
        <rFont val="Calibri"/>
      </rPr>
      <t xml:space="preserve">- Under Tools select </t>
    </r>
    <r>
      <rPr>
        <b/>
        <sz val="11"/>
        <color rgb="FF000000"/>
        <rFont val="Calibri"/>
      </rPr>
      <t>Audit Reports</t>
    </r>
    <r>
      <rPr>
        <sz val="11"/>
        <color rgb="FF000000"/>
        <rFont val="Calibri"/>
      </rPr>
      <t xml:space="preserve">
</t>
    </r>
    <r>
      <rPr>
        <sz val="11"/>
        <color rgb="FF000000"/>
        <rFont val="Calibri"/>
      </rPr>
      <t>- Enter the</t>
    </r>
    <r>
      <rPr>
        <sz val="11"/>
        <color rgb="FF000000"/>
        <rFont val="Calibri"/>
      </rPr>
      <t xml:space="preserve">
</t>
    </r>
    <r>
      <rPr>
        <sz val="11"/>
        <color rgb="FF000000"/>
        <rFont val="Calibri"/>
      </rPr>
      <t>- Date After</t>
    </r>
    <r>
      <rPr>
        <sz val="11"/>
        <color rgb="FF000000"/>
        <rFont val="Calibri"/>
      </rPr>
      <t xml:space="preserve">
</t>
    </r>
    <r>
      <rPr>
        <sz val="11"/>
        <color rgb="FF000000"/>
        <rFont val="Calibri"/>
      </rPr>
      <t>- User</t>
    </r>
    <r>
      <rPr>
        <sz val="11"/>
        <color rgb="FF000000"/>
        <rFont val="Calibri"/>
      </rPr>
      <t xml:space="preserve">
</t>
    </r>
    <r>
      <rPr>
        <sz val="11"/>
        <color rgb="FF000000"/>
        <rFont val="Calibri"/>
      </rPr>
      <t>- Product = Oracle Business Intelligence Enterprise Edition</t>
    </r>
    <r>
      <rPr>
        <sz val="11"/>
        <color rgb="FF000000"/>
        <rFont val="Calibri"/>
      </rPr>
      <t xml:space="preserve">
</t>
    </r>
    <r>
      <rPr>
        <sz val="11"/>
        <color rgb="FF000000"/>
        <rFont val="Calibri"/>
      </rPr>
      <t>- Event Type (Optional)</t>
    </r>
    <r>
      <rPr>
        <sz val="11"/>
        <color rgb="FF000000"/>
        <rFont val="Calibri"/>
      </rPr>
      <t xml:space="preserve">
</t>
    </r>
    <r>
      <rPr>
        <sz val="11"/>
        <color rgb="FF000000"/>
        <rFont val="Calibri"/>
      </rPr>
      <t xml:space="preserve">- Click on </t>
    </r>
    <r>
      <rPr>
        <b/>
        <sz val="11"/>
        <color rgb="FF000000"/>
        <rFont val="Calibri"/>
      </rPr>
      <t>Search</t>
    </r>
    <r>
      <rPr>
        <sz val="11"/>
        <color rgb="FF000000"/>
        <rFont val="Calibri"/>
      </rPr>
      <t xml:space="preserve">
</t>
    </r>
    <r>
      <rPr>
        <sz val="11"/>
        <color rgb="FF000000"/>
        <rFont val="Calibri"/>
      </rPr>
      <t xml:space="preserve">- Following are the list of </t>
    </r>
    <r>
      <rPr>
        <b/>
        <sz val="11"/>
        <color rgb="FF000000"/>
        <rFont val="Calibri"/>
      </rPr>
      <t>Event Type</t>
    </r>
    <r>
      <rPr>
        <sz val="11"/>
        <color rgb="FF000000"/>
        <rFont val="Calibri"/>
      </rPr>
      <t xml:space="preserve">: </t>
    </r>
    <r>
      <rPr>
        <b/>
        <sz val="11"/>
        <color rgb="FF000000"/>
        <rFont val="Calibri"/>
      </rPr>
      <t>BI Analysis Accessed</t>
    </r>
    <r>
      <rPr>
        <sz val="11"/>
        <color rgb="FF000000"/>
        <rFont val="Calibri"/>
      </rPr>
      <t xml:space="preserve">, </t>
    </r>
    <r>
      <rPr>
        <b/>
        <sz val="11"/>
        <color rgb="FF000000"/>
        <rFont val="Calibri"/>
      </rPr>
      <t>BI Dashboard Accessed</t>
    </r>
    <r>
      <rPr>
        <sz val="11"/>
        <color rgb="FF000000"/>
        <rFont val="Calibri"/>
      </rPr>
      <t xml:space="preserve">,  </t>
    </r>
    <r>
      <rPr>
        <b/>
        <sz val="11"/>
        <color rgb="FF000000"/>
        <rFont val="Calibri"/>
      </rPr>
      <t>BI Catalog Object Created</t>
    </r>
    <r>
      <rPr>
        <sz val="11"/>
        <color rgb="FF000000"/>
        <rFont val="Calibri"/>
      </rPr>
      <t xml:space="preserve">, </t>
    </r>
    <r>
      <rPr>
        <b/>
        <sz val="11"/>
        <color rgb="FF000000"/>
        <rFont val="Calibri"/>
      </rPr>
      <t>BI Catalog Object Deleted</t>
    </r>
    <r>
      <rPr>
        <sz val="11"/>
        <color rgb="FF000000"/>
        <rFont val="Calibri"/>
      </rPr>
      <t xml:space="preserve">, </t>
    </r>
    <r>
      <rPr>
        <b/>
        <sz val="11"/>
        <color rgb="FF000000"/>
        <rFont val="Calibri"/>
      </rPr>
      <t>BI Catalog Object Updated</t>
    </r>
    <r>
      <rPr>
        <sz val="11"/>
        <color rgb="FF000000"/>
        <rFont val="Calibri"/>
      </rPr>
      <t xml:space="preserve">, </t>
    </r>
    <r>
      <rPr>
        <b/>
        <sz val="11"/>
        <color rgb="FF000000"/>
        <rFont val="Calibri"/>
      </rPr>
      <t>BI Catalog Object ACL Set</t>
    </r>
    <r>
      <rPr>
        <sz val="11"/>
        <color rgb="FF000000"/>
        <rFont val="Calibri"/>
      </rPr>
      <t xml:space="preserve">
</t>
    </r>
    <r>
      <rPr>
        <sz val="11"/>
        <color rgb="FF000000"/>
        <rFont val="Calibri"/>
      </rPr>
      <t>- Check if OTBI Usage &amp; Performance Auditing is enabled: (Doc ID 2731495.1) - KB5355</t>
    </r>
    <r>
      <rPr>
        <b/>
        <sz val="11"/>
        <color rgb="FF000000"/>
        <rFont val="Calibri"/>
      </rPr>
      <t>Starting with Fusion Applications Release 20D</t>
    </r>
    <r>
      <rPr>
        <sz val="11"/>
        <color rgb="FF000000"/>
        <rFont val="Calibri"/>
      </rPr>
      <t xml:space="preserve">
</t>
    </r>
    <r>
      <rPr>
        <sz val="11"/>
        <color rgb="FF000000"/>
        <rFont val="Calibri"/>
      </rPr>
      <t>- Verify data is in a SIEM, Centralized Logging Store, or OCI Logging Analytics.</t>
    </r>
  </si>
  <si>
    <r>
      <rPr>
        <sz val="11"/>
        <color rgb="FF000000"/>
        <rFont val="Calibri"/>
      </rPr>
      <t>By default, BI and OTBI auditing are partially disabled; customers must manually enable audit event tracking and export settings. Usage and performance data are not logged until explicitly activated.</t>
    </r>
  </si>
  <si>
    <t>3.4</t>
  </si>
  <si>
    <r>
      <rPr>
        <sz val="11"/>
        <rFont val="Calibri"/>
      </rPr>
      <t>Ensure BPM Approval Rule and Workflow Configuration Changes Are Audited</t>
    </r>
  </si>
  <si>
    <r>
      <rPr>
        <sz val="11"/>
        <color rgb="FF000000"/>
        <rFont val="Calibri"/>
      </rPr>
      <t>- Enable auditing for SOA/BPM components in Fusion’s audit configuration as per Doc ID 2053746.1.</t>
    </r>
    <r>
      <rPr>
        <sz val="11"/>
        <color rgb="FF000000"/>
        <rFont val="Calibri"/>
      </rPr>
      <t xml:space="preserve">
</t>
    </r>
    <r>
      <rPr>
        <sz val="11"/>
        <color rgb="FF000000"/>
        <rFont val="Calibri"/>
      </rPr>
      <t>- Ensure all BPM rule changes are routed through change management or governance workflow.</t>
    </r>
    <r>
      <rPr>
        <sz val="11"/>
        <color rgb="FF000000"/>
        <rFont val="Calibri"/>
      </rPr>
      <t xml:space="preserve">
</t>
    </r>
    <r>
      <rPr>
        <sz val="11"/>
        <color rgb="FF000000"/>
        <rFont val="Calibri"/>
      </rPr>
      <t>- Configure scheduled extraction of BPM audit logs for integration with centralized audit monitoring (OCI Logging, SIEM, or Analytics).</t>
    </r>
    <r>
      <rPr>
        <sz val="11"/>
        <color rgb="FF000000"/>
        <rFont val="Calibri"/>
      </rPr>
      <t xml:space="preserve">
</t>
    </r>
    <r>
      <rPr>
        <sz val="11"/>
        <color rgb="FF000000"/>
        <rFont val="Calibri"/>
      </rPr>
      <t>- Implement periodic review (monthly/quarterly) of approval rule changes by business process owners and security administrators.</t>
    </r>
    <r>
      <rPr>
        <sz val="11"/>
        <color rgb="FF000000"/>
        <rFont val="Calibri"/>
      </rPr>
      <t xml:space="preserve">
</t>
    </r>
    <r>
      <rPr>
        <sz val="11"/>
        <color rgb="FF000000"/>
        <rFont val="Calibri"/>
      </rPr>
      <t>- Set up alerts or dashboards for critical workflow-change events.</t>
    </r>
  </si>
  <si>
    <r>
      <rPr>
        <sz val="11"/>
        <color rgb="FF000000"/>
        <rFont val="Calibri"/>
      </rPr>
      <t>Enable and monitor auditing for changes to BPM (Business Process Management) approval rules and SOA workflow configurations within Oracle Fusion Applications. These rules determine the routing and approval hierarchy for critical business transactions (e.g., expense approvals, journal entries, purchase orders, HR changes).By auditing changes, organizations can maintain accountability for modifications that may alter segregation of duties or bypass established approval hierarchies.</t>
    </r>
  </si>
  <si>
    <r>
      <rPr>
        <sz val="11"/>
        <color rgb="FF000000"/>
        <rFont val="Calibri"/>
      </rPr>
      <t>Minimal performance impact. Enabling BPM audit logging may marginally increase database storage and administrative review workload.</t>
    </r>
  </si>
  <si>
    <r>
      <rPr>
        <sz val="11"/>
        <color rgb="FF000000"/>
        <rFont val="Calibri"/>
      </rPr>
      <t xml:space="preserve">- Access </t>
    </r>
    <r>
      <rPr>
        <b/>
        <sz val="11"/>
        <color rgb="FF000000"/>
        <rFont val="Calibri"/>
      </rPr>
      <t>Setup and Maintenance</t>
    </r>
    <r>
      <rPr>
        <sz val="11"/>
        <color rgb="FF000000"/>
        <rFont val="Calibri"/>
      </rPr>
      <t xml:space="preserve"> → </t>
    </r>
    <r>
      <rPr>
        <b/>
        <sz val="11"/>
        <color rgb="FF000000"/>
        <rFont val="Calibri"/>
      </rPr>
      <t>Manage Audit Policies</t>
    </r>
    <r>
      <rPr>
        <sz val="11"/>
        <color rgb="FF000000"/>
        <rFont val="Calibri"/>
      </rPr>
      <t xml:space="preserve"> → </t>
    </r>
    <r>
      <rPr>
        <b/>
        <sz val="11"/>
        <color rgb="FF000000"/>
        <rFont val="Calibri"/>
      </rPr>
      <t>Audit Configuration</t>
    </r>
    <r>
      <rPr>
        <sz val="11"/>
        <color rgb="FF000000"/>
        <rFont val="Calibri"/>
      </rPr>
      <t>.</t>
    </r>
    <r>
      <rPr>
        <sz val="11"/>
        <color rgb="FF000000"/>
        <rFont val="Calibri"/>
      </rPr>
      <t xml:space="preserve">
</t>
    </r>
    <r>
      <rPr>
        <sz val="11"/>
        <color rgb="FF000000"/>
        <rFont val="Calibri"/>
      </rPr>
      <t>- Confirm that Audit for SOA/BPM Changes is Enabled (refer to Doc ID 2053746.1). Review Fusion Applications SOA Audit (Doc ID 2053746.1)</t>
    </r>
    <r>
      <rPr>
        <sz val="11"/>
        <color rgb="FF000000"/>
        <rFont val="Calibri"/>
      </rPr>
      <t xml:space="preserve">
</t>
    </r>
    <r>
      <rPr>
        <sz val="11"/>
        <color rgb="FF000000"/>
        <rFont val="Calibri"/>
      </rPr>
      <t>- Verify that audit data is available through Audit Report / REST API.</t>
    </r>
    <r>
      <rPr>
        <sz val="11"/>
        <color rgb="FF000000"/>
        <rFont val="Calibri"/>
      </rPr>
      <t xml:space="preserve">
</t>
    </r>
    <r>
      <rPr>
        <sz val="11"/>
        <color rgb="FF000000"/>
        <rFont val="Calibri"/>
      </rPr>
      <t>- Check for regular export or forwarding of BPM audit logs to the central logging system (OCI Logging / SIEM) for retention and correlation.</t>
    </r>
    <r>
      <rPr>
        <sz val="11"/>
        <color rgb="FF000000"/>
        <rFont val="Calibri"/>
      </rPr>
      <t xml:space="preserve">
</t>
    </r>
    <r>
      <rPr>
        <sz val="11"/>
        <color rgb="FF000000"/>
        <rFont val="Calibri"/>
      </rPr>
      <t>- Review samples of recent approval rule modifications and confirm they match authorized change requests.</t>
    </r>
  </si>
  <si>
    <r>
      <rPr>
        <sz val="11"/>
        <color rgb="FF000000"/>
        <rFont val="Calibri"/>
      </rPr>
      <t>Auditing of BPM approval-rule changes is disabled by default and must be manually enabled via the Audit Policies configuration.</t>
    </r>
  </si>
  <si>
    <t>3.5</t>
  </si>
  <si>
    <r>
      <rPr>
        <sz val="11"/>
        <rFont val="Calibri"/>
      </rPr>
      <t>Ensure Logging Pipelines are Monitored for Failures to Prevent Silent Loss of Audit Events</t>
    </r>
  </si>
  <si>
    <r>
      <rPr>
        <sz val="11"/>
        <color rgb="FF000000"/>
        <rFont val="Calibri"/>
      </rPr>
      <t>- Configure OCI Monitoring alarms on Service Connector Hub pipelines to trigger when ingestion or forwarding fails.</t>
    </r>
    <r>
      <rPr>
        <sz val="11"/>
        <color rgb="FF000000"/>
        <rFont val="Calibri"/>
      </rPr>
      <t xml:space="preserve">
</t>
    </r>
    <r>
      <rPr>
        <sz val="11"/>
        <color rgb="FF000000"/>
        <rFont val="Calibri"/>
      </rPr>
      <t>- Establish alert rules in Centralized Log Management (CLM) or SIEM Platform to detect periods with no incoming audit events.</t>
    </r>
    <r>
      <rPr>
        <sz val="11"/>
        <color rgb="FF000000"/>
        <rFont val="Calibri"/>
      </rPr>
      <t xml:space="preserve">
</t>
    </r>
    <r>
      <rPr>
        <sz val="11"/>
        <color rgb="FF000000"/>
        <rFont val="Calibri"/>
      </rPr>
      <t>- Route alarms to administrators via Notifications, email, or ticketing systems.</t>
    </r>
    <r>
      <rPr>
        <sz val="11"/>
        <color rgb="FF000000"/>
        <rFont val="Calibri"/>
      </rPr>
      <t xml:space="preserve">
</t>
    </r>
    <r>
      <rPr>
        <sz val="11"/>
        <color rgb="FF000000"/>
        <rFont val="Calibri"/>
      </rPr>
      <t>- Test the monitoring setup by intentionally pausing or misconfiguring a pipeline and verifying that alerts are generated.</t>
    </r>
    <r>
      <rPr>
        <sz val="11"/>
        <color rgb="FF000000"/>
        <rFont val="Calibri"/>
      </rPr>
      <t xml:space="preserve">
</t>
    </r>
    <r>
      <rPr>
        <sz val="11"/>
        <color rgb="FF000000"/>
        <rFont val="Calibri"/>
      </rPr>
      <t>- Document the monitoring and escalation process in the organization’s operational runbooks.</t>
    </r>
  </si>
  <si>
    <r>
      <rPr>
        <sz val="11"/>
        <color rgb="FF000000"/>
        <rFont val="Calibri"/>
      </rPr>
      <t>Audit and monitoring data from Oracle SaaS Applications is often exported and ingested into downstream systems such as Centralized Log Management (CLM) or Security Information and Event Management (SIEM) Platforms. If the export or ingestion pipelines fail, audit data may silently stop flowing, leaving security teams unaware of missing records. Monitoring and alerting should be enabled on all logging pipelines to detect failures and disruptions in log collection or forwarding.</t>
    </r>
    <r>
      <rPr>
        <sz val="11"/>
        <color rgb="FF000000"/>
        <rFont val="Calibri"/>
      </rPr>
      <t xml:space="preserve">
</t>
    </r>
    <r>
      <rPr>
        <sz val="11"/>
        <color rgb="FF000000"/>
        <rFont val="Calibri"/>
      </rPr>
      <t>In Oracle SaaS Connector Hub is the recommended log routing services. Organizations leveraging multi-cloud or hybrid environments may also use third-party log forwarding and observability agents to ensure reliable audit data delivery.</t>
    </r>
  </si>
  <si>
    <r>
      <rPr>
        <sz val="11"/>
        <color rgb="FF000000"/>
        <rFont val="Calibri"/>
      </rPr>
      <t>Additional configuration and monitoring effort is required to track pipeline health. Alerts must be tuned to avoid noise, and storage costs may increase if diagnostic logs are retained for extended periods. However, the impact of silent audit data loss is far greater, as it can leave incidents undetected.</t>
    </r>
  </si>
  <si>
    <r>
      <rPr>
        <sz val="11"/>
        <color rgb="FF000000"/>
        <rFont val="Calibri"/>
      </rPr>
      <t>- If using OCI Service Connector Hub, open the OCI Console, review OCI Service Connector Hub to confirm monitoring is enabled on log collection and forwarding pipelines.</t>
    </r>
    <r>
      <rPr>
        <sz val="11"/>
        <color rgb="FF000000"/>
        <rFont val="Calibri"/>
      </rPr>
      <t xml:space="preserve">
</t>
    </r>
    <r>
      <rPr>
        <sz val="11"/>
        <color rgb="FF000000"/>
        <rFont val="Calibri"/>
      </rPr>
      <t>- Check whether alarms exist in OCI Monitoring for connector errors, ingestion failures, or delivery delays.</t>
    </r>
    <r>
      <rPr>
        <sz val="11"/>
        <color rgb="FF000000"/>
        <rFont val="Calibri"/>
      </rPr>
      <t xml:space="preserve">
</t>
    </r>
    <r>
      <rPr>
        <sz val="11"/>
        <color rgb="FF000000"/>
        <rFont val="Calibri"/>
      </rPr>
      <t>- Validate that alerts are directed to responsible administrators via email, pager, or incident management systems.</t>
    </r>
    <r>
      <rPr>
        <sz val="11"/>
        <color rgb="FF000000"/>
        <rFont val="Calibri"/>
      </rPr>
      <t xml:space="preserve">
</t>
    </r>
    <r>
      <rPr>
        <sz val="11"/>
        <color rgb="FF000000"/>
        <rFont val="Calibri"/>
      </rPr>
      <t>- Inspect recent alarm history to confirm that test failures are detected and reported.</t>
    </r>
  </si>
  <si>
    <r>
      <rPr>
        <sz val="11"/>
        <color rgb="FF000000"/>
        <rFont val="Calibri"/>
      </rPr>
      <t>By default, Fusion Applications and OCI Audit logs are collected, but health monitoring of logging pipelines is not enforced. Organizations must configure monitoring and alerting explicitly.</t>
    </r>
  </si>
  <si>
    <t>Security Configuration Changes</t>
  </si>
  <si>
    <t>4.1.1</t>
  </si>
  <si>
    <r>
      <rPr>
        <sz val="11"/>
        <rFont val="Calibri"/>
      </rPr>
      <t>Ensure Changes to Audit Policy Settings Are Monitored</t>
    </r>
  </si>
  <si>
    <r>
      <rPr>
        <sz val="11"/>
        <color rgb="FF000000"/>
        <rFont val="Calibri"/>
      </rPr>
      <t>- Re-enable the Audit Policy.</t>
    </r>
    <r>
      <rPr>
        <sz val="11"/>
        <color rgb="FF000000"/>
        <rFont val="Calibri"/>
      </rPr>
      <t xml:space="preserve">
</t>
    </r>
    <r>
      <rPr>
        <sz val="11"/>
        <color rgb="FF000000"/>
        <rFont val="Calibri"/>
      </rPr>
      <t xml:space="preserve">- Navigate to </t>
    </r>
    <r>
      <rPr>
        <b/>
        <sz val="11"/>
        <color rgb="FF000000"/>
        <rFont val="Calibri"/>
      </rPr>
      <t>My Enterprise</t>
    </r>
    <r>
      <rPr>
        <sz val="11"/>
        <color rgb="FF000000"/>
        <rFont val="Calibri"/>
      </rPr>
      <t xml:space="preserve">, </t>
    </r>
    <r>
      <rPr>
        <b/>
        <sz val="11"/>
        <color rgb="FF000000"/>
        <rFont val="Calibri"/>
      </rPr>
      <t>Setup and Maintenance</t>
    </r>
    <r>
      <rPr>
        <sz val="11"/>
        <color rgb="FF000000"/>
        <rFont val="Calibri"/>
      </rPr>
      <t xml:space="preserve">, </t>
    </r>
    <r>
      <rPr>
        <b/>
        <sz val="11"/>
        <color rgb="FF000000"/>
        <rFont val="Calibri"/>
      </rPr>
      <t>Manage Audit Policies</t>
    </r>
    <r>
      <rPr>
        <sz val="11"/>
        <color rgb="FF000000"/>
        <rFont val="Calibri"/>
      </rPr>
      <t xml:space="preserve">
</t>
    </r>
    <r>
      <rPr>
        <sz val="11"/>
        <color rgb="FF000000"/>
        <rFont val="Calibri"/>
      </rPr>
      <t xml:space="preserve">- Tap </t>
    </r>
    <r>
      <rPr>
        <b/>
        <sz val="11"/>
        <color rgb="FF000000"/>
        <rFont val="Calibri"/>
      </rPr>
      <t>Configure Business Object Attributes</t>
    </r>
    <r>
      <rPr>
        <sz val="11"/>
        <color rgb="FF000000"/>
        <rFont val="Calibri"/>
      </rPr>
      <t xml:space="preserve"> in the Oracle Fusion Applications section.</t>
    </r>
    <r>
      <rPr>
        <sz val="11"/>
        <color rgb="FF000000"/>
        <rFont val="Calibri"/>
      </rPr>
      <t xml:space="preserve">
</t>
    </r>
    <r>
      <rPr>
        <sz val="11"/>
        <color rgb="FF000000"/>
        <rFont val="Calibri"/>
      </rPr>
      <t>- Re-enable the policy.</t>
    </r>
    <r>
      <rPr>
        <sz val="11"/>
        <color rgb="FF000000"/>
        <rFont val="Calibri"/>
      </rPr>
      <t xml:space="preserve">
</t>
    </r>
    <r>
      <rPr>
        <sz val="11"/>
        <color rgb="FF000000"/>
        <rFont val="Calibri"/>
      </rPr>
      <t>- Review activity that occurred while the Audit Policy was disabled:</t>
    </r>
    <r>
      <rPr>
        <sz val="11"/>
        <color rgb="FF000000"/>
        <rFont val="Calibri"/>
      </rPr>
      <t xml:space="preserve">
</t>
    </r>
    <r>
      <rPr>
        <sz val="11"/>
        <color rgb="FF000000"/>
        <rFont val="Calibri"/>
      </rPr>
      <t>- Manual method: Review the transactions that could be created or approved while the Audit Policy was disabled.</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t>
    </r>
    <r>
      <rPr>
        <sz val="11"/>
        <color rgb="FF000000"/>
        <rFont val="Calibri"/>
      </rPr>
      <t xml:space="preserve">
</t>
    </r>
    <r>
      <rPr>
        <sz val="11"/>
        <color rgb="FF000000"/>
        <rFont val="Calibri"/>
      </rPr>
      <t>- Select the appropriate dashboards or reports.</t>
    </r>
    <r>
      <rPr>
        <sz val="11"/>
        <color rgb="FF000000"/>
        <rFont val="Calibri"/>
      </rPr>
      <t xml:space="preserve">
</t>
    </r>
    <r>
      <rPr>
        <sz val="11"/>
        <color rgb="FF000000"/>
        <rFont val="Calibri"/>
      </rPr>
      <t>- Automated method: Create Transaction Controls in Fusion Cloud Applications Risk Management that continuously monitor those transactions and initiate investigation workflows when unwanted activity occurs.</t>
    </r>
    <r>
      <rPr>
        <sz val="11"/>
        <color rgb="FF000000"/>
        <rFont val="Calibri"/>
      </rPr>
      <t xml:space="preserve">
</t>
    </r>
    <r>
      <rPr>
        <sz val="11"/>
        <color rgb="FF000000"/>
        <rFont val="Calibri"/>
      </rPr>
      <t xml:space="preserve">- Deploy the appropriate controls using the instructions in Continuously Monitor Transactions </t>
    </r>
    <r>
      <rPr>
        <sz val="11"/>
        <color rgb="FF0000FF"/>
        <rFont val="Calibri"/>
      </rPr>
      <t>(https://community.oracle.com/customerconnect/discussion/579152/continuously-monitor-transactions)</t>
    </r>
    <r>
      <rPr>
        <sz val="11"/>
        <color rgb="FF000000"/>
        <rFont val="Calibri"/>
      </rPr>
      <t>.</t>
    </r>
  </si>
  <si>
    <r>
      <rPr>
        <sz val="11"/>
        <color rgb="FF000000"/>
        <rFont val="Calibri"/>
      </rPr>
      <t>The purpose of this recommendation is to ensure that changes to Audit Policies are appropriate. Audit Policies record the changes made to Fusion Application configuration settings, which in turn determine the applications' behaviors. Each Audit Policy records changes to specific settings. Administrators enable each Audit Policy separately. Once an Audit Policy is enabled, audit information is stored without any intervention of the user or any explicit user action. Administrators can also disable any Audit Policy separately - i.e., specify that specific settings' changes will no longer be recorded - and re-enable them later.</t>
    </r>
  </si>
  <si>
    <r>
      <rPr>
        <sz val="11"/>
        <color rgb="FF000000"/>
        <rFont val="Calibri"/>
      </rPr>
      <t>Changes to Audit Policies are always recorded.</t>
    </r>
    <r>
      <rPr>
        <sz val="11"/>
        <color rgb="FF000000"/>
        <rFont val="Calibri"/>
      </rPr>
      <t xml:space="preserve">
</t>
    </r>
    <r>
      <rPr>
        <sz val="11"/>
        <color rgb="FF000000"/>
        <rFont val="Calibri"/>
      </rPr>
      <t>If changes and their consequences are not reviewed, the responsibility for being aware of the changes' consequences must be accomplished through another means.</t>
    </r>
    <r>
      <rPr>
        <sz val="11"/>
        <color rgb="FF000000"/>
        <rFont val="Calibri"/>
      </rPr>
      <t xml:space="preserve">
</t>
    </r>
    <r>
      <rPr>
        <sz val="11"/>
        <color rgb="FF000000"/>
        <rFont val="Calibri"/>
      </rPr>
      <t>Fusion Application performance is not impacted.</t>
    </r>
  </si>
  <si>
    <r>
      <rPr>
        <sz val="11"/>
        <color rgb="FF000000"/>
        <rFont val="Calibri"/>
      </rPr>
      <t>Ensure that Audit Policies are enabled - and remain enabled - for Fusion Application configuration settings that have material impact on finances, operations, and compliance:</t>
    </r>
    <r>
      <rPr>
        <sz val="11"/>
        <color rgb="FF000000"/>
        <rFont val="Calibri"/>
      </rPr>
      <t xml:space="preserve">
</t>
    </r>
    <r>
      <rPr>
        <sz val="11"/>
        <color rgb="FF000000"/>
        <rFont val="Calibri"/>
      </rPr>
      <t>- Manual method: Review the Audit History report for Audit Policies:</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Audit Reports</t>
    </r>
    <r>
      <rPr>
        <sz val="11"/>
        <color rgb="FF000000"/>
        <rFont val="Calibri"/>
      </rPr>
      <t>.</t>
    </r>
    <r>
      <rPr>
        <sz val="11"/>
        <color rgb="FF000000"/>
        <rFont val="Calibri"/>
      </rPr>
      <t xml:space="preserve">
</t>
    </r>
    <r>
      <rPr>
        <sz val="11"/>
        <color rgb="FF000000"/>
        <rFont val="Calibri"/>
      </rPr>
      <t xml:space="preserve">- Set Product to </t>
    </r>
    <r>
      <rPr>
        <b/>
        <sz val="11"/>
        <color rgb="FF000000"/>
        <rFont val="Calibri"/>
      </rPr>
      <t>Audit Policies</t>
    </r>
    <r>
      <rPr>
        <sz val="11"/>
        <color rgb="FF000000"/>
        <rFont val="Calibri"/>
      </rPr>
      <t>.</t>
    </r>
    <r>
      <rPr>
        <sz val="11"/>
        <color rgb="FF000000"/>
        <rFont val="Calibri"/>
      </rPr>
      <t xml:space="preserve">
</t>
    </r>
    <r>
      <rPr>
        <sz val="11"/>
        <color rgb="FF000000"/>
        <rFont val="Calibri"/>
      </rPr>
      <t>- Set Date to desired day/range.</t>
    </r>
    <r>
      <rPr>
        <sz val="11"/>
        <color rgb="FF000000"/>
        <rFont val="Calibri"/>
      </rPr>
      <t xml:space="preserve">
</t>
    </r>
    <r>
      <rPr>
        <sz val="11"/>
        <color rgb="FF000000"/>
        <rFont val="Calibri"/>
      </rPr>
      <t xml:space="preserve">- Tap </t>
    </r>
    <r>
      <rPr>
        <b/>
        <sz val="11"/>
        <color rgb="FF000000"/>
        <rFont val="Calibri"/>
      </rPr>
      <t>Search</t>
    </r>
    <r>
      <rPr>
        <sz val="11"/>
        <color rgb="FF000000"/>
        <rFont val="Calibri"/>
      </rPr>
      <t>.</t>
    </r>
    <r>
      <rPr>
        <sz val="11"/>
        <color rgb="FF000000"/>
        <rFont val="Calibri"/>
      </rPr>
      <t xml:space="preserve">
</t>
    </r>
    <r>
      <rPr>
        <sz val="11"/>
        <color rgb="FF000000"/>
        <rFont val="Calibri"/>
      </rPr>
      <t>- Automated method: Create Transaction Controls in Fusion Cloud Applications Risk Management that continuously monitor Audit Policy changes and initiate investigation workflows when unwanted changes occur.</t>
    </r>
    <r>
      <rPr>
        <sz val="11"/>
        <color rgb="FF000000"/>
        <rFont val="Calibri"/>
      </rPr>
      <t xml:space="preserve">
</t>
    </r>
    <r>
      <rPr>
        <sz val="11"/>
        <color rgb="FF000000"/>
        <rFont val="Calibri"/>
      </rPr>
      <t xml:space="preserve">- For example, deploy the control </t>
    </r>
    <r>
      <rPr>
        <b/>
        <sz val="11"/>
        <color rgb="FF000000"/>
        <rFont val="Calibri"/>
      </rPr>
      <t>60019: Track When Audit Policy is Disabled</t>
    </r>
    <r>
      <rPr>
        <sz val="11"/>
        <color rgb="FF000000"/>
        <rFont val="Calibri"/>
      </rPr>
      <t xml:space="preserve"> using the instructions in Continuously Monitor Configuration Changes </t>
    </r>
    <r>
      <rPr>
        <sz val="11"/>
        <color rgb="FF0000FF"/>
        <rFont val="Calibri"/>
      </rPr>
      <t>(https://community.oracle.com/customerconnect/discussion/578180/continuously-monitor-configuration-changes)</t>
    </r>
    <r>
      <rPr>
        <sz val="11"/>
        <color rgb="FF000000"/>
        <rFont val="Calibri"/>
      </rPr>
      <t>.</t>
    </r>
  </si>
  <si>
    <r>
      <rPr>
        <sz val="11"/>
        <color rgb="FF000000"/>
        <rFont val="Calibri"/>
      </rPr>
      <t>The recording of changes to Audit Policies is always permanently enabled - i.e., it cannot be disabled.</t>
    </r>
  </si>
  <si>
    <t>4.1.2</t>
  </si>
  <si>
    <r>
      <rPr>
        <sz val="11"/>
        <rFont val="Calibri"/>
      </rPr>
      <t>Ensure Configuration Changes to HCM Security Profile Setups Are Monitored</t>
    </r>
  </si>
  <si>
    <r>
      <rPr>
        <sz val="11"/>
        <color rgb="FF000000"/>
        <rFont val="Calibri"/>
      </rPr>
      <t xml:space="preserve">If audit has been disabled or was never enabled, see the instructions in </t>
    </r>
    <r>
      <rPr>
        <b/>
        <sz val="11"/>
        <color rgb="FF000000"/>
        <rFont val="Calibri"/>
      </rPr>
      <t>Ensure Changes to Audit Policy Settings are Monitored</t>
    </r>
    <r>
      <rPr>
        <sz val="11"/>
        <color rgb="FF000000"/>
        <rFont val="Calibri"/>
      </rPr>
      <t>.</t>
    </r>
    <r>
      <rPr>
        <sz val="11"/>
        <color rgb="FF000000"/>
        <rFont val="Calibri"/>
      </rPr>
      <t xml:space="preserve">
</t>
    </r>
    <r>
      <rPr>
        <sz val="11"/>
        <color rgb="FF000000"/>
        <rFont val="Calibri"/>
      </rPr>
      <t>If unwanted changes were made to a profile:</t>
    </r>
    <r>
      <rPr>
        <sz val="11"/>
        <color rgb="FF000000"/>
        <rFont val="Calibri"/>
      </rPr>
      <t xml:space="preserve">
</t>
    </r>
    <r>
      <rPr>
        <sz val="11"/>
        <color rgb="FF000000"/>
        <rFont val="Calibri"/>
      </rPr>
      <t>- Restore the profile's intended settings.</t>
    </r>
    <r>
      <rPr>
        <sz val="11"/>
        <color rgb="FF000000"/>
        <rFont val="Calibri"/>
      </rPr>
      <t xml:space="preserve">
</t>
    </r>
    <r>
      <rPr>
        <sz val="11"/>
        <color rgb="FF000000"/>
        <rFont val="Calibri"/>
      </rPr>
      <t>- Review activity that occurred while those changes were in effect:</t>
    </r>
    <r>
      <rPr>
        <sz val="11"/>
        <color rgb="FF000000"/>
        <rFont val="Calibri"/>
      </rPr>
      <t xml:space="preserve">
</t>
    </r>
    <r>
      <rPr>
        <sz val="11"/>
        <color rgb="FF000000"/>
        <rFont val="Calibri"/>
      </rPr>
      <t>- Manual method: Review the transactions that could be created or approved while the changes were in effect:</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t>
    </r>
    <r>
      <rPr>
        <sz val="11"/>
        <color rgb="FF000000"/>
        <rFont val="Calibri"/>
      </rPr>
      <t xml:space="preserve">
</t>
    </r>
    <r>
      <rPr>
        <sz val="11"/>
        <color rgb="FF000000"/>
        <rFont val="Calibri"/>
      </rPr>
      <t>- Select the appropriate dashboards or reports.</t>
    </r>
    <r>
      <rPr>
        <sz val="11"/>
        <color rgb="FF000000"/>
        <rFont val="Calibri"/>
      </rPr>
      <t xml:space="preserve">
</t>
    </r>
    <r>
      <rPr>
        <sz val="11"/>
        <color rgb="FF000000"/>
        <rFont val="Calibri"/>
      </rPr>
      <t>- Automated method: Create Transaction Controls in Fusion Cloud Applications Risk Management that continuously monitor those transactions and initiate investigation workflows when unwanted activity occurs:</t>
    </r>
    <r>
      <rPr>
        <sz val="11"/>
        <color rgb="FF000000"/>
        <rFont val="Calibri"/>
      </rPr>
      <t xml:space="preserve">
</t>
    </r>
    <r>
      <rPr>
        <sz val="11"/>
        <color rgb="FF000000"/>
        <rFont val="Calibri"/>
      </rPr>
      <t xml:space="preserve">- Deploy the appropriate controls using the instructions in Continuously Monitor Transactions </t>
    </r>
    <r>
      <rPr>
        <sz val="11"/>
        <color rgb="FF0000FF"/>
        <rFont val="Calibri"/>
      </rPr>
      <t>(https://community.oracle.com/customerconnect/discussion/579152/continuously-monitor-transactions)</t>
    </r>
    <r>
      <rPr>
        <sz val="11"/>
        <color rgb="FF000000"/>
        <rFont val="Calibri"/>
      </rPr>
      <t>.</t>
    </r>
  </si>
  <si>
    <r>
      <rPr>
        <sz val="11"/>
        <color rgb="FF000000"/>
        <rFont val="Calibri"/>
      </rPr>
      <t>The purpose of this recommendation is to ensure that changes to HCM security profiles are appropriate. Each profile gives users access to specific kinds of HCM data, like specfic People or specific Payroll records. Each user can be assigned one or more profiles.</t>
    </r>
  </si>
  <si>
    <r>
      <rPr>
        <sz val="11"/>
        <color rgb="FF000000"/>
        <rFont val="Calibri"/>
      </rPr>
      <t>If changes and their consequences are not reviewed, the responsibility for being aware of the changes' consequences must be accomplished through another means.</t>
    </r>
    <r>
      <rPr>
        <sz val="11"/>
        <color rgb="FF000000"/>
        <rFont val="Calibri"/>
      </rPr>
      <t xml:space="preserve">
</t>
    </r>
    <r>
      <rPr>
        <sz val="11"/>
        <color rgb="FF000000"/>
        <rFont val="Calibri"/>
      </rPr>
      <t>Fusion Application performance is not impacted.</t>
    </r>
  </si>
  <si>
    <r>
      <rPr>
        <sz val="11"/>
        <color rgb="FF000000"/>
        <rFont val="Calibri"/>
      </rPr>
      <t xml:space="preserve">- Enable audit of security profile changes using the instructions in Configure Data Roles and Security Profiles for Audit </t>
    </r>
    <r>
      <rPr>
        <sz val="11"/>
        <color rgb="FF0000FF"/>
        <rFont val="Calibri"/>
      </rPr>
      <t>(https://docs.oracle.com/en/cloud/saas/human-resources/faqbs/configure-data-roles-and-security-profiles-for-audit.html)</t>
    </r>
    <r>
      <rPr>
        <sz val="11"/>
        <color rgb="FF000000"/>
        <rFont val="Calibri"/>
      </rPr>
      <t xml:space="preserve">
</t>
    </r>
    <r>
      <rPr>
        <sz val="11"/>
        <color rgb="FF000000"/>
        <rFont val="Calibri"/>
      </rPr>
      <t>- Monitor changes to...</t>
    </r>
    <r>
      <rPr>
        <sz val="11"/>
        <color rgb="FF000000"/>
        <rFont val="Calibri"/>
      </rPr>
      <t xml:space="preserve">
</t>
    </r>
    <r>
      <rPr>
        <sz val="11"/>
        <color rgb="FF000000"/>
        <rFont val="Calibri"/>
      </rPr>
      <t xml:space="preserve">- That Audit Policy using the instructions in </t>
    </r>
    <r>
      <rPr>
        <b/>
        <sz val="11"/>
        <color rgb="FF000000"/>
        <rFont val="Calibri"/>
      </rPr>
      <t>Ensure Changes to Audit Policy Settings are Monitored</t>
    </r>
    <r>
      <rPr>
        <sz val="11"/>
        <color rgb="FF000000"/>
        <rFont val="Calibri"/>
      </rPr>
      <t>.</t>
    </r>
    <r>
      <rPr>
        <sz val="11"/>
        <color rgb="FF000000"/>
        <rFont val="Calibri"/>
      </rPr>
      <t xml:space="preserve">
</t>
    </r>
    <r>
      <rPr>
        <sz val="11"/>
        <color rgb="FF000000"/>
        <rFont val="Calibri"/>
      </rPr>
      <t>- Security profiles:</t>
    </r>
    <r>
      <rPr>
        <sz val="11"/>
        <color rgb="FF000000"/>
        <rFont val="Calibri"/>
      </rPr>
      <t xml:space="preserve">
</t>
    </r>
    <r>
      <rPr>
        <sz val="11"/>
        <color rgb="FF000000"/>
        <rFont val="Calibri"/>
      </rPr>
      <t>- Manual method: Review the Audit History report for profiles:</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Audit Reports</t>
    </r>
    <r>
      <rPr>
        <sz val="11"/>
        <color rgb="FF000000"/>
        <rFont val="Calibri"/>
      </rPr>
      <t>.</t>
    </r>
    <r>
      <rPr>
        <sz val="11"/>
        <color rgb="FF000000"/>
        <rFont val="Calibri"/>
      </rPr>
      <t xml:space="preserve">
</t>
    </r>
    <r>
      <rPr>
        <sz val="11"/>
        <color rgb="FF000000"/>
        <rFont val="Calibri"/>
      </rPr>
      <t>- Set Product.</t>
    </r>
    <r>
      <rPr>
        <sz val="11"/>
        <color rgb="FF000000"/>
        <rFont val="Calibri"/>
      </rPr>
      <t xml:space="preserve">
</t>
    </r>
    <r>
      <rPr>
        <sz val="11"/>
        <color rgb="FF000000"/>
        <rFont val="Calibri"/>
      </rPr>
      <t>- Set Date to desired day/range.</t>
    </r>
    <r>
      <rPr>
        <sz val="11"/>
        <color rgb="FF000000"/>
        <rFont val="Calibri"/>
      </rPr>
      <t xml:space="preserve">
</t>
    </r>
    <r>
      <rPr>
        <sz val="11"/>
        <color rgb="FF000000"/>
        <rFont val="Calibri"/>
      </rPr>
      <t xml:space="preserve">- Tap </t>
    </r>
    <r>
      <rPr>
        <b/>
        <sz val="11"/>
        <color rgb="FF000000"/>
        <rFont val="Calibri"/>
      </rPr>
      <t>Search</t>
    </r>
    <r>
      <rPr>
        <sz val="11"/>
        <color rgb="FF000000"/>
        <rFont val="Calibri"/>
      </rPr>
      <t>.</t>
    </r>
    <r>
      <rPr>
        <sz val="11"/>
        <color rgb="FF000000"/>
        <rFont val="Calibri"/>
      </rPr>
      <t xml:space="preserve">
</t>
    </r>
    <r>
      <rPr>
        <sz val="11"/>
        <color rgb="FF000000"/>
        <rFont val="Calibri"/>
      </rPr>
      <t>- Automated method: Create Transaction Controls in Fusion Cloud Applications Risk Management that continuously monitor profile changes and initiate investigation workflows when unwanted changes occur.</t>
    </r>
    <r>
      <rPr>
        <sz val="11"/>
        <color rgb="FF000000"/>
        <rFont val="Calibri"/>
      </rPr>
      <t xml:space="preserve">
</t>
    </r>
    <r>
      <rPr>
        <sz val="11"/>
        <color rgb="FF000000"/>
        <rFont val="Calibri"/>
      </rPr>
      <t xml:space="preserve">- For example, deploy the following controls using the instructions in Continuously Monitor Configuration Changes </t>
    </r>
    <r>
      <rPr>
        <sz val="11"/>
        <color rgb="FF0000FF"/>
        <rFont val="Calibri"/>
      </rPr>
      <t>(https://community.oracle.com/customerconnect/discussion/578180/continuously-monitor-configuration-changes)</t>
    </r>
    <r>
      <rPr>
        <sz val="11"/>
        <color rgb="FF000000"/>
        <rFont val="Calibri"/>
      </rPr>
      <t xml:space="preserve">: </t>
    </r>
    <r>
      <rPr>
        <b/>
        <sz val="11"/>
        <color rgb="FF000000"/>
        <rFont val="Calibri"/>
      </rPr>
      <t>60008: Additions and Deletions to Data Roles</t>
    </r>
    <r>
      <rPr>
        <sz val="11"/>
        <color rgb="FF000000"/>
        <rFont val="Calibri"/>
      </rPr>
      <t xml:space="preserve">, </t>
    </r>
    <r>
      <rPr>
        <b/>
        <sz val="11"/>
        <color rgb="FF000000"/>
        <rFont val="Calibri"/>
      </rPr>
      <t>60009: Updates to Data Roles</t>
    </r>
    <r>
      <rPr>
        <sz val="11"/>
        <color rgb="FF000000"/>
        <rFont val="Calibri"/>
      </rPr>
      <t xml:space="preserve">, </t>
    </r>
    <r>
      <rPr>
        <b/>
        <sz val="11"/>
        <color rgb="FF000000"/>
        <rFont val="Calibri"/>
      </rPr>
      <t>60010: Additions and Deletions to Profile Options</t>
    </r>
    <r>
      <rPr>
        <sz val="11"/>
        <color rgb="FF000000"/>
        <rFont val="Calibri"/>
      </rPr>
      <t xml:space="preserve">, </t>
    </r>
    <r>
      <rPr>
        <b/>
        <sz val="11"/>
        <color rgb="FF000000"/>
        <rFont val="Calibri"/>
      </rPr>
      <t>60011: Updates to Profile Options</t>
    </r>
    <r>
      <rPr>
        <sz val="11"/>
        <color rgb="FF000000"/>
        <rFont val="Calibri"/>
      </rPr>
      <t xml:space="preserve">, </t>
    </r>
    <r>
      <rPr>
        <b/>
        <sz val="11"/>
        <color rgb="FF000000"/>
        <rFont val="Calibri"/>
      </rPr>
      <t>60015: Additions and Deletions to Security Profiles</t>
    </r>
    <r>
      <rPr>
        <sz val="11"/>
        <color rgb="FF000000"/>
        <rFont val="Calibri"/>
      </rPr>
      <t xml:space="preserve">, and </t>
    </r>
    <r>
      <rPr>
        <b/>
        <sz val="11"/>
        <color rgb="FF000000"/>
        <rFont val="Calibri"/>
      </rPr>
      <t>60016: Updates to Security Profiles</t>
    </r>
    <r>
      <rPr>
        <sz val="11"/>
        <color rgb="FF000000"/>
        <rFont val="Calibri"/>
      </rPr>
      <t>.</t>
    </r>
  </si>
  <si>
    <r>
      <rPr>
        <sz val="11"/>
        <color rgb="FF000000"/>
        <rFont val="Calibri"/>
      </rPr>
      <t>The recording of changes to profiles is not enabled by default - i.e., it must be enabled.</t>
    </r>
  </si>
  <si>
    <t>4.1.3</t>
  </si>
  <si>
    <r>
      <rPr>
        <sz val="11"/>
        <rFont val="Calibri"/>
      </rPr>
      <t>Ensure Unused Custom Roles Are Disabled or Monitored</t>
    </r>
  </si>
  <si>
    <r>
      <rPr>
        <sz val="11"/>
        <color rgb="FF000000"/>
        <rFont val="Calibri"/>
      </rPr>
      <t>If a role that was previously unassigned is now discovered to be assigned to a user:</t>
    </r>
    <r>
      <rPr>
        <sz val="11"/>
        <color rgb="FF000000"/>
        <rFont val="Calibri"/>
      </rPr>
      <t xml:space="preserve">
</t>
    </r>
    <r>
      <rPr>
        <sz val="11"/>
        <color rgb="FF000000"/>
        <rFont val="Calibri"/>
      </rPr>
      <t>- Either:</t>
    </r>
    <r>
      <rPr>
        <sz val="11"/>
        <color rgb="FF000000"/>
        <rFont val="Calibri"/>
      </rPr>
      <t xml:space="preserve">
</t>
    </r>
    <r>
      <rPr>
        <sz val="11"/>
        <color rgb="FF000000"/>
        <rFont val="Calibri"/>
      </rPr>
      <t>- Make the role inactive.</t>
    </r>
    <r>
      <rPr>
        <sz val="11"/>
        <color rgb="FF000000"/>
        <rFont val="Calibri"/>
      </rPr>
      <t xml:space="preserve">
</t>
    </r>
    <r>
      <rPr>
        <sz val="11"/>
        <color rgb="FF000000"/>
        <rFont val="Calibri"/>
      </rPr>
      <t>- Leave the role active and monitor the transactions performed if the role is assigned to a user (see below).</t>
    </r>
    <r>
      <rPr>
        <sz val="11"/>
        <color rgb="FF000000"/>
        <rFont val="Calibri"/>
      </rPr>
      <t xml:space="preserve">
</t>
    </r>
    <r>
      <rPr>
        <sz val="11"/>
        <color rgb="FF000000"/>
        <rFont val="Calibri"/>
      </rPr>
      <t>- Review the user's actions since then:</t>
    </r>
    <r>
      <rPr>
        <sz val="11"/>
        <color rgb="FF000000"/>
        <rFont val="Calibri"/>
      </rPr>
      <t xml:space="preserve">
</t>
    </r>
    <r>
      <rPr>
        <sz val="11"/>
        <color rgb="FF000000"/>
        <rFont val="Calibri"/>
      </rPr>
      <t>- Manual method: Review the transactions that the role allows:</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t>
    </r>
    <r>
      <rPr>
        <sz val="11"/>
        <color rgb="FF000000"/>
        <rFont val="Calibri"/>
      </rPr>
      <t xml:space="preserve">
</t>
    </r>
    <r>
      <rPr>
        <sz val="11"/>
        <color rgb="FF000000"/>
        <rFont val="Calibri"/>
      </rPr>
      <t>- Select the appropriate dashboards or reports.</t>
    </r>
    <r>
      <rPr>
        <sz val="11"/>
        <color rgb="FF000000"/>
        <rFont val="Calibri"/>
      </rPr>
      <t xml:space="preserve">
</t>
    </r>
    <r>
      <rPr>
        <sz val="11"/>
        <color rgb="FF000000"/>
        <rFont val="Calibri"/>
      </rPr>
      <t>- Automated method: Create Transaction Controls in Fusion Cloud Applications Risk Management that continuously monitor those transactions and initiate investigation workflows when unwanted activity occurs:</t>
    </r>
    <r>
      <rPr>
        <sz val="11"/>
        <color rgb="FF000000"/>
        <rFont val="Calibri"/>
      </rPr>
      <t xml:space="preserve">
</t>
    </r>
    <r>
      <rPr>
        <sz val="11"/>
        <color rgb="FF000000"/>
        <rFont val="Calibri"/>
      </rPr>
      <t xml:space="preserve">- Deploy the appropriate controls using the instructions in Continuously Monitor Transactions </t>
    </r>
    <r>
      <rPr>
        <sz val="11"/>
        <color rgb="FF0000FF"/>
        <rFont val="Calibri"/>
      </rPr>
      <t>(https://community.oracle.com/customerconnect/discussion/579152/continuously-monitor-transactions)</t>
    </r>
    <r>
      <rPr>
        <sz val="11"/>
        <color rgb="FF000000"/>
        <rFont val="Calibri"/>
      </rPr>
      <t>.</t>
    </r>
  </si>
  <si>
    <r>
      <rPr>
        <sz val="11"/>
        <color rgb="FF000000"/>
        <rFont val="Calibri"/>
      </rPr>
      <t>The purpose of this recommendation is to ensure that unused Custom Roles are disabled, or if they cannot or should not be disabled, that the actions they allow are monitored.</t>
    </r>
  </si>
  <si>
    <r>
      <rPr>
        <sz val="11"/>
        <color rgb="FF000000"/>
        <rFont val="Calibri"/>
      </rPr>
      <t>If persistence of unused Custom Roles is allowed, and the consequences are not reviewed, the responsibility for being aware of the consequences must be accomplished through another means.</t>
    </r>
    <r>
      <rPr>
        <sz val="11"/>
        <color rgb="FF000000"/>
        <rFont val="Calibri"/>
      </rPr>
      <t xml:space="preserve">
</t>
    </r>
    <r>
      <rPr>
        <sz val="11"/>
        <color rgb="FF000000"/>
        <rFont val="Calibri"/>
      </rPr>
      <t>Fusion Application performance is not impacted.</t>
    </r>
  </si>
  <si>
    <r>
      <rPr>
        <sz val="11"/>
        <color rgb="FF000000"/>
        <rFont val="Calibri"/>
      </rPr>
      <t>Identify custom roles that are not assigned to any users.</t>
    </r>
    <r>
      <rPr>
        <sz val="11"/>
        <color rgb="FF000000"/>
        <rFont val="Calibri"/>
      </rPr>
      <t xml:space="preserve">
</t>
    </r>
    <r>
      <rPr>
        <sz val="11"/>
        <color rgb="FF000000"/>
        <rFont val="Calibri"/>
      </rPr>
      <t>- Manual method: Inspect each role's user assignments in Security Console.</t>
    </r>
    <r>
      <rPr>
        <sz val="11"/>
        <color rgb="FF000000"/>
        <rFont val="Calibri"/>
      </rPr>
      <t xml:space="preserve">
</t>
    </r>
    <r>
      <rPr>
        <sz val="11"/>
        <color rgb="FF000000"/>
        <rFont val="Calibri"/>
      </rPr>
      <t>- Automated method: Create Transaction Controls in Fusion Cloud Applications Risk Management that continuously monitor roles' assignments and initiate investigation workflows when they remain unassigned.</t>
    </r>
    <r>
      <rPr>
        <sz val="11"/>
        <color rgb="FF000000"/>
        <rFont val="Calibri"/>
      </rPr>
      <t xml:space="preserve">
</t>
    </r>
    <r>
      <rPr>
        <sz val="11"/>
        <color rgb="FF000000"/>
        <rFont val="Calibri"/>
      </rPr>
      <t xml:space="preserve">- For example, deploy the control </t>
    </r>
    <r>
      <rPr>
        <b/>
        <sz val="11"/>
        <color rgb="FF000000"/>
        <rFont val="Calibri"/>
      </rPr>
      <t>80001: Custom Roles Not Used</t>
    </r>
    <r>
      <rPr>
        <sz val="11"/>
        <color rgb="FF000000"/>
        <rFont val="Calibri"/>
      </rPr>
      <t xml:space="preserve"> using the instructions in Continuously Monitor Configuration Changes </t>
    </r>
    <r>
      <rPr>
        <sz val="11"/>
        <color rgb="FF0000FF"/>
        <rFont val="Calibri"/>
      </rPr>
      <t>(https://community.oracle.com/customerconnect/discussion/578180/continuously-monitor-configuration-changes)</t>
    </r>
    <r>
      <rPr>
        <sz val="11"/>
        <color rgb="FF000000"/>
        <rFont val="Calibri"/>
      </rPr>
      <t>.</t>
    </r>
  </si>
  <si>
    <r>
      <rPr>
        <sz val="11"/>
        <color rgb="FF000000"/>
        <rFont val="Calibri"/>
      </rPr>
      <t>The monitoring of role assignments is not enabled by default - i.e., it must be enabled.</t>
    </r>
  </si>
  <si>
    <t>High Risk Business Transactions &amp; User Actions</t>
  </si>
  <si>
    <t>4.2.1</t>
  </si>
  <si>
    <r>
      <rPr>
        <sz val="11"/>
        <rFont val="Calibri"/>
      </rPr>
      <t>Ensure Changes to Payment Setups Are Monitored</t>
    </r>
  </si>
  <si>
    <r>
      <rPr>
        <sz val="11"/>
        <color rgb="FF000000"/>
        <rFont val="Calibri"/>
      </rPr>
      <t xml:space="preserve">If audit has been disabled or was never enabled, see the instructions in </t>
    </r>
    <r>
      <rPr>
        <b/>
        <sz val="11"/>
        <color rgb="FF000000"/>
        <rFont val="Calibri"/>
      </rPr>
      <t>Ensure Changes to Audit Policy Settings are Monitored</t>
    </r>
    <r>
      <rPr>
        <sz val="11"/>
        <color rgb="FF000000"/>
        <rFont val="Calibri"/>
      </rPr>
      <t>.</t>
    </r>
    <r>
      <rPr>
        <sz val="11"/>
        <color rgb="FF000000"/>
        <rFont val="Calibri"/>
      </rPr>
      <t xml:space="preserve">
</t>
    </r>
    <r>
      <rPr>
        <sz val="11"/>
        <color rgb="FF000000"/>
        <rFont val="Calibri"/>
      </rPr>
      <t>If unwanted changes were made to a Payment setup:</t>
    </r>
    <r>
      <rPr>
        <sz val="11"/>
        <color rgb="FF000000"/>
        <rFont val="Calibri"/>
      </rPr>
      <t xml:space="preserve">
</t>
    </r>
    <r>
      <rPr>
        <sz val="11"/>
        <color rgb="FF000000"/>
        <rFont val="Calibri"/>
      </rPr>
      <t>- Restore the intended settings.</t>
    </r>
    <r>
      <rPr>
        <sz val="11"/>
        <color rgb="FF000000"/>
        <rFont val="Calibri"/>
      </rPr>
      <t xml:space="preserve">
</t>
    </r>
    <r>
      <rPr>
        <sz val="11"/>
        <color rgb="FF000000"/>
        <rFont val="Calibri"/>
      </rPr>
      <t>- Review activity that occurred while those changes were in effect:</t>
    </r>
    <r>
      <rPr>
        <sz val="11"/>
        <color rgb="FF000000"/>
        <rFont val="Calibri"/>
      </rPr>
      <t xml:space="preserve">
</t>
    </r>
    <r>
      <rPr>
        <sz val="11"/>
        <color rgb="FF000000"/>
        <rFont val="Calibri"/>
      </rPr>
      <t>- Manual method: Review the transactions that could be created or approved while the changes were in effect:</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t>
    </r>
    <r>
      <rPr>
        <sz val="11"/>
        <color rgb="FF000000"/>
        <rFont val="Calibri"/>
      </rPr>
      <t xml:space="preserve">
</t>
    </r>
    <r>
      <rPr>
        <sz val="11"/>
        <color rgb="FF000000"/>
        <rFont val="Calibri"/>
      </rPr>
      <t>- Select the appropriate dashboards or reports.</t>
    </r>
    <r>
      <rPr>
        <sz val="11"/>
        <color rgb="FF000000"/>
        <rFont val="Calibri"/>
      </rPr>
      <t xml:space="preserve">
</t>
    </r>
    <r>
      <rPr>
        <sz val="11"/>
        <color rgb="FF000000"/>
        <rFont val="Calibri"/>
      </rPr>
      <t>- Automated method: Create Transaction Controls in Fusion Cloud Applications Risk Management that continuously monitor those transactions and initiate investigation workflows when unwanted activity occurs:</t>
    </r>
    <r>
      <rPr>
        <sz val="11"/>
        <color rgb="FF000000"/>
        <rFont val="Calibri"/>
      </rPr>
      <t xml:space="preserve">
</t>
    </r>
    <r>
      <rPr>
        <sz val="11"/>
        <color rgb="FF000000"/>
        <rFont val="Calibri"/>
      </rPr>
      <t xml:space="preserve">- Deploy the appropriate controls using the instructions in Continuously Monitor Transactions </t>
    </r>
    <r>
      <rPr>
        <sz val="11"/>
        <color rgb="FF0000FF"/>
        <rFont val="Calibri"/>
      </rPr>
      <t>(https://community.oracle.com/customerconnect/discussion/579152/continuously-monitor-transactions)</t>
    </r>
    <r>
      <rPr>
        <sz val="11"/>
        <color rgb="FF000000"/>
        <rFont val="Calibri"/>
      </rPr>
      <t>.</t>
    </r>
  </si>
  <si>
    <r>
      <rPr>
        <sz val="11"/>
        <color rgb="FF000000"/>
        <rFont val="Calibri"/>
      </rPr>
      <t>The purpose of this recommendation is to ensure that Payment configuration changes are monitored.</t>
    </r>
  </si>
  <si>
    <r>
      <rPr>
        <sz val="11"/>
        <color rgb="FF000000"/>
        <rFont val="Calibri"/>
      </rPr>
      <t>- Enable audit of Payment setup changes:</t>
    </r>
    <r>
      <rPr>
        <sz val="11"/>
        <color rgb="FF000000"/>
        <rFont val="Calibri"/>
      </rPr>
      <t xml:space="preserve">
</t>
    </r>
    <r>
      <rPr>
        <sz val="11"/>
        <color rgb="FF000000"/>
        <rFont val="Calibri"/>
      </rPr>
      <t xml:space="preserve">- Navigate to </t>
    </r>
    <r>
      <rPr>
        <b/>
        <sz val="11"/>
        <color rgb="FF000000"/>
        <rFont val="Calibri"/>
      </rPr>
      <t>My Enterprise</t>
    </r>
    <r>
      <rPr>
        <sz val="11"/>
        <color rgb="FF000000"/>
        <rFont val="Calibri"/>
      </rPr>
      <t xml:space="preserve">, </t>
    </r>
    <r>
      <rPr>
        <b/>
        <sz val="11"/>
        <color rgb="FF000000"/>
        <rFont val="Calibri"/>
      </rPr>
      <t>Setup and Maintenance</t>
    </r>
    <r>
      <rPr>
        <sz val="11"/>
        <color rgb="FF000000"/>
        <rFont val="Calibri"/>
      </rPr>
      <t xml:space="preserve">, </t>
    </r>
    <r>
      <rPr>
        <b/>
        <sz val="11"/>
        <color rgb="FF000000"/>
        <rFont val="Calibri"/>
      </rPr>
      <t>Manage Audit Policies</t>
    </r>
    <r>
      <rPr>
        <sz val="11"/>
        <color rgb="FF000000"/>
        <rFont val="Calibri"/>
      </rPr>
      <t xml:space="preserve">
</t>
    </r>
    <r>
      <rPr>
        <sz val="11"/>
        <color rgb="FF000000"/>
        <rFont val="Calibri"/>
      </rPr>
      <t xml:space="preserve">- Tap </t>
    </r>
    <r>
      <rPr>
        <b/>
        <sz val="11"/>
        <color rgb="FF000000"/>
        <rFont val="Calibri"/>
      </rPr>
      <t>Configure Business Object Attributes</t>
    </r>
    <r>
      <rPr>
        <sz val="11"/>
        <color rgb="FF000000"/>
        <rFont val="Calibri"/>
      </rPr>
      <t xml:space="preserve"> in the Oracle Fusion Applications section.</t>
    </r>
    <r>
      <rPr>
        <sz val="11"/>
        <color rgb="FF000000"/>
        <rFont val="Calibri"/>
      </rPr>
      <t xml:space="preserve">
</t>
    </r>
    <r>
      <rPr>
        <sz val="11"/>
        <color rgb="FF000000"/>
        <rFont val="Calibri"/>
      </rPr>
      <t>- Enable the Audit Policies for Payment setup attributes.</t>
    </r>
    <r>
      <rPr>
        <sz val="11"/>
        <color rgb="FF000000"/>
        <rFont val="Calibri"/>
      </rPr>
      <t xml:space="preserve">
</t>
    </r>
    <r>
      <rPr>
        <sz val="11"/>
        <color rgb="FF000000"/>
        <rFont val="Calibri"/>
      </rPr>
      <t>- Monitor changes to...</t>
    </r>
    <r>
      <rPr>
        <sz val="11"/>
        <color rgb="FF000000"/>
        <rFont val="Calibri"/>
      </rPr>
      <t xml:space="preserve">
</t>
    </r>
    <r>
      <rPr>
        <sz val="11"/>
        <color rgb="FF000000"/>
        <rFont val="Calibri"/>
      </rPr>
      <t xml:space="preserve">- Those Audit Policies, using the instructions in </t>
    </r>
    <r>
      <rPr>
        <b/>
        <sz val="11"/>
        <color rgb="FF000000"/>
        <rFont val="Calibri"/>
      </rPr>
      <t>Ensure Changes to Audit Policy Settings are Monitored</t>
    </r>
    <r>
      <rPr>
        <sz val="11"/>
        <color rgb="FF000000"/>
        <rFont val="Calibri"/>
      </rPr>
      <t>.</t>
    </r>
    <r>
      <rPr>
        <sz val="11"/>
        <color rgb="FF000000"/>
        <rFont val="Calibri"/>
      </rPr>
      <t xml:space="preserve">
</t>
    </r>
    <r>
      <rPr>
        <sz val="11"/>
        <color rgb="FF000000"/>
        <rFont val="Calibri"/>
      </rPr>
      <t>- The Payment setups:</t>
    </r>
    <r>
      <rPr>
        <sz val="11"/>
        <color rgb="FF000000"/>
        <rFont val="Calibri"/>
      </rPr>
      <t xml:space="preserve">
</t>
    </r>
    <r>
      <rPr>
        <sz val="11"/>
        <color rgb="FF000000"/>
        <rFont val="Calibri"/>
      </rPr>
      <t>- Manual method: Review the Audit History reports for the setups:</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Audit Reports</t>
    </r>
    <r>
      <rPr>
        <sz val="11"/>
        <color rgb="FF000000"/>
        <rFont val="Calibri"/>
      </rPr>
      <t>.</t>
    </r>
    <r>
      <rPr>
        <sz val="11"/>
        <color rgb="FF000000"/>
        <rFont val="Calibri"/>
      </rPr>
      <t xml:space="preserve">
</t>
    </r>
    <r>
      <rPr>
        <sz val="11"/>
        <color rgb="FF000000"/>
        <rFont val="Calibri"/>
      </rPr>
      <t>- Set Product.</t>
    </r>
    <r>
      <rPr>
        <sz val="11"/>
        <color rgb="FF000000"/>
        <rFont val="Calibri"/>
      </rPr>
      <t xml:space="preserve">
</t>
    </r>
    <r>
      <rPr>
        <sz val="11"/>
        <color rgb="FF000000"/>
        <rFont val="Calibri"/>
      </rPr>
      <t>- Set Date to desired day/range.</t>
    </r>
    <r>
      <rPr>
        <sz val="11"/>
        <color rgb="FF000000"/>
        <rFont val="Calibri"/>
      </rPr>
      <t xml:space="preserve">
</t>
    </r>
    <r>
      <rPr>
        <sz val="11"/>
        <color rgb="FF000000"/>
        <rFont val="Calibri"/>
      </rPr>
      <t xml:space="preserve">- Tap </t>
    </r>
    <r>
      <rPr>
        <b/>
        <sz val="11"/>
        <color rgb="FF000000"/>
        <rFont val="Calibri"/>
      </rPr>
      <t>Search</t>
    </r>
    <r>
      <rPr>
        <sz val="11"/>
        <color rgb="FF000000"/>
        <rFont val="Calibri"/>
      </rPr>
      <t>.</t>
    </r>
    <r>
      <rPr>
        <sz val="11"/>
        <color rgb="FF000000"/>
        <rFont val="Calibri"/>
      </rPr>
      <t xml:space="preserve">
</t>
    </r>
    <r>
      <rPr>
        <sz val="11"/>
        <color rgb="FF000000"/>
        <rFont val="Calibri"/>
      </rPr>
      <t>- Automated method: Create Transaction Controls in Fusion Cloud Applications Risk Management that continuously monitor Payment setup changes and initiate investigation workflows when unwanted changes occur.</t>
    </r>
    <r>
      <rPr>
        <sz val="11"/>
        <color rgb="FF000000"/>
        <rFont val="Calibri"/>
      </rPr>
      <t xml:space="preserve">
</t>
    </r>
    <r>
      <rPr>
        <sz val="11"/>
        <color rgb="FF000000"/>
        <rFont val="Calibri"/>
      </rPr>
      <t xml:space="preserve">- For example, deploy the following controls using the instructions in Continuously Monitor Configuration Changes </t>
    </r>
    <r>
      <rPr>
        <sz val="11"/>
        <color rgb="FF0000FF"/>
        <rFont val="Calibri"/>
      </rPr>
      <t>(https://community.oracle.com/customerconnect/discussion/578180/continuously-monitor-configuration-changes)</t>
    </r>
    <r>
      <rPr>
        <sz val="11"/>
        <color rgb="FF000000"/>
        <rFont val="Calibri"/>
      </rPr>
      <t xml:space="preserve">: </t>
    </r>
    <r>
      <rPr>
        <b/>
        <sz val="11"/>
        <color rgb="FF000000"/>
        <rFont val="Calibri"/>
      </rPr>
      <t>60002: Frequent Changes to Supplier Bank Account Details</t>
    </r>
    <r>
      <rPr>
        <sz val="11"/>
        <color rgb="FF000000"/>
        <rFont val="Calibri"/>
      </rPr>
      <t xml:space="preserve">, </t>
    </r>
    <r>
      <rPr>
        <b/>
        <sz val="11"/>
        <color rgb="FF000000"/>
        <rFont val="Calibri"/>
      </rPr>
      <t>60005: Frequent Changes to Supplier Payment Methods</t>
    </r>
    <r>
      <rPr>
        <sz val="11"/>
        <color rgb="FF000000"/>
        <rFont val="Calibri"/>
      </rPr>
      <t xml:space="preserve">, and </t>
    </r>
    <r>
      <rPr>
        <b/>
        <sz val="11"/>
        <color rgb="FF000000"/>
        <rFont val="Calibri"/>
      </rPr>
      <t>60007: Changes to Supplier Bank Accounts on a Weekend</t>
    </r>
    <r>
      <rPr>
        <sz val="11"/>
        <color rgb="FF000000"/>
        <rFont val="Calibri"/>
      </rPr>
      <t>.</t>
    </r>
  </si>
  <si>
    <r>
      <rPr>
        <sz val="11"/>
        <color rgb="FF000000"/>
        <rFont val="Calibri"/>
      </rPr>
      <t>The monitoring of Payment setups is not enabled by default - i.e., it must be enabled.</t>
    </r>
  </si>
  <si>
    <t>4.2.2</t>
  </si>
  <si>
    <r>
      <rPr>
        <sz val="11"/>
        <rFont val="Calibri"/>
      </rPr>
      <t>Ensure Unused Business Setups Are Disabled</t>
    </r>
  </si>
  <si>
    <r>
      <rPr>
        <sz val="11"/>
        <color rgb="FF000000"/>
        <rFont val="Calibri"/>
      </rPr>
      <t>If a business setup that was previously unused is now discovered to have been used,</t>
    </r>
    <r>
      <rPr>
        <sz val="11"/>
        <color rgb="FF000000"/>
        <rFont val="Calibri"/>
      </rPr>
      <t xml:space="preserve">
</t>
    </r>
    <r>
      <rPr>
        <sz val="11"/>
        <color rgb="FF000000"/>
        <rFont val="Calibri"/>
      </rPr>
      <t>- Either:</t>
    </r>
    <r>
      <rPr>
        <sz val="11"/>
        <color rgb="FF000000"/>
        <rFont val="Calibri"/>
      </rPr>
      <t xml:space="preserve">
</t>
    </r>
    <r>
      <rPr>
        <sz val="11"/>
        <color rgb="FF000000"/>
        <rFont val="Calibri"/>
      </rPr>
      <t>- Make the setup inactive.</t>
    </r>
    <r>
      <rPr>
        <sz val="11"/>
        <color rgb="FF000000"/>
        <rFont val="Calibri"/>
      </rPr>
      <t xml:space="preserve">
</t>
    </r>
    <r>
      <rPr>
        <sz val="11"/>
        <color rgb="FF000000"/>
        <rFont val="Calibri"/>
      </rPr>
      <t>- Leave the setup active and monitor the transactions performed if the setup is used in transactions (see below).</t>
    </r>
    <r>
      <rPr>
        <sz val="11"/>
        <color rgb="FF000000"/>
        <rFont val="Calibri"/>
      </rPr>
      <t xml:space="preserve">
</t>
    </r>
    <r>
      <rPr>
        <sz val="11"/>
        <color rgb="FF000000"/>
        <rFont val="Calibri"/>
      </rPr>
      <t>- Review those transactions:</t>
    </r>
    <r>
      <rPr>
        <sz val="11"/>
        <color rgb="FF000000"/>
        <rFont val="Calibri"/>
      </rPr>
      <t xml:space="preserve">
</t>
    </r>
    <r>
      <rPr>
        <sz val="11"/>
        <color rgb="FF000000"/>
        <rFont val="Calibri"/>
      </rPr>
      <t>- Manual method: Review the transactions that include the setup:</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t>
    </r>
    <r>
      <rPr>
        <sz val="11"/>
        <color rgb="FF000000"/>
        <rFont val="Calibri"/>
      </rPr>
      <t xml:space="preserve">
</t>
    </r>
    <r>
      <rPr>
        <sz val="11"/>
        <color rgb="FF000000"/>
        <rFont val="Calibri"/>
      </rPr>
      <t>- Select the appropriate dashboards or reports.</t>
    </r>
    <r>
      <rPr>
        <sz val="11"/>
        <color rgb="FF000000"/>
        <rFont val="Calibri"/>
      </rPr>
      <t xml:space="preserve">
</t>
    </r>
    <r>
      <rPr>
        <sz val="11"/>
        <color rgb="FF000000"/>
        <rFont val="Calibri"/>
      </rPr>
      <t>- Automated method: Create Transaction Controls in Fusion Cloud Applications Risk Management that continuously monitor those transactions and initiate investigation workflows when unwanted activity occurs:</t>
    </r>
    <r>
      <rPr>
        <sz val="11"/>
        <color rgb="FF000000"/>
        <rFont val="Calibri"/>
      </rPr>
      <t xml:space="preserve">
</t>
    </r>
    <r>
      <rPr>
        <sz val="11"/>
        <color rgb="FF000000"/>
        <rFont val="Calibri"/>
      </rPr>
      <t xml:space="preserve">- Deploy the appropriate controls using the instructions in Continuously Monitor Transactions </t>
    </r>
    <r>
      <rPr>
        <sz val="11"/>
        <color rgb="FF0000FF"/>
        <rFont val="Calibri"/>
      </rPr>
      <t>(https://community.oracle.com/customerconnect/discussion/579152/continuously-monitor-transactions)</t>
    </r>
    <r>
      <rPr>
        <sz val="11"/>
        <color rgb="FF000000"/>
        <rFont val="Calibri"/>
      </rPr>
      <t>.</t>
    </r>
  </si>
  <si>
    <r>
      <rPr>
        <sz val="11"/>
        <color rgb="FF000000"/>
        <rFont val="Calibri"/>
      </rPr>
      <t>The purpose of this recommendation is to ensure that unused business setups are disabled, or if they cannot or should not be disabled, that the actions they allow are monitored. Business setups could include ledgers, suppliers, and customers, to name only a few.</t>
    </r>
  </si>
  <si>
    <r>
      <rPr>
        <sz val="11"/>
        <color rgb="FF000000"/>
        <rFont val="Calibri"/>
      </rPr>
      <t>If persistence of unused Business Setups is allowed, and the consequences are not reviewed, the responsibility for being aware of the consequences must be accomplished through another means.</t>
    </r>
    <r>
      <rPr>
        <sz val="11"/>
        <color rgb="FF000000"/>
        <rFont val="Calibri"/>
      </rPr>
      <t xml:space="preserve">
</t>
    </r>
    <r>
      <rPr>
        <sz val="11"/>
        <color rgb="FF000000"/>
        <rFont val="Calibri"/>
      </rPr>
      <t>Fusion Application performance is not impacted.</t>
    </r>
  </si>
  <si>
    <r>
      <rPr>
        <sz val="11"/>
        <color rgb="FF000000"/>
        <rFont val="Calibri"/>
      </rPr>
      <t>Identify business setups that are not associated with transactions.</t>
    </r>
    <r>
      <rPr>
        <sz val="11"/>
        <color rgb="FF000000"/>
        <rFont val="Calibri"/>
      </rPr>
      <t xml:space="preserve">
</t>
    </r>
    <r>
      <rPr>
        <sz val="11"/>
        <color rgb="FF000000"/>
        <rFont val="Calibri"/>
      </rPr>
      <t>- Manual method:</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t>
    </r>
    <r>
      <rPr>
        <sz val="11"/>
        <color rgb="FF000000"/>
        <rFont val="Calibri"/>
      </rPr>
      <t xml:space="preserve">
</t>
    </r>
    <r>
      <rPr>
        <sz val="11"/>
        <color rgb="FF000000"/>
        <rFont val="Calibri"/>
      </rPr>
      <t>- Select the appropriate dashboards or reports.</t>
    </r>
    <r>
      <rPr>
        <sz val="11"/>
        <color rgb="FF000000"/>
        <rFont val="Calibri"/>
      </rPr>
      <t xml:space="preserve">
</t>
    </r>
    <r>
      <rPr>
        <sz val="11"/>
        <color rgb="FF000000"/>
        <rFont val="Calibri"/>
      </rPr>
      <t>- Automated method: Create Transaction Controls in Fusion Cloud Applications Risk Management that continuously monitor setup use and initiate investigation workflows when they remain unused:</t>
    </r>
    <r>
      <rPr>
        <sz val="11"/>
        <color rgb="FF000000"/>
        <rFont val="Calibri"/>
      </rPr>
      <t xml:space="preserve">
</t>
    </r>
    <r>
      <rPr>
        <sz val="11"/>
        <color rgb="FF000000"/>
        <rFont val="Calibri"/>
      </rPr>
      <t xml:space="preserve">- For example, deploy the folowing controls using the instructions in Continuously Monitor Configuration Changes </t>
    </r>
    <r>
      <rPr>
        <sz val="11"/>
        <color rgb="FF0000FF"/>
        <rFont val="Calibri"/>
      </rPr>
      <t>(https://community.oracle.com/customerconnect/discussion/578180/continuously-monitor-configuration-changes)</t>
    </r>
    <r>
      <rPr>
        <sz val="11"/>
        <color rgb="FF000000"/>
        <rFont val="Calibri"/>
      </rPr>
      <t xml:space="preserve">: </t>
    </r>
    <r>
      <rPr>
        <b/>
        <sz val="11"/>
        <color rgb="FF000000"/>
        <rFont val="Calibri"/>
      </rPr>
      <t>30009: Suppliers With No Invoice Activity</t>
    </r>
    <r>
      <rPr>
        <sz val="11"/>
        <color rgb="FF000000"/>
        <rFont val="Calibri"/>
      </rPr>
      <t xml:space="preserve">, </t>
    </r>
    <r>
      <rPr>
        <b/>
        <sz val="11"/>
        <color rgb="FF000000"/>
        <rFont val="Calibri"/>
      </rPr>
      <t>32003: Ledgers With No Journal Activity</t>
    </r>
    <r>
      <rPr>
        <sz val="11"/>
        <color rgb="FF000000"/>
        <rFont val="Calibri"/>
      </rPr>
      <t xml:space="preserve">, and </t>
    </r>
    <r>
      <rPr>
        <b/>
        <sz val="11"/>
        <color rgb="FF000000"/>
        <rFont val="Calibri"/>
      </rPr>
      <t>33004: Customers With No Invoice Activity</t>
    </r>
    <r>
      <rPr>
        <sz val="11"/>
        <color rgb="FF000000"/>
        <rFont val="Calibri"/>
      </rPr>
      <t>.</t>
    </r>
  </si>
  <si>
    <r>
      <rPr>
        <sz val="11"/>
        <color rgb="FF000000"/>
        <rFont val="Calibri"/>
      </rPr>
      <t>The monitoring of business setups is not enabled by default - i.e., it must be enabled.</t>
    </r>
  </si>
  <si>
    <t>Application Configuration Management</t>
  </si>
  <si>
    <t>4.3</t>
  </si>
  <si>
    <r>
      <rPr>
        <sz val="11"/>
        <rFont val="Calibri"/>
      </rPr>
      <t>Ensure Configuration Changes to Roles Built for IT Superusers Are Monitored</t>
    </r>
  </si>
  <si>
    <r>
      <rPr>
        <sz val="11"/>
        <color rgb="FF000000"/>
        <rFont val="Calibri"/>
      </rPr>
      <t>When a user is assigned to the role:</t>
    </r>
    <r>
      <rPr>
        <sz val="11"/>
        <color rgb="FF000000"/>
        <rFont val="Calibri"/>
      </rPr>
      <t xml:space="preserve">
</t>
    </r>
    <r>
      <rPr>
        <sz val="11"/>
        <color rgb="FF000000"/>
        <rFont val="Calibri"/>
      </rPr>
      <t>- Either:</t>
    </r>
    <r>
      <rPr>
        <sz val="11"/>
        <color rgb="FF000000"/>
        <rFont val="Calibri"/>
      </rPr>
      <t xml:space="preserve">
</t>
    </r>
    <r>
      <rPr>
        <sz val="11"/>
        <color rgb="FF000000"/>
        <rFont val="Calibri"/>
      </rPr>
      <t>- Remove unwanted assignments.</t>
    </r>
    <r>
      <rPr>
        <sz val="11"/>
        <color rgb="FF000000"/>
        <rFont val="Calibri"/>
      </rPr>
      <t xml:space="preserve">
</t>
    </r>
    <r>
      <rPr>
        <sz val="11"/>
        <color rgb="FF000000"/>
        <rFont val="Calibri"/>
      </rPr>
      <t>- Leave assignments and monitor the transactions performed by assigned users (see below).</t>
    </r>
    <r>
      <rPr>
        <sz val="11"/>
        <color rgb="FF000000"/>
        <rFont val="Calibri"/>
      </rPr>
      <t xml:space="preserve">
</t>
    </r>
    <r>
      <rPr>
        <sz val="11"/>
        <color rgb="FF000000"/>
        <rFont val="Calibri"/>
      </rPr>
      <t>- Review the user's actions since then:</t>
    </r>
    <r>
      <rPr>
        <sz val="11"/>
        <color rgb="FF000000"/>
        <rFont val="Calibri"/>
      </rPr>
      <t xml:space="preserve">
</t>
    </r>
    <r>
      <rPr>
        <sz val="11"/>
        <color rgb="FF000000"/>
        <rFont val="Calibri"/>
      </rPr>
      <t>- Manual method: Review the transactions that the role allows:</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t>
    </r>
    <r>
      <rPr>
        <sz val="11"/>
        <color rgb="FF000000"/>
        <rFont val="Calibri"/>
      </rPr>
      <t xml:space="preserve">
</t>
    </r>
    <r>
      <rPr>
        <sz val="11"/>
        <color rgb="FF000000"/>
        <rFont val="Calibri"/>
      </rPr>
      <t>- Select the appropriate dashboards or reports.</t>
    </r>
    <r>
      <rPr>
        <sz val="11"/>
        <color rgb="FF000000"/>
        <rFont val="Calibri"/>
      </rPr>
      <t xml:space="preserve">
</t>
    </r>
    <r>
      <rPr>
        <sz val="11"/>
        <color rgb="FF000000"/>
        <rFont val="Calibri"/>
      </rPr>
      <t>- Automated method: Create Transaction Controls in Fusion Cloud Applications Risk Management that continuously monitor those transactions and initiate investigation workflows when unwanted activity occurs:</t>
    </r>
    <r>
      <rPr>
        <sz val="11"/>
        <color rgb="FF000000"/>
        <rFont val="Calibri"/>
      </rPr>
      <t xml:space="preserve">
</t>
    </r>
    <r>
      <rPr>
        <sz val="11"/>
        <color rgb="FF000000"/>
        <rFont val="Calibri"/>
      </rPr>
      <t xml:space="preserve">- Deploy the appropriate controls using the instructions in Continuously Monitor Transactions </t>
    </r>
    <r>
      <rPr>
        <sz val="11"/>
        <color rgb="FF0000FF"/>
        <rFont val="Calibri"/>
      </rPr>
      <t>(https://community.oracle.com/customerconnect/discussion/579152/continuously-monitor-transactions)</t>
    </r>
    <r>
      <rPr>
        <sz val="11"/>
        <color rgb="FF000000"/>
        <rFont val="Calibri"/>
      </rPr>
      <t>.</t>
    </r>
  </si>
  <si>
    <r>
      <rPr>
        <sz val="11"/>
        <color rgb="FF000000"/>
        <rFont val="Calibri"/>
      </rPr>
      <t>The purpose of this recommendation is to ensure that pervasive or substantial abilities to configure and change Fusion are monitored.</t>
    </r>
  </si>
  <si>
    <r>
      <rPr>
        <sz val="11"/>
        <color rgb="FF000000"/>
        <rFont val="Calibri"/>
      </rPr>
      <t xml:space="preserve">Identify users who have been assigned an IT superuser role - e.g., </t>
    </r>
    <r>
      <rPr>
        <b/>
        <sz val="11"/>
        <color rgb="FF000000"/>
        <rFont val="Calibri"/>
      </rPr>
      <t>Application Implementation Consultant</t>
    </r>
    <r>
      <rPr>
        <sz val="11"/>
        <color rgb="FF000000"/>
        <rFont val="Calibri"/>
      </rPr>
      <t>.</t>
    </r>
    <r>
      <rPr>
        <sz val="11"/>
        <color rgb="FF000000"/>
        <rFont val="Calibri"/>
      </rPr>
      <t xml:space="preserve">
</t>
    </r>
    <r>
      <rPr>
        <sz val="11"/>
        <color rgb="FF000000"/>
        <rFont val="Calibri"/>
      </rPr>
      <t>- Manual method: Inspect the role's assignments in Security Console.</t>
    </r>
    <r>
      <rPr>
        <sz val="11"/>
        <color rgb="FF000000"/>
        <rFont val="Calibri"/>
      </rPr>
      <t xml:space="preserve">
</t>
    </r>
    <r>
      <rPr>
        <sz val="11"/>
        <color rgb="FF000000"/>
        <rFont val="Calibri"/>
      </rPr>
      <t>- Automated method: Create Transaction Controls in Fusion Cloud Applications Risk Management that continuously monitor the role's assignments and initiate investigation workflows when those assignments change.</t>
    </r>
    <r>
      <rPr>
        <sz val="11"/>
        <color rgb="FF000000"/>
        <rFont val="Calibri"/>
      </rPr>
      <t xml:space="preserve">
</t>
    </r>
    <r>
      <rPr>
        <sz val="11"/>
        <color rgb="FF000000"/>
        <rFont val="Calibri"/>
      </rPr>
      <t xml:space="preserve">- For example, deploy the control </t>
    </r>
    <r>
      <rPr>
        <b/>
        <sz val="11"/>
        <color rgb="FF000000"/>
        <rFont val="Calibri"/>
      </rPr>
      <t>60024: New Users Assigned to Application Implementation Consultant Role</t>
    </r>
    <r>
      <rPr>
        <sz val="11"/>
        <color rgb="FF000000"/>
        <rFont val="Calibri"/>
      </rPr>
      <t xml:space="preserve"> using the instructions in Continuously Monitor Configuration Changes </t>
    </r>
    <r>
      <rPr>
        <sz val="11"/>
        <color rgb="FF0000FF"/>
        <rFont val="Calibri"/>
      </rPr>
      <t>(https://community.oracle.com/customerconnect/discussion/578180/continuously-monitor-configuration-changes)</t>
    </r>
    <r>
      <rPr>
        <sz val="11"/>
        <color rgb="FF000000"/>
        <rFont val="Calibri"/>
      </rPr>
      <t>.</t>
    </r>
  </si>
  <si>
    <t>4.4</t>
  </si>
  <si>
    <r>
      <rPr>
        <sz val="11"/>
        <rFont val="Calibri"/>
      </rPr>
      <t>Ensure Uploaded Files Are Scanned for Viruses and Restricted by Extension Policy</t>
    </r>
  </si>
  <si>
    <r>
      <rPr>
        <sz val="11"/>
        <color rgb="FF000000"/>
        <rFont val="Calibri"/>
      </rPr>
      <t xml:space="preserve">- Use </t>
    </r>
    <r>
      <rPr>
        <b/>
        <sz val="11"/>
        <color rgb="FF000000"/>
        <rFont val="Calibri"/>
      </rPr>
      <t>epmautomate setVirusScanOnFileUploads true</t>
    </r>
    <r>
      <rPr>
        <sz val="11"/>
        <color rgb="FF000000"/>
        <rFont val="Calibri"/>
      </rPr>
      <t xml:space="preserve"> to enable virus scanning before files are uploaded.  ￼</t>
    </r>
    <r>
      <rPr>
        <sz val="11"/>
        <color rgb="FF000000"/>
        <rFont val="Calibri"/>
      </rPr>
      <t xml:space="preserve">
</t>
    </r>
    <r>
      <rPr>
        <sz val="11"/>
        <color rgb="FF000000"/>
        <rFont val="Calibri"/>
      </rPr>
      <t>- If needed, define or refine a policy of allowed and disallowed extension types to block risky formats.</t>
    </r>
    <r>
      <rPr>
        <sz val="11"/>
        <color rgb="FF000000"/>
        <rFont val="Calibri"/>
      </rPr>
      <t xml:space="preserve">
</t>
    </r>
    <r>
      <rPr>
        <sz val="11"/>
        <color rgb="FF000000"/>
        <rFont val="Calibri"/>
      </rPr>
      <t>- Test uploads to validate scanning and blocking is working as expected.</t>
    </r>
    <r>
      <rPr>
        <sz val="11"/>
        <color rgb="FF000000"/>
        <rFont val="Calibri"/>
      </rPr>
      <t xml:space="preserve">
</t>
    </r>
    <r>
      <rPr>
        <sz val="11"/>
        <color rgb="FF000000"/>
        <rFont val="Calibri"/>
      </rPr>
      <t>- Ensure that role assignment is controlled so only trusted Service Administrators can modify scan settings.</t>
    </r>
    <r>
      <rPr>
        <sz val="11"/>
        <color rgb="FF000000"/>
        <rFont val="Calibri"/>
      </rPr>
      <t xml:space="preserve">
</t>
    </r>
    <r>
      <rPr>
        <sz val="11"/>
        <color rgb="FF000000"/>
        <rFont val="Calibri"/>
      </rPr>
      <t>- Document exception handling (for business-justified file types) and apply compensating controls.</t>
    </r>
  </si>
  <si>
    <r>
      <rPr>
        <sz val="11"/>
        <color rgb="FF000000"/>
        <rFont val="Calibri"/>
      </rPr>
      <t>In Oracle EPM Cloud, you can enable pre-upload virus scanning using the setVirusScanOnFileUploads command so that files with malware are blocked before upload. In addition, enforce a file extension policy to restrict potentially dangerous file types (executables, scripts) from being uploaded.</t>
    </r>
  </si>
  <si>
    <r>
      <rPr>
        <sz val="11"/>
        <color rgb="FF000000"/>
        <rFont val="Calibri"/>
      </rPr>
      <t>Enabling scanning may slow upload processes slightly, and extension restrictions may block business-required files that are uncommon. An exception approval process may be needed.</t>
    </r>
  </si>
  <si>
    <r>
      <rPr>
        <sz val="11"/>
        <color rgb="FF000000"/>
        <rFont val="Calibri"/>
      </rPr>
      <t xml:space="preserve">- Run </t>
    </r>
    <r>
      <rPr>
        <b/>
        <sz val="11"/>
        <color rgb="FF000000"/>
        <rFont val="Calibri"/>
      </rPr>
      <t>epmautomate getVirusScanOnFileUploads</t>
    </r>
    <r>
      <rPr>
        <sz val="11"/>
        <color rgb="FF000000"/>
        <rFont val="Calibri"/>
      </rPr>
      <t xml:space="preserve"> to check whether scanning is enabled. If it returns </t>
    </r>
    <r>
      <rPr>
        <b/>
        <sz val="11"/>
        <color rgb="FF000000"/>
        <rFont val="Calibri"/>
      </rPr>
      <t>false</t>
    </r>
    <r>
      <rPr>
        <sz val="11"/>
        <color rgb="FF000000"/>
        <rFont val="Calibri"/>
      </rPr>
      <t>, scanning is not enforced.  ￼</t>
    </r>
    <r>
      <rPr>
        <sz val="11"/>
        <color rgb="FF000000"/>
        <rFont val="Calibri"/>
      </rPr>
      <t xml:space="preserve">
</t>
    </r>
    <r>
      <rPr>
        <sz val="11"/>
        <color rgb="FF000000"/>
        <rFont val="Calibri"/>
      </rPr>
      <t>- Confirm that the file upload behavior prevents known malicious signatures (e.g. test with EICAR file) or rejects infected files.</t>
    </r>
    <r>
      <rPr>
        <sz val="11"/>
        <color rgb="FF000000"/>
        <rFont val="Calibri"/>
      </rPr>
      <t xml:space="preserve">
</t>
    </r>
    <r>
      <rPr>
        <sz val="11"/>
        <color rgb="FF000000"/>
        <rFont val="Calibri"/>
      </rPr>
      <t>- Review documentation or environment settings that disallow certain binary file types (e.g. .exe, .bat, .msi, .vbs) as indicated in the uploadFile command spec.</t>
    </r>
    <r>
      <rPr>
        <sz val="11"/>
        <color rgb="FF000000"/>
        <rFont val="Calibri"/>
      </rPr>
      <t xml:space="preserve">
</t>
    </r>
    <r>
      <rPr>
        <sz val="11"/>
        <color rgb="FF000000"/>
        <rFont val="Calibri"/>
      </rPr>
      <t xml:space="preserve">- Ensure that only Service Administrators have permission to run </t>
    </r>
    <r>
      <rPr>
        <b/>
        <sz val="11"/>
        <color rgb="FF000000"/>
        <rFont val="Calibri"/>
      </rPr>
      <t>setVirusScanOnFileUploads</t>
    </r>
    <r>
      <rPr>
        <sz val="11"/>
        <color rgb="FF000000"/>
        <rFont val="Calibri"/>
      </rPr>
      <t>.</t>
    </r>
    <r>
      <rPr>
        <sz val="11"/>
        <color rgb="FF000000"/>
        <rFont val="Calibri"/>
      </rPr>
      <t xml:space="preserve">
</t>
    </r>
    <r>
      <rPr>
        <sz val="11"/>
        <color rgb="FF000000"/>
        <rFont val="Calibri"/>
      </rPr>
      <t>- Verify that any exceptions to the extension allow/deny policy are documented and reviewed.</t>
    </r>
  </si>
  <si>
    <r>
      <rPr>
        <sz val="11"/>
        <color rgb="FF000000"/>
        <rFont val="Calibri"/>
      </rPr>
      <t>By default, file upload virus scanning is disabled (false).</t>
    </r>
  </si>
  <si>
    <t>IT Administrator Seperation of Duties (SoD)</t>
  </si>
  <si>
    <t>5.1.1</t>
  </si>
  <si>
    <r>
      <rPr>
        <sz val="11"/>
        <rFont val="Calibri"/>
      </rPr>
      <t>Ensure Transactions Created/Updated by Fusion Administrators Are Monitored</t>
    </r>
  </si>
  <si>
    <r>
      <rPr>
        <sz val="11"/>
        <color rgb="FF000000"/>
        <rFont val="Calibri"/>
      </rPr>
      <t>- Reverse the transaction if possible.</t>
    </r>
    <r>
      <rPr>
        <sz val="11"/>
        <color rgb="FF000000"/>
        <rFont val="Calibri"/>
      </rPr>
      <t xml:space="preserve">
</t>
    </r>
    <r>
      <rPr>
        <sz val="11"/>
        <color rgb="FF000000"/>
        <rFont val="Calibri"/>
      </rPr>
      <t>- Identify the configurations that allowed the transaction and alter them if possible - for details see the preceding recommendations.</t>
    </r>
  </si>
  <si>
    <r>
      <rPr>
        <sz val="11"/>
        <color rgb="FF000000"/>
        <rFont val="Calibri"/>
      </rPr>
      <t>The purpose of this recommendation is to ensure that creation, update and approval of transactions by administrators are monitored.</t>
    </r>
  </si>
  <si>
    <r>
      <rPr>
        <sz val="11"/>
        <color rgb="FF000000"/>
        <rFont val="Calibri"/>
      </rPr>
      <t>If transactions are not reviewed, the responsibility for being aware of the consequences must be accomplished through another means.</t>
    </r>
    <r>
      <rPr>
        <sz val="11"/>
        <color rgb="FF000000"/>
        <rFont val="Calibri"/>
      </rPr>
      <t xml:space="preserve">
</t>
    </r>
    <r>
      <rPr>
        <sz val="11"/>
        <color rgb="FF000000"/>
        <rFont val="Calibri"/>
      </rPr>
      <t>Fusion Application performance is not impacted.</t>
    </r>
  </si>
  <si>
    <r>
      <rPr>
        <sz val="11"/>
        <color rgb="FF000000"/>
        <rFont val="Calibri"/>
      </rPr>
      <t xml:space="preserve">- Manual method: Review the transactions:1.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.2. Select the appropriate dashboards or reports.</t>
    </r>
    <r>
      <rPr>
        <sz val="11"/>
        <color rgb="FF000000"/>
        <rFont val="Calibri"/>
      </rPr>
      <t xml:space="preserve">
</t>
    </r>
    <r>
      <rPr>
        <sz val="11"/>
        <color rgb="FF000000"/>
        <rFont val="Calibri"/>
      </rPr>
      <t xml:space="preserve">- Automated method: Create Transaction Controls in Fusion Cloud Applications Risk Management that continuously monitor those transactions and initiate investigation workflows when unwanted activity occurs:1. Deploy the following controls using the instructions in Continuously Monitor Transactions </t>
    </r>
    <r>
      <rPr>
        <sz val="11"/>
        <color rgb="FF0000FF"/>
        <rFont val="Calibri"/>
      </rPr>
      <t>(https://community.oracle.com/customerconnect/discussion/579152/continuously-monitor-transactions)</t>
    </r>
    <r>
      <rPr>
        <sz val="11"/>
        <color rgb="FF000000"/>
        <rFont val="Calibri"/>
      </rPr>
      <t xml:space="preserve">: </t>
    </r>
    <r>
      <rPr>
        <b/>
        <sz val="11"/>
        <color rgb="FF000000"/>
        <rFont val="Calibri"/>
      </rPr>
      <t>41001: Approved Payable Invoices by IT Superusers</t>
    </r>
    <r>
      <rPr>
        <sz val="11"/>
        <color rgb="FF000000"/>
        <rFont val="Calibri"/>
      </rPr>
      <t xml:space="preserve">, </t>
    </r>
    <r>
      <rPr>
        <b/>
        <sz val="11"/>
        <color rgb="FF000000"/>
        <rFont val="Calibri"/>
      </rPr>
      <t>41002: Created or Updated Payable Invoices by IT Superusers</t>
    </r>
    <r>
      <rPr>
        <sz val="11"/>
        <color rgb="FF000000"/>
        <rFont val="Calibri"/>
      </rPr>
      <t xml:space="preserve">, </t>
    </r>
    <r>
      <rPr>
        <b/>
        <sz val="11"/>
        <color rgb="FF000000"/>
        <rFont val="Calibri"/>
      </rPr>
      <t>41003: Created or Updated Payments by IT Superusers</t>
    </r>
    <r>
      <rPr>
        <sz val="11"/>
        <color rgb="FF000000"/>
        <rFont val="Calibri"/>
      </rPr>
      <t xml:space="preserve">, </t>
    </r>
    <r>
      <rPr>
        <b/>
        <sz val="11"/>
        <color rgb="FF000000"/>
        <rFont val="Calibri"/>
      </rPr>
      <t>41004: Created or Updated Suppliers by IT Superusers</t>
    </r>
    <r>
      <rPr>
        <sz val="11"/>
        <color rgb="FF000000"/>
        <rFont val="Calibri"/>
      </rPr>
      <t xml:space="preserve">, </t>
    </r>
    <r>
      <rPr>
        <b/>
        <sz val="11"/>
        <color rgb="FF000000"/>
        <rFont val="Calibri"/>
      </rPr>
      <t>41005: Approval Workflow Rules for Financials by IT Superusers</t>
    </r>
    <r>
      <rPr>
        <sz val="11"/>
        <color rgb="FF000000"/>
        <rFont val="Calibri"/>
      </rPr>
      <t xml:space="preserve">, </t>
    </r>
    <r>
      <rPr>
        <b/>
        <sz val="11"/>
        <color rgb="FF000000"/>
        <rFont val="Calibri"/>
      </rPr>
      <t>41006: Approved or Posted Journals by IT Superusers</t>
    </r>
    <r>
      <rPr>
        <sz val="11"/>
        <color rgb="FF000000"/>
        <rFont val="Calibri"/>
      </rPr>
      <t xml:space="preserve">, </t>
    </r>
    <r>
      <rPr>
        <b/>
        <sz val="11"/>
        <color rgb="FF000000"/>
        <rFont val="Calibri"/>
      </rPr>
      <t>41007: Created or Updated Journals by IT Superusers</t>
    </r>
    <r>
      <rPr>
        <sz val="11"/>
        <color rgb="FF000000"/>
        <rFont val="Calibri"/>
      </rPr>
      <t xml:space="preserve">, </t>
    </r>
    <r>
      <rPr>
        <b/>
        <sz val="11"/>
        <color rgb="FF000000"/>
        <rFont val="Calibri"/>
      </rPr>
      <t>41008: Created or Updated General Ledger Account Combinations by IT Superusers</t>
    </r>
    <r>
      <rPr>
        <sz val="11"/>
        <color rgb="FF000000"/>
        <rFont val="Calibri"/>
      </rPr>
      <t xml:space="preserve">, </t>
    </r>
    <r>
      <rPr>
        <b/>
        <sz val="11"/>
        <color rgb="FF000000"/>
        <rFont val="Calibri"/>
      </rPr>
      <t>41009: Created or Updated General Ledger Options by IT Superusers</t>
    </r>
    <r>
      <rPr>
        <sz val="11"/>
        <color rgb="FF000000"/>
        <rFont val="Calibri"/>
      </rPr>
      <t xml:space="preserve">, </t>
    </r>
    <r>
      <rPr>
        <b/>
        <sz val="11"/>
        <color rgb="FF000000"/>
        <rFont val="Calibri"/>
      </rPr>
      <t>41010: Created or Updated Customers by IT Superusers</t>
    </r>
    <r>
      <rPr>
        <sz val="11"/>
        <color rgb="FF000000"/>
        <rFont val="Calibri"/>
      </rPr>
      <t xml:space="preserve">, </t>
    </r>
    <r>
      <rPr>
        <b/>
        <sz val="11"/>
        <color rgb="FF000000"/>
        <rFont val="Calibri"/>
      </rPr>
      <t>41011: Created or Updated Receivables Invoices by IT Superusers</t>
    </r>
    <r>
      <rPr>
        <sz val="11"/>
        <color rgb="FF000000"/>
        <rFont val="Calibri"/>
      </rPr>
      <t xml:space="preserve">, </t>
    </r>
    <r>
      <rPr>
        <b/>
        <sz val="11"/>
        <color rgb="FF000000"/>
        <rFont val="Calibri"/>
      </rPr>
      <t>41012: Created or Updated Receivables Standard Receipts by IT Superusers</t>
    </r>
    <r>
      <rPr>
        <sz val="11"/>
        <color rgb="FF000000"/>
        <rFont val="Calibri"/>
      </rPr>
      <t xml:space="preserve">, </t>
    </r>
    <r>
      <rPr>
        <b/>
        <sz val="11"/>
        <color rgb="FF000000"/>
        <rFont val="Calibri"/>
      </rPr>
      <t>42001: Created or Updated Employee Job Assignments by IT Superusers</t>
    </r>
    <r>
      <rPr>
        <sz val="11"/>
        <color rgb="FF000000"/>
        <rFont val="Calibri"/>
      </rPr>
      <t xml:space="preserve">, </t>
    </r>
    <r>
      <rPr>
        <b/>
        <sz val="11"/>
        <color rgb="FF000000"/>
        <rFont val="Calibri"/>
      </rPr>
      <t>42002: Created or Updated Employee Payroll Transactions by IT Superusers</t>
    </r>
    <r>
      <rPr>
        <sz val="11"/>
        <color rgb="FF000000"/>
        <rFont val="Calibri"/>
      </rPr>
      <t xml:space="preserve">, </t>
    </r>
    <r>
      <rPr>
        <b/>
        <sz val="11"/>
        <color rgb="FF000000"/>
        <rFont val="Calibri"/>
      </rPr>
      <t>42003: Created or Updated Employee Personal Payment Methods by IT Superusers</t>
    </r>
    <r>
      <rPr>
        <sz val="11"/>
        <color rgb="FF000000"/>
        <rFont val="Calibri"/>
      </rPr>
      <t xml:space="preserve">, and </t>
    </r>
    <r>
      <rPr>
        <b/>
        <sz val="11"/>
        <color rgb="FF000000"/>
        <rFont val="Calibri"/>
      </rPr>
      <t>42004: Created or Updated Employee Salary by IT Superusers</t>
    </r>
    <r>
      <rPr>
        <sz val="11"/>
        <color rgb="FF000000"/>
        <rFont val="Calibri"/>
      </rPr>
      <t>.</t>
    </r>
  </si>
  <si>
    <r>
      <rPr>
        <sz val="11"/>
        <color rgb="FF000000"/>
        <rFont val="Calibri"/>
      </rPr>
      <t>The monitoring of transactions is not enabled by default - i.e., it must be enabled.</t>
    </r>
  </si>
  <si>
    <t>5.1.2</t>
  </si>
  <si>
    <r>
      <rPr>
        <sz val="11"/>
        <rFont val="Calibri"/>
      </rPr>
      <t>Ensure Assignments of Substantial Access to Fusion Users Are Monitored</t>
    </r>
  </si>
  <si>
    <r>
      <rPr>
        <sz val="11"/>
        <color rgb="FF000000"/>
        <rFont val="Calibri"/>
      </rPr>
      <t>When a user is assigned the privileges:</t>
    </r>
    <r>
      <rPr>
        <sz val="11"/>
        <color rgb="FF000000"/>
        <rFont val="Calibri"/>
      </rPr>
      <t xml:space="preserve">
</t>
    </r>
    <r>
      <rPr>
        <sz val="11"/>
        <color rgb="FF000000"/>
        <rFont val="Calibri"/>
      </rPr>
      <t>- Either:</t>
    </r>
    <r>
      <rPr>
        <sz val="11"/>
        <color rgb="FF000000"/>
        <rFont val="Calibri"/>
      </rPr>
      <t xml:space="preserve">
</t>
    </r>
    <r>
      <rPr>
        <sz val="11"/>
        <color rgb="FF000000"/>
        <rFont val="Calibri"/>
      </rPr>
      <t>- Remove unwanted assignments.</t>
    </r>
    <r>
      <rPr>
        <sz val="11"/>
        <color rgb="FF000000"/>
        <rFont val="Calibri"/>
      </rPr>
      <t xml:space="preserve">
</t>
    </r>
    <r>
      <rPr>
        <sz val="11"/>
        <color rgb="FF000000"/>
        <rFont val="Calibri"/>
      </rPr>
      <t>- Leave assignments and monitor the transactions performed by assigned users (see below).</t>
    </r>
    <r>
      <rPr>
        <sz val="11"/>
        <color rgb="FF000000"/>
        <rFont val="Calibri"/>
      </rPr>
      <t xml:space="preserve">
</t>
    </r>
    <r>
      <rPr>
        <sz val="11"/>
        <color rgb="FF000000"/>
        <rFont val="Calibri"/>
      </rPr>
      <t>- Review the user's actions since then:</t>
    </r>
    <r>
      <rPr>
        <sz val="11"/>
        <color rgb="FF000000"/>
        <rFont val="Calibri"/>
      </rPr>
      <t xml:space="preserve">
</t>
    </r>
    <r>
      <rPr>
        <sz val="11"/>
        <color rgb="FF000000"/>
        <rFont val="Calibri"/>
      </rPr>
      <t>- Manual method: Review the transactions that the privileges allow:</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t>
    </r>
    <r>
      <rPr>
        <sz val="11"/>
        <color rgb="FF000000"/>
        <rFont val="Calibri"/>
      </rPr>
      <t xml:space="preserve">
</t>
    </r>
    <r>
      <rPr>
        <sz val="11"/>
        <color rgb="FF000000"/>
        <rFont val="Calibri"/>
      </rPr>
      <t>- Select the appropriate dashboards or reports.</t>
    </r>
    <r>
      <rPr>
        <sz val="11"/>
        <color rgb="FF000000"/>
        <rFont val="Calibri"/>
      </rPr>
      <t xml:space="preserve">
</t>
    </r>
    <r>
      <rPr>
        <sz val="11"/>
        <color rgb="FF000000"/>
        <rFont val="Calibri"/>
      </rPr>
      <t>- Automated method: Create Transaction Controls in Fusion Cloud Applications Risk Management that continuously monitor those transactions and initiate investigation workflows when unwanted activity occurs:</t>
    </r>
    <r>
      <rPr>
        <sz val="11"/>
        <color rgb="FF000000"/>
        <rFont val="Calibri"/>
      </rPr>
      <t xml:space="preserve">
</t>
    </r>
    <r>
      <rPr>
        <sz val="11"/>
        <color rgb="FF000000"/>
        <rFont val="Calibri"/>
      </rPr>
      <t xml:space="preserve">- Deploy the appropriate controls using the instructions in Continuously Monitor Transactions </t>
    </r>
    <r>
      <rPr>
        <sz val="11"/>
        <color rgb="FF0000FF"/>
        <rFont val="Calibri"/>
      </rPr>
      <t>(https://community.oracle.com/customerconnect/discussion/579152/continuously-monitor-transactions)</t>
    </r>
    <r>
      <rPr>
        <sz val="11"/>
        <color rgb="FF000000"/>
        <rFont val="Calibri"/>
      </rPr>
      <t>.</t>
    </r>
  </si>
  <si>
    <r>
      <rPr>
        <sz val="11"/>
        <color rgb="FF000000"/>
        <rFont val="Calibri"/>
      </rPr>
      <t>The purpose of this recommendation is to ensure that assignments of pervasive or substantial abilities to configure and change Fusion, create/approve transactions, and view sensitive data are monitored.</t>
    </r>
  </si>
  <si>
    <r>
      <rPr>
        <sz val="11"/>
        <color rgb="FF000000"/>
        <rFont val="Calibri"/>
      </rPr>
      <t>Identify users who have been assigned privileges that let them change the behavior of the applications, create/approve transactions, and view sensitive data.</t>
    </r>
    <r>
      <rPr>
        <sz val="11"/>
        <color rgb="FF000000"/>
        <rFont val="Calibri"/>
      </rPr>
      <t xml:space="preserve">
</t>
    </r>
    <r>
      <rPr>
        <sz val="11"/>
        <color rgb="FF000000"/>
        <rFont val="Calibri"/>
      </rPr>
      <t>- Manual method: Review assignments - e.g., HDL logs.</t>
    </r>
    <r>
      <rPr>
        <sz val="11"/>
        <color rgb="FF000000"/>
        <rFont val="Calibri"/>
      </rPr>
      <t xml:space="preserve">
</t>
    </r>
    <r>
      <rPr>
        <sz val="11"/>
        <color rgb="FF000000"/>
        <rFont val="Calibri"/>
      </rPr>
      <t>- Automated method: Create Access Controls in Fusion Cloud Applications Risk Management that continuously monitor the roles' assignments and initiate investigation workflows when those assignments change.</t>
    </r>
    <r>
      <rPr>
        <sz val="11"/>
        <color rgb="FF000000"/>
        <rFont val="Calibri"/>
      </rPr>
      <t xml:space="preserve">
</t>
    </r>
    <r>
      <rPr>
        <sz val="11"/>
        <color rgb="FF000000"/>
        <rFont val="Calibri"/>
      </rPr>
      <t xml:space="preserve">- For example, deploy the following controls using the instructions in Automate Separation of Duties Reporting for Compliance </t>
    </r>
    <r>
      <rPr>
        <sz val="11"/>
        <color rgb="FF0000FF"/>
        <rFont val="Calibri"/>
      </rPr>
      <t>(https://community.oracle.com/customerconnect/discussion/551381/automate-separation-of-duties-compliance-reporting)</t>
    </r>
    <r>
      <rPr>
        <sz val="11"/>
        <color rgb="FF000000"/>
        <rFont val="Calibri"/>
      </rPr>
      <t xml:space="preserve">: </t>
    </r>
    <r>
      <rPr>
        <b/>
        <sz val="11"/>
        <color rgb="FF000000"/>
        <rFont val="Calibri"/>
      </rPr>
      <t>4085: HDL Import Data into Stage Tables &amp; HDL Import Data into Application Tables</t>
    </r>
    <r>
      <rPr>
        <sz val="11"/>
        <color rgb="FF000000"/>
        <rFont val="Calibri"/>
      </rPr>
      <t xml:space="preserve">, </t>
    </r>
    <r>
      <rPr>
        <b/>
        <sz val="11"/>
        <color rgb="FF000000"/>
        <rFont val="Calibri"/>
      </rPr>
      <t>4096: HDL Sensitive Data Loader Privilege</t>
    </r>
    <r>
      <rPr>
        <sz val="11"/>
        <color rgb="FF000000"/>
        <rFont val="Calibri"/>
      </rPr>
      <t xml:space="preserve">, </t>
    </r>
    <r>
      <rPr>
        <b/>
        <sz val="11"/>
        <color rgb="FF000000"/>
        <rFont val="Calibri"/>
      </rPr>
      <t>4097: HDL Sensitive Data Exchange Work Area</t>
    </r>
    <r>
      <rPr>
        <sz val="11"/>
        <color rgb="FF000000"/>
        <rFont val="Calibri"/>
      </rPr>
      <t xml:space="preserve">, and </t>
    </r>
    <r>
      <rPr>
        <b/>
        <sz val="11"/>
        <color rgb="FF000000"/>
        <rFont val="Calibri"/>
      </rPr>
      <t>9361: Sensitive IT Security Privileges</t>
    </r>
    <r>
      <rPr>
        <sz val="11"/>
        <color rgb="FF000000"/>
        <rFont val="Calibri"/>
      </rPr>
      <t>.</t>
    </r>
  </si>
  <si>
    <t>5.1.3</t>
  </si>
  <si>
    <r>
      <rPr>
        <sz val="11"/>
        <rFont val="Calibri"/>
      </rPr>
      <t>Ensure Assignments of Substantial Access to EPM Administrators Are Monitored</t>
    </r>
  </si>
  <si>
    <r>
      <rPr>
        <sz val="11"/>
        <color rgb="FF000000"/>
        <rFont val="Calibri"/>
      </rPr>
      <t>When a user is assigned to one of the privileges:</t>
    </r>
    <r>
      <rPr>
        <sz val="11"/>
        <color rgb="FF000000"/>
        <rFont val="Calibri"/>
      </rPr>
      <t xml:space="preserve">
</t>
    </r>
    <r>
      <rPr>
        <sz val="11"/>
        <color rgb="FF000000"/>
        <rFont val="Calibri"/>
      </rPr>
      <t>- Remove unwanted assignments.</t>
    </r>
    <r>
      <rPr>
        <sz val="11"/>
        <color rgb="FF000000"/>
        <rFont val="Calibri"/>
      </rPr>
      <t xml:space="preserve">
</t>
    </r>
    <r>
      <rPr>
        <sz val="11"/>
        <color rgb="FF000000"/>
        <rFont val="Calibri"/>
      </rPr>
      <t>- Ensure that the user complies with all data handling policies.</t>
    </r>
  </si>
  <si>
    <r>
      <rPr>
        <sz val="11"/>
        <color rgb="FF000000"/>
        <rFont val="Calibri"/>
      </rPr>
      <t>The purpose of this recommendation is to ensure that pervasive or substantial abilities to view sensitive data are monitored - for example, data about accounts and financial data.</t>
    </r>
  </si>
  <si>
    <r>
      <rPr>
        <sz val="11"/>
        <color rgb="FF000000"/>
        <rFont val="Calibri"/>
      </rPr>
      <t>If users are allowed to retain those abilities, and the consequences are not reviewed, the responsibility for being aware of the consequences must be accomplished through another means.</t>
    </r>
    <r>
      <rPr>
        <sz val="11"/>
        <color rgb="FF000000"/>
        <rFont val="Calibri"/>
      </rPr>
      <t xml:space="preserve">
</t>
    </r>
    <r>
      <rPr>
        <sz val="11"/>
        <color rgb="FF000000"/>
        <rFont val="Calibri"/>
      </rPr>
      <t>EPM performance is not impacted.</t>
    </r>
  </si>
  <si>
    <r>
      <rPr>
        <sz val="11"/>
        <color rgb="FF000000"/>
        <rFont val="Calibri"/>
      </rPr>
      <t>Identify users who have been assigned privileges that let them view sensitive data.</t>
    </r>
    <r>
      <rPr>
        <sz val="11"/>
        <color rgb="FF000000"/>
        <rFont val="Calibri"/>
      </rPr>
      <t xml:space="preserve">
</t>
    </r>
    <r>
      <rPr>
        <sz val="11"/>
        <color rgb="FF000000"/>
        <rFont val="Calibri"/>
      </rPr>
      <t>- Manual method: In EPM, identify roles that contain privileges that let users view sensitive data. Then inspect each role's user assignments.</t>
    </r>
    <r>
      <rPr>
        <sz val="11"/>
        <color rgb="FF000000"/>
        <rFont val="Calibri"/>
      </rPr>
      <t xml:space="preserve">
</t>
    </r>
    <r>
      <rPr>
        <sz val="11"/>
        <color rgb="FF000000"/>
        <rFont val="Calibri"/>
      </rPr>
      <t>- Automated method: Create Access Controls in Fusion Cloud Applications Risk Management that continuously monitor the roles' assignments and initiate investigation workflows when those assignments change.</t>
    </r>
    <r>
      <rPr>
        <sz val="11"/>
        <color rgb="FF000000"/>
        <rFont val="Calibri"/>
      </rPr>
      <t xml:space="preserve">
</t>
    </r>
    <r>
      <rPr>
        <sz val="11"/>
        <color rgb="FF000000"/>
        <rFont val="Calibri"/>
      </rPr>
      <t xml:space="preserve">- For example, deploy the following controls using the instructions in Automate Separation of Duties Reporting for Compliance </t>
    </r>
    <r>
      <rPr>
        <sz val="11"/>
        <color rgb="FF0000FF"/>
        <rFont val="Calibri"/>
      </rPr>
      <t>(https://community.oracle.com/customerconnect/discussion/551381/automate-separation-of-duties-compliance-reporting)</t>
    </r>
    <r>
      <rPr>
        <sz val="11"/>
        <color rgb="FF000000"/>
        <rFont val="Calibri"/>
      </rPr>
      <t xml:space="preserve">: </t>
    </r>
    <r>
      <rPr>
        <b/>
        <sz val="11"/>
        <color rgb="FF000000"/>
        <rFont val="Calibri"/>
      </rPr>
      <t>4608: Sensitive EPM Accounts Reconciliation (ARCS) Superuser roles</t>
    </r>
    <r>
      <rPr>
        <sz val="11"/>
        <color rgb="FF000000"/>
        <rFont val="Calibri"/>
      </rPr>
      <t xml:space="preserve"> and </t>
    </r>
    <r>
      <rPr>
        <b/>
        <sz val="11"/>
        <color rgb="FF000000"/>
        <rFont val="Calibri"/>
      </rPr>
      <t>4616: Sensitive EPM Financial Consolidation (FCCS) Superuser roles</t>
    </r>
    <r>
      <rPr>
        <sz val="11"/>
        <color rgb="FF000000"/>
        <rFont val="Calibri"/>
      </rPr>
      <t>.</t>
    </r>
  </si>
  <si>
    <t>Application Superuser Seperation of Duties (SoD)</t>
  </si>
  <si>
    <t>5.2.1</t>
  </si>
  <si>
    <r>
      <rPr>
        <sz val="11"/>
        <rFont val="Calibri"/>
      </rPr>
      <t>Ensure Assignments of Substantial Access to Business Users Are Monitored</t>
    </r>
  </si>
  <si>
    <r>
      <rPr>
        <sz val="11"/>
        <color rgb="FF000000"/>
        <rFont val="Calibri"/>
      </rPr>
      <t>The purpose of this recommendation is to ensure that pervasive or substantial abilities to view sensitive data are monitored - for example, data about employees or their pay, suppliers, customers, or bank accounts.</t>
    </r>
  </si>
  <si>
    <r>
      <rPr>
        <sz val="11"/>
        <color rgb="FF000000"/>
        <rFont val="Calibri"/>
      </rPr>
      <t>Identify users who have been assigned privileges that let them view sensitive data.</t>
    </r>
    <r>
      <rPr>
        <sz val="11"/>
        <color rgb="FF000000"/>
        <rFont val="Calibri"/>
      </rPr>
      <t xml:space="preserve">
</t>
    </r>
    <r>
      <rPr>
        <sz val="11"/>
        <color rgb="FF000000"/>
        <rFont val="Calibri"/>
      </rPr>
      <t>- Manual method: In Security Console, identify roles that contain privileges that let users view sensitive data. Then inspect each role's user assignments.</t>
    </r>
    <r>
      <rPr>
        <sz val="11"/>
        <color rgb="FF000000"/>
        <rFont val="Calibri"/>
      </rPr>
      <t xml:space="preserve">
</t>
    </r>
    <r>
      <rPr>
        <sz val="11"/>
        <color rgb="FF000000"/>
        <rFont val="Calibri"/>
      </rPr>
      <t>- Automated method: Create Access Controls in Fusion Cloud Applications Risk Management that continuously monitor the roles' assignments and initiate investigation workflows when those assignments change.</t>
    </r>
    <r>
      <rPr>
        <sz val="11"/>
        <color rgb="FF000000"/>
        <rFont val="Calibri"/>
      </rPr>
      <t xml:space="preserve">
</t>
    </r>
    <r>
      <rPr>
        <sz val="11"/>
        <color rgb="FF000000"/>
        <rFont val="Calibri"/>
      </rPr>
      <t xml:space="preserve">- For example, deploy the following controls using the instructions in Automate Separation of Duties Reporting for Compliance </t>
    </r>
    <r>
      <rPr>
        <sz val="11"/>
        <color rgb="FF0000FF"/>
        <rFont val="Calibri"/>
      </rPr>
      <t>(https://community.oracle.com/customerconnect/discussion/551381/automate-separation-of-duties-compliance-reporting)</t>
    </r>
    <r>
      <rPr>
        <sz val="11"/>
        <color rgb="FF000000"/>
        <rFont val="Calibri"/>
      </rPr>
      <t xml:space="preserve">: </t>
    </r>
    <r>
      <rPr>
        <b/>
        <sz val="11"/>
        <color rgb="FF000000"/>
        <rFont val="Calibri"/>
      </rPr>
      <t>4079: Sensitive Human Resource Privileges</t>
    </r>
    <r>
      <rPr>
        <sz val="11"/>
        <color rgb="FF000000"/>
        <rFont val="Calibri"/>
      </rPr>
      <t xml:space="preserve">, </t>
    </r>
    <r>
      <rPr>
        <b/>
        <sz val="11"/>
        <color rgb="FF000000"/>
        <rFont val="Calibri"/>
      </rPr>
      <t>4080: Sensitive Payroll Privileges</t>
    </r>
    <r>
      <rPr>
        <sz val="11"/>
        <color rgb="FF000000"/>
        <rFont val="Calibri"/>
      </rPr>
      <t xml:space="preserve">, </t>
    </r>
    <r>
      <rPr>
        <b/>
        <sz val="11"/>
        <color rgb="FF000000"/>
        <rFont val="Calibri"/>
      </rPr>
      <t>6681: Sensitive Set Up Procurement Privileges</t>
    </r>
    <r>
      <rPr>
        <sz val="11"/>
        <color rgb="FF000000"/>
        <rFont val="Calibri"/>
      </rPr>
      <t xml:space="preserve">, </t>
    </r>
    <r>
      <rPr>
        <b/>
        <sz val="11"/>
        <color rgb="FF000000"/>
        <rFont val="Calibri"/>
      </rPr>
      <t>9800: Sensitive Customer Privileges</t>
    </r>
    <r>
      <rPr>
        <sz val="11"/>
        <color rgb="FF000000"/>
        <rFont val="Calibri"/>
      </rPr>
      <t xml:space="preserve">, </t>
    </r>
    <r>
      <rPr>
        <b/>
        <sz val="11"/>
        <color rgb="FF000000"/>
        <rFont val="Calibri"/>
      </rPr>
      <t>9801: Sensitive Supplier Privileges</t>
    </r>
    <r>
      <rPr>
        <sz val="11"/>
        <color rgb="FF000000"/>
        <rFont val="Calibri"/>
      </rPr>
      <t xml:space="preserve">, </t>
    </r>
    <r>
      <rPr>
        <b/>
        <sz val="11"/>
        <color rgb="FF000000"/>
        <rFont val="Calibri"/>
      </rPr>
      <t>9802: Sensitive Payment Privileges</t>
    </r>
    <r>
      <rPr>
        <sz val="11"/>
        <color rgb="FF000000"/>
        <rFont val="Calibri"/>
      </rPr>
      <t xml:space="preserve">, </t>
    </r>
    <r>
      <rPr>
        <b/>
        <sz val="11"/>
        <color rgb="FF000000"/>
        <rFont val="Calibri"/>
      </rPr>
      <t>9804: Sensitive Purchasing Privilege</t>
    </r>
    <r>
      <rPr>
        <sz val="11"/>
        <color rgb="FF000000"/>
        <rFont val="Calibri"/>
      </rPr>
      <t xml:space="preserve">, and </t>
    </r>
    <r>
      <rPr>
        <b/>
        <sz val="11"/>
        <color rgb="FF000000"/>
        <rFont val="Calibri"/>
      </rPr>
      <t>9805: HR Sensitive Access Analysis for Excluded Role</t>
    </r>
    <r>
      <rPr>
        <sz val="11"/>
        <color rgb="FF000000"/>
        <rFont val="Calibri"/>
      </rPr>
      <t>.</t>
    </r>
  </si>
  <si>
    <t>Application Business User Seperation of Duties (SoD)</t>
  </si>
  <si>
    <t>5.3.1</t>
  </si>
  <si>
    <r>
      <rPr>
        <sz val="11"/>
        <rFont val="Calibri"/>
      </rPr>
      <t>Ensure SoD Within Fusion Is Monitored</t>
    </r>
  </si>
  <si>
    <r>
      <rPr>
        <sz val="11"/>
        <color rgb="FF000000"/>
        <rFont val="Calibri"/>
      </rPr>
      <t>The purpose of this recommendation is to ensure that the ability to perform an unwanted combination of actions within Fusion is monitored.</t>
    </r>
  </si>
  <si>
    <r>
      <rPr>
        <sz val="11"/>
        <color rgb="FF000000"/>
        <rFont val="Calibri"/>
      </rPr>
      <t>If users are allowed to retain those abilities, and the consequences are not reviewed, the responsibility for being aware of the consequences must be accomplished through another means.</t>
    </r>
    <r>
      <rPr>
        <sz val="11"/>
        <color rgb="FF000000"/>
        <rFont val="Calibri"/>
      </rPr>
      <t xml:space="preserve">
</t>
    </r>
    <r>
      <rPr>
        <sz val="11"/>
        <color rgb="FF000000"/>
        <rFont val="Calibri"/>
      </rPr>
      <t>Fusion Application and OCI performance are not impacted.</t>
    </r>
  </si>
  <si>
    <r>
      <rPr>
        <sz val="11"/>
        <color rgb="FF000000"/>
        <rFont val="Calibri"/>
      </rPr>
      <t>Identify users who have been assigned combinations of Fusion privileges that let them perform unwanted actions.</t>
    </r>
    <r>
      <rPr>
        <sz val="11"/>
        <color rgb="FF000000"/>
        <rFont val="Calibri"/>
      </rPr>
      <t xml:space="preserve">
</t>
    </r>
    <r>
      <rPr>
        <sz val="11"/>
        <color rgb="FF000000"/>
        <rFont val="Calibri"/>
      </rPr>
      <t>- Manual method: In Security Console, identify users that have those combinations.</t>
    </r>
    <r>
      <rPr>
        <sz val="11"/>
        <color rgb="FF000000"/>
        <rFont val="Calibri"/>
      </rPr>
      <t xml:space="preserve">
</t>
    </r>
    <r>
      <rPr>
        <sz val="11"/>
        <color rgb="FF000000"/>
        <rFont val="Calibri"/>
      </rPr>
      <t>- Automated method: Create Access Controls in Fusion Cloud Applications Risk Management that continuously monitor the privileges' assignments and initiate investigation workflows when those assignments change.</t>
    </r>
    <r>
      <rPr>
        <sz val="11"/>
        <color rgb="FF000000"/>
        <rFont val="Calibri"/>
      </rPr>
      <t xml:space="preserve">
</t>
    </r>
    <r>
      <rPr>
        <sz val="11"/>
        <color rgb="FF000000"/>
        <rFont val="Calibri"/>
      </rPr>
      <t xml:space="preserve">- For example, deploy the following controls using the instructions in Automate Separation of Duties Reporting for Compliance </t>
    </r>
    <r>
      <rPr>
        <sz val="11"/>
        <color rgb="FF0000FF"/>
        <rFont val="Calibri"/>
      </rPr>
      <t>(https://community.oracle.com/customerconnect/discussion/551381/automate-separation-of-duties-compliance-reporting)</t>
    </r>
    <r>
      <rPr>
        <sz val="11"/>
        <color rgb="FF000000"/>
        <rFont val="Calibri"/>
      </rPr>
      <t xml:space="preserve">: </t>
    </r>
    <r>
      <rPr>
        <b/>
        <sz val="11"/>
        <color rgb="FF000000"/>
        <rFont val="Calibri"/>
      </rPr>
      <t>4051: Manage Employee and Manage Payroll</t>
    </r>
    <r>
      <rPr>
        <sz val="11"/>
        <color rgb="FF000000"/>
        <rFont val="Calibri"/>
      </rPr>
      <t xml:space="preserve">, </t>
    </r>
    <r>
      <rPr>
        <b/>
        <sz val="11"/>
        <color rgb="FF000000"/>
        <rFont val="Calibri"/>
      </rPr>
      <t>4052: Manage Time and Labor and Manage Payroll</t>
    </r>
    <r>
      <rPr>
        <sz val="11"/>
        <color rgb="FF000000"/>
        <rFont val="Calibri"/>
      </rPr>
      <t xml:space="preserve">, </t>
    </r>
    <r>
      <rPr>
        <b/>
        <sz val="11"/>
        <color rgb="FF000000"/>
        <rFont val="Calibri"/>
      </rPr>
      <t>4053: Manage Employee and Manage Compensation</t>
    </r>
    <r>
      <rPr>
        <sz val="11"/>
        <color rgb="FF000000"/>
        <rFont val="Calibri"/>
      </rPr>
      <t xml:space="preserve">, </t>
    </r>
    <r>
      <rPr>
        <b/>
        <sz val="11"/>
        <color rgb="FF000000"/>
        <rFont val="Calibri"/>
      </rPr>
      <t>4054: Manage Employee and Manage Payroll Batch Processes</t>
    </r>
    <r>
      <rPr>
        <sz val="11"/>
        <color rgb="FF000000"/>
        <rFont val="Calibri"/>
      </rPr>
      <t xml:space="preserve">, </t>
    </r>
    <r>
      <rPr>
        <b/>
        <sz val="11"/>
        <color rgb="FF000000"/>
        <rFont val="Calibri"/>
      </rPr>
      <t>4055: Manage Employee and Manage Payroll Costing</t>
    </r>
    <r>
      <rPr>
        <sz val="11"/>
        <color rgb="FF000000"/>
        <rFont val="Calibri"/>
      </rPr>
      <t xml:space="preserve">, </t>
    </r>
    <r>
      <rPr>
        <b/>
        <sz val="11"/>
        <color rgb="FF000000"/>
        <rFont val="Calibri"/>
      </rPr>
      <t>4056: Manage Worker and Manage Payroll</t>
    </r>
    <r>
      <rPr>
        <sz val="11"/>
        <color rgb="FF000000"/>
        <rFont val="Calibri"/>
      </rPr>
      <t xml:space="preserve">, </t>
    </r>
    <r>
      <rPr>
        <b/>
        <sz val="11"/>
        <color rgb="FF000000"/>
        <rFont val="Calibri"/>
      </rPr>
      <t>4057: Manage Worker and Manage Payroll Batch Processes</t>
    </r>
    <r>
      <rPr>
        <sz val="11"/>
        <color rgb="FF000000"/>
        <rFont val="Calibri"/>
      </rPr>
      <t xml:space="preserve">, </t>
    </r>
    <r>
      <rPr>
        <b/>
        <sz val="11"/>
        <color rgb="FF000000"/>
        <rFont val="Calibri"/>
      </rPr>
      <t>4058: Manage Worker and Manage Payroll Costing</t>
    </r>
    <r>
      <rPr>
        <sz val="11"/>
        <color rgb="FF000000"/>
        <rFont val="Calibri"/>
      </rPr>
      <t xml:space="preserve">, </t>
    </r>
    <r>
      <rPr>
        <b/>
        <sz val="11"/>
        <color rgb="FF000000"/>
        <rFont val="Calibri"/>
      </rPr>
      <t>4059: Manage Person and Manage Payroll</t>
    </r>
    <r>
      <rPr>
        <sz val="11"/>
        <color rgb="FF000000"/>
        <rFont val="Calibri"/>
      </rPr>
      <t xml:space="preserve">, </t>
    </r>
    <r>
      <rPr>
        <b/>
        <sz val="11"/>
        <color rgb="FF000000"/>
        <rFont val="Calibri"/>
      </rPr>
      <t>4060: Manage Person and Manage Payroll Batch Processes</t>
    </r>
    <r>
      <rPr>
        <sz val="11"/>
        <color rgb="FF000000"/>
        <rFont val="Calibri"/>
      </rPr>
      <t xml:space="preserve">, </t>
    </r>
    <r>
      <rPr>
        <b/>
        <sz val="11"/>
        <color rgb="FF000000"/>
        <rFont val="Calibri"/>
      </rPr>
      <t>4061: Manage Person and Manage Payroll Costing</t>
    </r>
    <r>
      <rPr>
        <sz val="11"/>
        <color rgb="FF000000"/>
        <rFont val="Calibri"/>
      </rPr>
      <t xml:space="preserve">, </t>
    </r>
    <r>
      <rPr>
        <b/>
        <sz val="11"/>
        <color rgb="FF000000"/>
        <rFont val="Calibri"/>
      </rPr>
      <t>4062: Create User and Manage Payroll</t>
    </r>
    <r>
      <rPr>
        <sz val="11"/>
        <color rgb="FF000000"/>
        <rFont val="Calibri"/>
      </rPr>
      <t xml:space="preserve">, </t>
    </r>
    <r>
      <rPr>
        <b/>
        <sz val="11"/>
        <color rgb="FF000000"/>
        <rFont val="Calibri"/>
      </rPr>
      <t>4063: Create User and Manage Payroll Batch Processes</t>
    </r>
    <r>
      <rPr>
        <sz val="11"/>
        <color rgb="FF000000"/>
        <rFont val="Calibri"/>
      </rPr>
      <t xml:space="preserve">, </t>
    </r>
    <r>
      <rPr>
        <b/>
        <sz val="11"/>
        <color rgb="FF000000"/>
        <rFont val="Calibri"/>
      </rPr>
      <t>4064: Create User and Manage Payroll Costing</t>
    </r>
    <r>
      <rPr>
        <sz val="11"/>
        <color rgb="FF000000"/>
        <rFont val="Calibri"/>
      </rPr>
      <t xml:space="preserve">, </t>
    </r>
    <r>
      <rPr>
        <b/>
        <sz val="11"/>
        <color rgb="FF000000"/>
        <rFont val="Calibri"/>
      </rPr>
      <t>4068: Manage Time and Labor and Manage Payroll Batch Processes</t>
    </r>
    <r>
      <rPr>
        <sz val="11"/>
        <color rgb="FF000000"/>
        <rFont val="Calibri"/>
      </rPr>
      <t xml:space="preserve">, </t>
    </r>
    <r>
      <rPr>
        <b/>
        <sz val="11"/>
        <color rgb="FF000000"/>
        <rFont val="Calibri"/>
      </rPr>
      <t>4069: Manage Time and Labor and Manage Payroll Costing</t>
    </r>
    <r>
      <rPr>
        <sz val="11"/>
        <color rgb="FF000000"/>
        <rFont val="Calibri"/>
      </rPr>
      <t xml:space="preserve">, </t>
    </r>
    <r>
      <rPr>
        <b/>
        <sz val="11"/>
        <color rgb="FF000000"/>
        <rFont val="Calibri"/>
      </rPr>
      <t>4070: Manage Worker and Manage Compensation</t>
    </r>
    <r>
      <rPr>
        <sz val="11"/>
        <color rgb="FF000000"/>
        <rFont val="Calibri"/>
      </rPr>
      <t xml:space="preserve">, </t>
    </r>
    <r>
      <rPr>
        <b/>
        <sz val="11"/>
        <color rgb="FF000000"/>
        <rFont val="Calibri"/>
      </rPr>
      <t>4071: Manage Person and Manage Compensation</t>
    </r>
    <r>
      <rPr>
        <sz val="11"/>
        <color rgb="FF000000"/>
        <rFont val="Calibri"/>
      </rPr>
      <t xml:space="preserve">, </t>
    </r>
    <r>
      <rPr>
        <b/>
        <sz val="11"/>
        <color rgb="FF000000"/>
        <rFont val="Calibri"/>
      </rPr>
      <t>4073: Manage Employee Position and Manage Compensation</t>
    </r>
    <r>
      <rPr>
        <sz val="11"/>
        <color rgb="FF000000"/>
        <rFont val="Calibri"/>
      </rPr>
      <t xml:space="preserve">, </t>
    </r>
    <r>
      <rPr>
        <b/>
        <sz val="11"/>
        <color rgb="FF000000"/>
        <rFont val="Calibri"/>
      </rPr>
      <t>5800: Approve Payables Invoices and Create Payables Invoices</t>
    </r>
    <r>
      <rPr>
        <sz val="11"/>
        <color rgb="FF000000"/>
        <rFont val="Calibri"/>
      </rPr>
      <t xml:space="preserve">, </t>
    </r>
    <r>
      <rPr>
        <b/>
        <sz val="11"/>
        <color rgb="FF000000"/>
        <rFont val="Calibri"/>
      </rPr>
      <t>5810: Approve Payables Invoices and Create Payments</t>
    </r>
    <r>
      <rPr>
        <sz val="11"/>
        <color rgb="FF000000"/>
        <rFont val="Calibri"/>
      </rPr>
      <t xml:space="preserve">, </t>
    </r>
    <r>
      <rPr>
        <b/>
        <sz val="11"/>
        <color rgb="FF000000"/>
        <rFont val="Calibri"/>
      </rPr>
      <t>5892: Maintain Supplier Bank Accounts and Create Payments</t>
    </r>
    <r>
      <rPr>
        <sz val="11"/>
        <color rgb="FF000000"/>
        <rFont val="Calibri"/>
      </rPr>
      <t xml:space="preserve">, </t>
    </r>
    <r>
      <rPr>
        <b/>
        <sz val="11"/>
        <color rgb="FF000000"/>
        <rFont val="Calibri"/>
      </rPr>
      <t>5980: Create Suppliers and Create Payments</t>
    </r>
    <r>
      <rPr>
        <sz val="11"/>
        <color rgb="FF000000"/>
        <rFont val="Calibri"/>
      </rPr>
      <t xml:space="preserve">, </t>
    </r>
    <r>
      <rPr>
        <b/>
        <sz val="11"/>
        <color rgb="FF000000"/>
        <rFont val="Calibri"/>
      </rPr>
      <t>6080: Create Purchase Orders and Define Procurement Approval Routing Rules</t>
    </r>
    <r>
      <rPr>
        <sz val="11"/>
        <color rgb="FF000000"/>
        <rFont val="Calibri"/>
      </rPr>
      <t xml:space="preserve">, </t>
    </r>
    <r>
      <rPr>
        <b/>
        <sz val="11"/>
        <color rgb="FF000000"/>
        <rFont val="Calibri"/>
      </rPr>
      <t>6390: Create Suppliers and Create Payables Invoices</t>
    </r>
    <r>
      <rPr>
        <sz val="11"/>
        <color rgb="FF000000"/>
        <rFont val="Calibri"/>
      </rPr>
      <t xml:space="preserve">, and </t>
    </r>
    <r>
      <rPr>
        <b/>
        <sz val="11"/>
        <color rgb="FF000000"/>
        <rFont val="Calibri"/>
      </rPr>
      <t>6410: Create Suppliers and Create Purchase Orders</t>
    </r>
    <r>
      <rPr>
        <sz val="11"/>
        <color rgb="FF000000"/>
        <rFont val="Calibri"/>
      </rPr>
      <t>.</t>
    </r>
  </si>
  <si>
    <t>5.3.2</t>
  </si>
  <si>
    <r>
      <rPr>
        <sz val="11"/>
        <rFont val="Calibri"/>
      </rPr>
      <t>Ensure SoD Across Fusion and EPM Is Monitored</t>
    </r>
  </si>
  <si>
    <r>
      <rPr>
        <sz val="11"/>
        <color rgb="FF000000"/>
        <rFont val="Calibri"/>
      </rPr>
      <t>The purpose of this recommendation is to ensure that the ability to perform an unwanted combination of actions in Fusion and EPM is monitored.</t>
    </r>
  </si>
  <si>
    <r>
      <rPr>
        <sz val="11"/>
        <color rgb="FF000000"/>
        <rFont val="Calibri"/>
      </rPr>
      <t>If users are allowed to retain those abilities, and the consequences are not reviewed, the responsibility for being aware of the consequences must be accomplished through another means.</t>
    </r>
    <r>
      <rPr>
        <sz val="11"/>
        <color rgb="FF000000"/>
        <rFont val="Calibri"/>
      </rPr>
      <t xml:space="preserve">
</t>
    </r>
    <r>
      <rPr>
        <sz val="11"/>
        <color rgb="FF000000"/>
        <rFont val="Calibri"/>
      </rPr>
      <t>Fusion Application and EPM performance are not impacted.</t>
    </r>
  </si>
  <si>
    <r>
      <rPr>
        <sz val="11"/>
        <color rgb="FF000000"/>
        <rFont val="Calibri"/>
      </rPr>
      <t>- Identify users who have been assigned combinations of Fusion and EPM privileges that let them perform unwanted actions.</t>
    </r>
    <r>
      <rPr>
        <sz val="11"/>
        <color rgb="FF000000"/>
        <rFont val="Calibri"/>
      </rPr>
      <t xml:space="preserve">
</t>
    </r>
    <r>
      <rPr>
        <sz val="11"/>
        <color rgb="FF000000"/>
        <rFont val="Calibri"/>
      </rPr>
      <t>- Manual method: In Fusion and EPM's user access administration tools, identify users that have those combinations.</t>
    </r>
    <r>
      <rPr>
        <sz val="11"/>
        <color rgb="FF000000"/>
        <rFont val="Calibri"/>
      </rPr>
      <t xml:space="preserve">
</t>
    </r>
    <r>
      <rPr>
        <sz val="11"/>
        <color rgb="FF000000"/>
        <rFont val="Calibri"/>
      </rPr>
      <t>- Automated method: Create Access Controls in Fusion Cloud Applications Risk Management that continuously monitor the privileges' assignments and initiate investigation workflows when those assignments change.</t>
    </r>
    <r>
      <rPr>
        <sz val="11"/>
        <color rgb="FF000000"/>
        <rFont val="Calibri"/>
      </rPr>
      <t xml:space="preserve">
</t>
    </r>
    <r>
      <rPr>
        <sz val="11"/>
        <color rgb="FF000000"/>
        <rFont val="Calibri"/>
      </rPr>
      <t xml:space="preserve">- For example, deploy the following controls using the instructions in Automate Separation of Duties Reporting for Compliance </t>
    </r>
    <r>
      <rPr>
        <sz val="11"/>
        <color rgb="FF0000FF"/>
        <rFont val="Calibri"/>
      </rPr>
      <t>(https://community.oracle.com/customerconnect/discussion/551381/automate-separation-of-duties-compliance-reporting)</t>
    </r>
    <r>
      <rPr>
        <sz val="11"/>
        <color rgb="FF000000"/>
        <rFont val="Calibri"/>
      </rPr>
      <t xml:space="preserve">: </t>
    </r>
    <r>
      <rPr>
        <b/>
        <sz val="11"/>
        <color rgb="FF000000"/>
        <rFont val="Calibri"/>
      </rPr>
      <t>4601: EPM Accounts Reconciliation (ARCS) Superuser and Fusion Create Payables Invoices</t>
    </r>
    <r>
      <rPr>
        <sz val="11"/>
        <color rgb="FF000000"/>
        <rFont val="Calibri"/>
      </rPr>
      <t xml:space="preserve">, </t>
    </r>
    <r>
      <rPr>
        <b/>
        <sz val="11"/>
        <color rgb="FF000000"/>
        <rFont val="Calibri"/>
      </rPr>
      <t>4602: EPM Accounts Reconciliation (ARCS) Superuser and Fusion Create Payments</t>
    </r>
    <r>
      <rPr>
        <sz val="11"/>
        <color rgb="FF000000"/>
        <rFont val="Calibri"/>
      </rPr>
      <t xml:space="preserve">, </t>
    </r>
    <r>
      <rPr>
        <b/>
        <sz val="11"/>
        <color rgb="FF000000"/>
        <rFont val="Calibri"/>
      </rPr>
      <t>4603: EPM Accounts Reconciliation (ARCS) Superuser and Fusion Create Purchase Orders</t>
    </r>
    <r>
      <rPr>
        <sz val="11"/>
        <color rgb="FF000000"/>
        <rFont val="Calibri"/>
      </rPr>
      <t xml:space="preserve">, </t>
    </r>
    <r>
      <rPr>
        <b/>
        <sz val="11"/>
        <color rgb="FF000000"/>
        <rFont val="Calibri"/>
      </rPr>
      <t>4604: EPM Accounts Reconciliation (ARCS) Superuser and Fusion Enter Customer Receipts</t>
    </r>
    <r>
      <rPr>
        <sz val="11"/>
        <color rgb="FF000000"/>
        <rFont val="Calibri"/>
      </rPr>
      <t xml:space="preserve">, </t>
    </r>
    <r>
      <rPr>
        <b/>
        <sz val="11"/>
        <color rgb="FF000000"/>
        <rFont val="Calibri"/>
      </rPr>
      <t>4605: EPM Accounts Reconciliation (ARCS) Superuser and Fusion Enter Journals</t>
    </r>
    <r>
      <rPr>
        <sz val="11"/>
        <color rgb="FF000000"/>
        <rFont val="Calibri"/>
      </rPr>
      <t xml:space="preserve">, </t>
    </r>
    <r>
      <rPr>
        <b/>
        <sz val="11"/>
        <color rgb="FF000000"/>
        <rFont val="Calibri"/>
      </rPr>
      <t>4606: EPM Accounts Reconciliation (ARCS) Superuser and Fusion Inventory Transactions</t>
    </r>
    <r>
      <rPr>
        <sz val="11"/>
        <color rgb="FF000000"/>
        <rFont val="Calibri"/>
      </rPr>
      <t xml:space="preserve">, </t>
    </r>
    <r>
      <rPr>
        <b/>
        <sz val="11"/>
        <color rgb="FF000000"/>
        <rFont val="Calibri"/>
      </rPr>
      <t>4607: EPM Accounts Reconciliation (ARCS) Superuser and Fusion Physical Inventory</t>
    </r>
    <r>
      <rPr>
        <sz val="11"/>
        <color rgb="FF000000"/>
        <rFont val="Calibri"/>
      </rPr>
      <t xml:space="preserve">, </t>
    </r>
    <r>
      <rPr>
        <b/>
        <sz val="11"/>
        <color rgb="FF000000"/>
        <rFont val="Calibri"/>
      </rPr>
      <t>4609: EPM Financial Consolidation (FCCS) Superuser and Fusion Create Payables Invoices</t>
    </r>
    <r>
      <rPr>
        <sz val="11"/>
        <color rgb="FF000000"/>
        <rFont val="Calibri"/>
      </rPr>
      <t xml:space="preserve">, </t>
    </r>
    <r>
      <rPr>
        <b/>
        <sz val="11"/>
        <color rgb="FF000000"/>
        <rFont val="Calibri"/>
      </rPr>
      <t>4610: EPM Financial Consolidation (FCCS) Superuser and Fusion Create Payments</t>
    </r>
    <r>
      <rPr>
        <sz val="11"/>
        <color rgb="FF000000"/>
        <rFont val="Calibri"/>
      </rPr>
      <t xml:space="preserve">, </t>
    </r>
    <r>
      <rPr>
        <b/>
        <sz val="11"/>
        <color rgb="FF000000"/>
        <rFont val="Calibri"/>
      </rPr>
      <t>4611: EPM Financial Consolidation (FCCS) Superuser and Fusion Create Purchase Orders</t>
    </r>
    <r>
      <rPr>
        <sz val="11"/>
        <color rgb="FF000000"/>
        <rFont val="Calibri"/>
      </rPr>
      <t xml:space="preserve">, </t>
    </r>
    <r>
      <rPr>
        <b/>
        <sz val="11"/>
        <color rgb="FF000000"/>
        <rFont val="Calibri"/>
      </rPr>
      <t>4612: EPM Financial Consolidation (FCCS) Superuser and Fusion Enter Customer Receipts</t>
    </r>
    <r>
      <rPr>
        <sz val="11"/>
        <color rgb="FF000000"/>
        <rFont val="Calibri"/>
      </rPr>
      <t xml:space="preserve">, </t>
    </r>
    <r>
      <rPr>
        <b/>
        <sz val="11"/>
        <color rgb="FF000000"/>
        <rFont val="Calibri"/>
      </rPr>
      <t>4613: EPM Financial Consolidation (FCCS) Superuser and Fusion Enter Journals</t>
    </r>
    <r>
      <rPr>
        <sz val="11"/>
        <color rgb="FF000000"/>
        <rFont val="Calibri"/>
      </rPr>
      <t xml:space="preserve">, </t>
    </r>
    <r>
      <rPr>
        <b/>
        <sz val="11"/>
        <color rgb="FF000000"/>
        <rFont val="Calibri"/>
      </rPr>
      <t>4614: EPM Financial Consolidation (FCCS) Superuser and Fusion Inventory Transactions</t>
    </r>
    <r>
      <rPr>
        <sz val="11"/>
        <color rgb="FF000000"/>
        <rFont val="Calibri"/>
      </rPr>
      <t xml:space="preserve">, and </t>
    </r>
    <r>
      <rPr>
        <b/>
        <sz val="11"/>
        <color rgb="FF000000"/>
        <rFont val="Calibri"/>
      </rPr>
      <t>4615: EPM Financial Consolidation (FCCS) Superuser and Fusion Physical Inventory</t>
    </r>
    <r>
      <rPr>
        <sz val="11"/>
        <color rgb="FF000000"/>
        <rFont val="Calibri"/>
      </rPr>
      <t>.</t>
    </r>
  </si>
  <si>
    <t>5.3.3</t>
  </si>
  <si>
    <r>
      <rPr>
        <sz val="11"/>
        <rFont val="Calibri"/>
      </rPr>
      <t>Ensure SoD Across Fusion and OCI Is Monitored</t>
    </r>
  </si>
  <si>
    <r>
      <rPr>
        <sz val="11"/>
        <color rgb="FF000000"/>
        <rFont val="Calibri"/>
      </rPr>
      <t>The purpose of this recommendation is to ensure that the ability to perform an unwanted combination of actions in Fusion and its OCI environment is monitored.</t>
    </r>
  </si>
  <si>
    <r>
      <rPr>
        <sz val="11"/>
        <color rgb="FF000000"/>
        <rFont val="Calibri"/>
      </rPr>
      <t>- Identify users who have been assigned combinations of Fusion and OCI privileges that let them perform unwanted actions.</t>
    </r>
    <r>
      <rPr>
        <sz val="11"/>
        <color rgb="FF000000"/>
        <rFont val="Calibri"/>
      </rPr>
      <t xml:space="preserve">
</t>
    </r>
    <r>
      <rPr>
        <sz val="11"/>
        <color rgb="FF000000"/>
        <rFont val="Calibri"/>
      </rPr>
      <t>- Manual method: In Fusion and OCI's user access administration tools, identify users that have those combinations.</t>
    </r>
    <r>
      <rPr>
        <sz val="11"/>
        <color rgb="FF000000"/>
        <rFont val="Calibri"/>
      </rPr>
      <t xml:space="preserve">
</t>
    </r>
    <r>
      <rPr>
        <sz val="11"/>
        <color rgb="FF000000"/>
        <rFont val="Calibri"/>
      </rPr>
      <t>- Automated method: Create Access Controls in Fusion Cloud Applications Risk Management that continuously monitor the privileges' assignments and initiate investigation workflows when those assignments change.</t>
    </r>
    <r>
      <rPr>
        <sz val="11"/>
        <color rgb="FF000000"/>
        <rFont val="Calibri"/>
      </rPr>
      <t xml:space="preserve">
</t>
    </r>
    <r>
      <rPr>
        <sz val="11"/>
        <color rgb="FF000000"/>
        <rFont val="Calibri"/>
      </rPr>
      <t xml:space="preserve">- For example, deploy the following controls using the instructions in Automate Separation of Duties Reporting for Compliance </t>
    </r>
    <r>
      <rPr>
        <sz val="11"/>
        <color rgb="FF0000FF"/>
        <rFont val="Calibri"/>
      </rPr>
      <t>(https://community.oracle.com/customerconnect/discussion/551381/automate-separation-of-duties-compliance-reporting)</t>
    </r>
    <r>
      <rPr>
        <sz val="11"/>
        <color rgb="FF000000"/>
        <rFont val="Calibri"/>
      </rPr>
      <t xml:space="preserve">:  </t>
    </r>
    <r>
      <rPr>
        <b/>
        <sz val="11"/>
        <color rgb="FF000000"/>
        <rFont val="Calibri"/>
      </rPr>
      <t>4651: OCI DBaaS Administrator and Fusion BI Administrator</t>
    </r>
    <r>
      <rPr>
        <sz val="11"/>
        <color rgb="FF000000"/>
        <rFont val="Calibri"/>
      </rPr>
      <t xml:space="preserve">, </t>
    </r>
    <r>
      <rPr>
        <b/>
        <sz val="11"/>
        <color rgb="FF000000"/>
        <rFont val="Calibri"/>
      </rPr>
      <t>4652: OCI SOA Administrator and Fusion Workflow Administrator</t>
    </r>
    <r>
      <rPr>
        <sz val="11"/>
        <color rgb="FF000000"/>
        <rFont val="Calibri"/>
      </rPr>
      <t xml:space="preserve">, </t>
    </r>
    <r>
      <rPr>
        <b/>
        <sz val="11"/>
        <color rgb="FF000000"/>
        <rFont val="Calibri"/>
      </rPr>
      <t>4653: OCI Service Administrator and Fusion Security Administrator</t>
    </r>
    <r>
      <rPr>
        <sz val="11"/>
        <color rgb="FF000000"/>
        <rFont val="Calibri"/>
      </rPr>
      <t xml:space="preserve">, and </t>
    </r>
    <r>
      <rPr>
        <b/>
        <sz val="11"/>
        <color rgb="FF000000"/>
        <rFont val="Calibri"/>
      </rPr>
      <t>4654: OCI Service Developer and Fusion Security Administrator</t>
    </r>
    <r>
      <rPr>
        <sz val="11"/>
        <color rgb="FF000000"/>
        <rFont val="Calibri"/>
      </rPr>
      <t>.</t>
    </r>
  </si>
  <si>
    <t>5.3.4</t>
  </si>
  <si>
    <r>
      <rPr>
        <sz val="11"/>
        <rFont val="Calibri"/>
      </rPr>
      <t>Ensure Fusion ERP Transactions Allowed by SoD Violations Are Monitored</t>
    </r>
  </si>
  <si>
    <r>
      <rPr>
        <sz val="11"/>
        <color rgb="FF000000"/>
        <rFont val="Calibri"/>
      </rPr>
      <t>The purpose of this recommendation is to ensure that ERP transactions that violate separation of duties policies (SoD) are monitored.</t>
    </r>
  </si>
  <si>
    <r>
      <rPr>
        <sz val="11"/>
        <color rgb="FF000000"/>
        <rFont val="Calibri"/>
      </rPr>
      <t xml:space="preserve">- Manual method: Review the transactions:1.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.2. Select the appropriate dashboards or reports.</t>
    </r>
    <r>
      <rPr>
        <sz val="11"/>
        <color rgb="FF000000"/>
        <rFont val="Calibri"/>
      </rPr>
      <t xml:space="preserve">
</t>
    </r>
    <r>
      <rPr>
        <sz val="11"/>
        <color rgb="FF000000"/>
        <rFont val="Calibri"/>
      </rPr>
      <t xml:space="preserve">- Automated method: Create Transaction Controls in Fusion Cloud Applications Risk Management that continuously monitor those transactions and initiate investigation workflows when unwanted activity occurs:1. Deploy the following controls using the instructions in Continuously Monitor Transactions </t>
    </r>
    <r>
      <rPr>
        <sz val="11"/>
        <color rgb="FF0000FF"/>
        <rFont val="Calibri"/>
      </rPr>
      <t>(https://community.oracle.com/customerconnect/discussion/579152/continuously-monitor-transactions)</t>
    </r>
    <r>
      <rPr>
        <sz val="11"/>
        <color rgb="FF000000"/>
        <rFont val="Calibri"/>
      </rPr>
      <t xml:space="preserve">: </t>
    </r>
    <r>
      <rPr>
        <b/>
        <sz val="11"/>
        <color rgb="FF000000"/>
        <rFont val="Calibri"/>
      </rPr>
      <t>40001: Supplier and Payables Invoices Created by the Same User</t>
    </r>
    <r>
      <rPr>
        <sz val="11"/>
        <color rgb="FF000000"/>
        <rFont val="Calibri"/>
      </rPr>
      <t xml:space="preserve">, </t>
    </r>
    <r>
      <rPr>
        <b/>
        <sz val="11"/>
        <color rgb="FF000000"/>
        <rFont val="Calibri"/>
      </rPr>
      <t>40004: Payment Process Request Created by Same User Managing Suppliers</t>
    </r>
    <r>
      <rPr>
        <sz val="11"/>
        <color rgb="FF000000"/>
        <rFont val="Calibri"/>
      </rPr>
      <t xml:space="preserve">, </t>
    </r>
    <r>
      <rPr>
        <b/>
        <sz val="11"/>
        <color rgb="FF000000"/>
        <rFont val="Calibri"/>
      </rPr>
      <t>40005: Suppliers and Purchase Orders Managed by the Same User</t>
    </r>
    <r>
      <rPr>
        <sz val="11"/>
        <color rgb="FF000000"/>
        <rFont val="Calibri"/>
      </rPr>
      <t xml:space="preserve">, </t>
    </r>
    <r>
      <rPr>
        <b/>
        <sz val="11"/>
        <color rgb="FF000000"/>
        <rFont val="Calibri"/>
      </rPr>
      <t>40008: External Bank Accounts and Payments Managed by the Same User</t>
    </r>
    <r>
      <rPr>
        <sz val="11"/>
        <color rgb="FF000000"/>
        <rFont val="Calibri"/>
      </rPr>
      <t xml:space="preserve">, </t>
    </r>
    <r>
      <rPr>
        <b/>
        <sz val="11"/>
        <color rgb="FF000000"/>
        <rFont val="Calibri"/>
      </rPr>
      <t>40009: Purchase Orders and Procurement Approval Routing Rules Managed by the Same User</t>
    </r>
    <r>
      <rPr>
        <sz val="11"/>
        <color rgb="FF000000"/>
        <rFont val="Calibri"/>
      </rPr>
      <t xml:space="preserve">, </t>
    </r>
    <r>
      <rPr>
        <b/>
        <sz val="11"/>
        <color rgb="FF000000"/>
        <rFont val="Calibri"/>
      </rPr>
      <t>40012: Payable Invoices Approved and Created by the Same User</t>
    </r>
    <r>
      <rPr>
        <sz val="11"/>
        <color rgb="FF000000"/>
        <rFont val="Calibri"/>
      </rPr>
      <t xml:space="preserve">, </t>
    </r>
    <r>
      <rPr>
        <b/>
        <sz val="11"/>
        <color rgb="FF000000"/>
        <rFont val="Calibri"/>
      </rPr>
      <t>40013: Payable Invoices Approved and Payment Created by the Same User</t>
    </r>
    <r>
      <rPr>
        <sz val="11"/>
        <color rgb="FF000000"/>
        <rFont val="Calibri"/>
      </rPr>
      <t xml:space="preserve">, </t>
    </r>
    <r>
      <rPr>
        <b/>
        <sz val="11"/>
        <color rgb="FF000000"/>
        <rFont val="Calibri"/>
      </rPr>
      <t>40015: Requisition and Purchase Order Managed by the Same User</t>
    </r>
    <r>
      <rPr>
        <sz val="11"/>
        <color rgb="FF000000"/>
        <rFont val="Calibri"/>
      </rPr>
      <t xml:space="preserve">, </t>
    </r>
    <r>
      <rPr>
        <b/>
        <sz val="11"/>
        <color rgb="FF000000"/>
        <rFont val="Calibri"/>
      </rPr>
      <t>40017: Payments and Requisitions Managed by the Same User</t>
    </r>
    <r>
      <rPr>
        <sz val="11"/>
        <color rgb="FF000000"/>
        <rFont val="Calibri"/>
      </rPr>
      <t>.</t>
    </r>
  </si>
  <si>
    <t>5.3.5</t>
  </si>
  <si>
    <r>
      <rPr>
        <sz val="11"/>
        <rFont val="Calibri"/>
      </rPr>
      <t>Ensure Fusion HCM Transactions Allowed by SoD Violations Are Monitored</t>
    </r>
  </si>
  <si>
    <r>
      <rPr>
        <sz val="11"/>
        <color rgb="FF000000"/>
        <rFont val="Calibri"/>
      </rPr>
      <t>The purpose of this recommendation is to ensure that HCM transactions that violate separation of duties policies (SoD) are monitored.</t>
    </r>
  </si>
  <si>
    <r>
      <rPr>
        <sz val="11"/>
        <color rgb="FF000000"/>
        <rFont val="Calibri"/>
      </rPr>
      <t xml:space="preserve">- Manual method: Review the transactions:1.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.2. Select the appropriate dashboards or reports.</t>
    </r>
    <r>
      <rPr>
        <sz val="11"/>
        <color rgb="FF000000"/>
        <rFont val="Calibri"/>
      </rPr>
      <t xml:space="preserve">
</t>
    </r>
    <r>
      <rPr>
        <sz val="11"/>
        <color rgb="FF000000"/>
        <rFont val="Calibri"/>
      </rPr>
      <t xml:space="preserve">- Automated method: Create Transaction Controls in Fusion Cloud Applications Risk Management that continuously monitor those transactions and initiate investigation workflows when unwanted activity occurs:1. Deploy the following controls using the instructions in Continuously Monitor Transactions </t>
    </r>
    <r>
      <rPr>
        <sz val="11"/>
        <color rgb="FF0000FF"/>
        <rFont val="Calibri"/>
      </rPr>
      <t>(https://community.oracle.com/customerconnect/discussion/579152/continuously-monitor-transactions)</t>
    </r>
    <r>
      <rPr>
        <sz val="11"/>
        <color rgb="FF000000"/>
        <rFont val="Calibri"/>
      </rPr>
      <t xml:space="preserve">: </t>
    </r>
    <r>
      <rPr>
        <b/>
        <sz val="11"/>
        <color rgb="FF000000"/>
        <rFont val="Calibri"/>
      </rPr>
      <t>50001: Payroll Transactions and Personal Payment Method Managed by Same User</t>
    </r>
    <r>
      <rPr>
        <sz val="11"/>
        <color rgb="FF000000"/>
        <rFont val="Calibri"/>
      </rPr>
      <t xml:space="preserve">, </t>
    </r>
    <r>
      <rPr>
        <b/>
        <sz val="11"/>
        <color rgb="FF000000"/>
        <rFont val="Calibri"/>
      </rPr>
      <t>50002: Payroll Transactions and Time Cards Managed by Same User</t>
    </r>
    <r>
      <rPr>
        <sz val="11"/>
        <color rgb="FF000000"/>
        <rFont val="Calibri"/>
      </rPr>
      <t xml:space="preserve">, and </t>
    </r>
    <r>
      <rPr>
        <b/>
        <sz val="11"/>
        <color rgb="FF000000"/>
        <rFont val="Calibri"/>
      </rPr>
      <t>50005: Salary and Personal Payment Method Managed by Same User</t>
    </r>
    <r>
      <rPr>
        <sz val="11"/>
        <color rgb="FF000000"/>
        <rFont val="Calibri"/>
      </rPr>
      <t>.</t>
    </r>
  </si>
  <si>
    <t>5.3.6</t>
  </si>
  <si>
    <r>
      <rPr>
        <sz val="11"/>
        <rFont val="Calibri"/>
      </rPr>
      <t>Ensure Shared EPM Accounts Are Monitored</t>
    </r>
  </si>
  <si>
    <r>
      <rPr>
        <sz val="11"/>
        <color rgb="FF000000"/>
        <rFont val="Calibri"/>
      </rPr>
      <t>When an account is shared:</t>
    </r>
    <r>
      <rPr>
        <sz val="11"/>
        <color rgb="FF000000"/>
        <rFont val="Calibri"/>
      </rPr>
      <t xml:space="preserve">
</t>
    </r>
    <r>
      <rPr>
        <sz val="11"/>
        <color rgb="FF000000"/>
        <rFont val="Calibri"/>
      </rPr>
      <t>- Either:</t>
    </r>
    <r>
      <rPr>
        <sz val="11"/>
        <color rgb="FF000000"/>
        <rFont val="Calibri"/>
      </rPr>
      <t xml:space="preserve">
</t>
    </r>
    <r>
      <rPr>
        <sz val="11"/>
        <color rgb="FF000000"/>
        <rFont val="Calibri"/>
      </rPr>
      <t>- Inactivate the account.</t>
    </r>
    <r>
      <rPr>
        <sz val="11"/>
        <color rgb="FF000000"/>
        <rFont val="Calibri"/>
      </rPr>
      <t xml:space="preserve">
</t>
    </r>
    <r>
      <rPr>
        <sz val="11"/>
        <color rgb="FF000000"/>
        <rFont val="Calibri"/>
      </rPr>
      <t>- Change the account password and share the new password with only one user.</t>
    </r>
    <r>
      <rPr>
        <sz val="11"/>
        <color rgb="FF000000"/>
        <rFont val="Calibri"/>
      </rPr>
      <t xml:space="preserve">
</t>
    </r>
    <r>
      <rPr>
        <sz val="11"/>
        <color rgb="FF000000"/>
        <rFont val="Calibri"/>
      </rPr>
      <t>- Allow sharing to continue and monitor the transactions performed by the users (see below).</t>
    </r>
    <r>
      <rPr>
        <sz val="11"/>
        <color rgb="FF000000"/>
        <rFont val="Calibri"/>
      </rPr>
      <t xml:space="preserve">
</t>
    </r>
    <r>
      <rPr>
        <sz val="11"/>
        <color rgb="FF000000"/>
        <rFont val="Calibri"/>
      </rPr>
      <t>- Review actions since the account was shared.</t>
    </r>
  </si>
  <si>
    <r>
      <rPr>
        <sz val="11"/>
        <color rgb="FF000000"/>
        <rFont val="Calibri"/>
      </rPr>
      <t>The purpose of this recommendation is to ensure that sharing of EPM user accounts is monitored.</t>
    </r>
  </si>
  <si>
    <r>
      <rPr>
        <sz val="11"/>
        <color rgb="FF000000"/>
        <rFont val="Calibri"/>
      </rPr>
      <t>If a user account is allowed to be shared, the responsibility for being aware of the consequences must be accomplished through another means.</t>
    </r>
    <r>
      <rPr>
        <sz val="11"/>
        <color rgb="FF000000"/>
        <rFont val="Calibri"/>
      </rPr>
      <t xml:space="preserve">
</t>
    </r>
    <r>
      <rPr>
        <sz val="11"/>
        <color rgb="FF000000"/>
        <rFont val="Calibri"/>
      </rPr>
      <t>EPM performance is not impacted.</t>
    </r>
  </si>
  <si>
    <r>
      <rPr>
        <sz val="11"/>
        <color rgb="FF000000"/>
        <rFont val="Calibri"/>
      </rPr>
      <t>Identify accounts that are used by more than one person.</t>
    </r>
    <r>
      <rPr>
        <sz val="11"/>
        <color rgb="FF000000"/>
        <rFont val="Calibri"/>
      </rPr>
      <t xml:space="preserve">
</t>
    </r>
    <r>
      <rPr>
        <sz val="11"/>
        <color rgb="FF000000"/>
        <rFont val="Calibri"/>
      </rPr>
      <t>- Manual method: In EPM, identify accounts.</t>
    </r>
    <r>
      <rPr>
        <sz val="11"/>
        <color rgb="FF000000"/>
        <rFont val="Calibri"/>
      </rPr>
      <t xml:space="preserve">
</t>
    </r>
    <r>
      <rPr>
        <sz val="11"/>
        <color rgb="FF000000"/>
        <rFont val="Calibri"/>
      </rPr>
      <t>- Automated method: Create Transaction Controls in Fusion Cloud Applications Risk Management that continuously monitor account use and initiate investigation workflows when those assignments change.</t>
    </r>
    <r>
      <rPr>
        <sz val="11"/>
        <color rgb="FF000000"/>
        <rFont val="Calibri"/>
      </rPr>
      <t xml:space="preserve">
</t>
    </r>
    <r>
      <rPr>
        <sz val="11"/>
        <color rgb="FF000000"/>
        <rFont val="Calibri"/>
      </rPr>
      <t xml:space="preserve">- For example, deploy the following controls using the instructions in Continuously Monitor Transactions </t>
    </r>
    <r>
      <rPr>
        <sz val="11"/>
        <color rgb="FF0000FF"/>
        <rFont val="Calibri"/>
      </rPr>
      <t>(https://community.oracle.com/customerconnect/discussion/579152/continuously-monitor-transactions)</t>
    </r>
    <r>
      <rPr>
        <sz val="11"/>
        <color rgb="FF000000"/>
        <rFont val="Calibri"/>
      </rPr>
      <t xml:space="preserve">: </t>
    </r>
    <r>
      <rPr>
        <b/>
        <sz val="11"/>
        <color rgb="FF000000"/>
        <rFont val="Calibri"/>
      </rPr>
      <t>45001: Shared User Accounts in EPM Account Reconciliation</t>
    </r>
    <r>
      <rPr>
        <sz val="11"/>
        <color rgb="FF000000"/>
        <rFont val="Calibri"/>
      </rPr>
      <t xml:space="preserve"> and </t>
    </r>
    <r>
      <rPr>
        <b/>
        <sz val="11"/>
        <color rgb="FF000000"/>
        <rFont val="Calibri"/>
      </rPr>
      <t>45002: Shared User Accounts in EPM Financial Consolidation and Close</t>
    </r>
    <r>
      <rPr>
        <sz val="11"/>
        <color rgb="FF000000"/>
        <rFont val="Calibri"/>
      </rPr>
      <t>.</t>
    </r>
  </si>
  <si>
    <r>
      <rPr>
        <sz val="11"/>
        <color rgb="FF000000"/>
        <rFont val="Calibri"/>
      </rPr>
      <t>The sharing of accounts is not enabled by default - i.e., it must be enabled.</t>
    </r>
  </si>
  <si>
    <t>5.3.7</t>
  </si>
  <si>
    <r>
      <rPr>
        <sz val="11"/>
        <rFont val="Calibri"/>
      </rPr>
      <t>Ensure Potential Ghost Employees Are Monitored</t>
    </r>
  </si>
  <si>
    <r>
      <rPr>
        <sz val="11"/>
        <color rgb="FF000000"/>
        <rFont val="Calibri"/>
      </rPr>
      <t>When a user is paid without working:</t>
    </r>
    <r>
      <rPr>
        <sz val="11"/>
        <color rgb="FF000000"/>
        <rFont val="Calibri"/>
      </rPr>
      <t xml:space="preserve">
</t>
    </r>
    <r>
      <rPr>
        <sz val="11"/>
        <color rgb="FF000000"/>
        <rFont val="Calibri"/>
      </rPr>
      <t>- Either:</t>
    </r>
    <r>
      <rPr>
        <sz val="11"/>
        <color rgb="FF000000"/>
        <rFont val="Calibri"/>
      </rPr>
      <t xml:space="preserve">
</t>
    </r>
    <r>
      <rPr>
        <sz val="11"/>
        <color rgb="FF000000"/>
        <rFont val="Calibri"/>
      </rPr>
      <t>- Terminate the user's employment.</t>
    </r>
    <r>
      <rPr>
        <sz val="11"/>
        <color rgb="FF000000"/>
        <rFont val="Calibri"/>
      </rPr>
      <t xml:space="preserve">
</t>
    </r>
    <r>
      <rPr>
        <sz val="11"/>
        <color rgb="FF000000"/>
        <rFont val="Calibri"/>
      </rPr>
      <t>- Allow employment to continue and monitor the transactions performed by the user and their hiring managers (see below).</t>
    </r>
    <r>
      <rPr>
        <sz val="11"/>
        <color rgb="FF000000"/>
        <rFont val="Calibri"/>
      </rPr>
      <t xml:space="preserve">
</t>
    </r>
    <r>
      <rPr>
        <sz val="11"/>
        <color rgb="FF000000"/>
        <rFont val="Calibri"/>
      </rPr>
      <t>- Review actions since then:</t>
    </r>
    <r>
      <rPr>
        <sz val="11"/>
        <color rgb="FF000000"/>
        <rFont val="Calibri"/>
      </rPr>
      <t xml:space="preserve">
</t>
    </r>
    <r>
      <rPr>
        <sz val="11"/>
        <color rgb="FF000000"/>
        <rFont val="Calibri"/>
      </rPr>
      <t>- Manual method: Review the transactions performed by the user and their hiring managers:</t>
    </r>
    <r>
      <rPr>
        <sz val="11"/>
        <color rgb="FF000000"/>
        <rFont val="Calibri"/>
      </rPr>
      <t xml:space="preserve">
</t>
    </r>
    <r>
      <rPr>
        <sz val="11"/>
        <color rgb="FF000000"/>
        <rFont val="Calibri"/>
      </rPr>
      <t xml:space="preserve">- Navigate to </t>
    </r>
    <r>
      <rPr>
        <b/>
        <sz val="11"/>
        <color rgb="FF000000"/>
        <rFont val="Calibri"/>
      </rPr>
      <t>Tools</t>
    </r>
    <r>
      <rPr>
        <sz val="11"/>
        <color rgb="FF000000"/>
        <rFont val="Calibri"/>
      </rPr>
      <t xml:space="preserve">, </t>
    </r>
    <r>
      <rPr>
        <b/>
        <sz val="11"/>
        <color rgb="FF000000"/>
        <rFont val="Calibri"/>
      </rPr>
      <t>Reports and Analytics</t>
    </r>
    <r>
      <rPr>
        <sz val="11"/>
        <color rgb="FF000000"/>
        <rFont val="Calibri"/>
      </rPr>
      <t>.</t>
    </r>
    <r>
      <rPr>
        <sz val="11"/>
        <color rgb="FF000000"/>
        <rFont val="Calibri"/>
      </rPr>
      <t xml:space="preserve">
</t>
    </r>
    <r>
      <rPr>
        <sz val="11"/>
        <color rgb="FF000000"/>
        <rFont val="Calibri"/>
      </rPr>
      <t>- Select the appropriate dashboards or reports.</t>
    </r>
    <r>
      <rPr>
        <sz val="11"/>
        <color rgb="FF000000"/>
        <rFont val="Calibri"/>
      </rPr>
      <t xml:space="preserve">
</t>
    </r>
    <r>
      <rPr>
        <sz val="11"/>
        <color rgb="FF000000"/>
        <rFont val="Calibri"/>
      </rPr>
      <t>- Automated method: Create Transaction Controls in Fusion Cloud Applications Risk Management that continuously monitor those transactions and initiate investigation workflows when unwanted activity occurs:</t>
    </r>
    <r>
      <rPr>
        <sz val="11"/>
        <color rgb="FF000000"/>
        <rFont val="Calibri"/>
      </rPr>
      <t xml:space="preserve">
</t>
    </r>
    <r>
      <rPr>
        <sz val="11"/>
        <color rgb="FF000000"/>
        <rFont val="Calibri"/>
      </rPr>
      <t xml:space="preserve">- Deploy the appropriate controls using the instructions in Continuously Monitor Transactions </t>
    </r>
    <r>
      <rPr>
        <sz val="11"/>
        <color rgb="FF0000FF"/>
        <rFont val="Calibri"/>
      </rPr>
      <t>(https://community.oracle.com/customerconnect/discussion/579152/continuously-monitor-transactions)</t>
    </r>
    <r>
      <rPr>
        <sz val="11"/>
        <color rgb="FF000000"/>
        <rFont val="Calibri"/>
      </rPr>
      <t>.</t>
    </r>
  </si>
  <si>
    <r>
      <rPr>
        <sz val="11"/>
        <color rgb="FF000000"/>
        <rFont val="Calibri"/>
      </rPr>
      <t>The purpose of this recommendation is to ensure that the ability of employees to be paid without working is monitored.</t>
    </r>
  </si>
  <si>
    <r>
      <rPr>
        <sz val="11"/>
        <color rgb="FF000000"/>
        <rFont val="Calibri"/>
      </rPr>
      <t>If employees are allowed to be paid without working, the responsibility for being aware of the consequences must be accomplished through another means.</t>
    </r>
    <r>
      <rPr>
        <sz val="11"/>
        <color rgb="FF000000"/>
        <rFont val="Calibri"/>
      </rPr>
      <t xml:space="preserve">
</t>
    </r>
    <r>
      <rPr>
        <sz val="11"/>
        <color rgb="FF000000"/>
        <rFont val="Calibri"/>
      </rPr>
      <t>Fusion Application performance is not impacted.</t>
    </r>
  </si>
  <si>
    <r>
      <rPr>
        <sz val="11"/>
        <color rgb="FF000000"/>
        <rFont val="Calibri"/>
      </rPr>
      <t>Identify users who have been paid without working.</t>
    </r>
    <r>
      <rPr>
        <sz val="11"/>
        <color rgb="FF000000"/>
        <rFont val="Calibri"/>
      </rPr>
      <t xml:space="preserve">
</t>
    </r>
    <r>
      <rPr>
        <sz val="11"/>
        <color rgb="FF000000"/>
        <rFont val="Calibri"/>
      </rPr>
      <t>- Manual method: In HCM, identify users who have payroll entries without time entries or other evidence or work.</t>
    </r>
    <r>
      <rPr>
        <sz val="11"/>
        <color rgb="FF000000"/>
        <rFont val="Calibri"/>
      </rPr>
      <t xml:space="preserve">
</t>
    </r>
    <r>
      <rPr>
        <sz val="11"/>
        <color rgb="FF000000"/>
        <rFont val="Calibri"/>
      </rPr>
      <t>- Automated method: Create Transaction Controls in Fusion Cloud Applications Risk Management that continuously monitor suspicious hires and initiate investigation workflows when those assignments change.</t>
    </r>
    <r>
      <rPr>
        <sz val="11"/>
        <color rgb="FF000000"/>
        <rFont val="Calibri"/>
      </rPr>
      <t xml:space="preserve">
</t>
    </r>
    <r>
      <rPr>
        <sz val="11"/>
        <color rgb="FF000000"/>
        <rFont val="Calibri"/>
      </rPr>
      <t xml:space="preserve">- For example, deploy the following controls using the instructions in Continuously Monitor Transactions </t>
    </r>
    <r>
      <rPr>
        <sz val="11"/>
        <color rgb="FF0000FF"/>
        <rFont val="Calibri"/>
      </rPr>
      <t>(https://community.oracle.com/customerconnect/discussion/579152/continuously-monitor-transactions)</t>
    </r>
    <r>
      <rPr>
        <sz val="11"/>
        <color rgb="FF000000"/>
        <rFont val="Calibri"/>
      </rPr>
      <t xml:space="preserve">: </t>
    </r>
    <r>
      <rPr>
        <b/>
        <sz val="11"/>
        <color rgb="FF000000"/>
        <rFont val="Calibri"/>
      </rPr>
      <t>50003: Employee New Hire Created by Same User Managing Personal Payments</t>
    </r>
    <r>
      <rPr>
        <sz val="11"/>
        <color rgb="FF000000"/>
        <rFont val="Calibri"/>
      </rPr>
      <t xml:space="preserve"> and </t>
    </r>
    <r>
      <rPr>
        <b/>
        <sz val="11"/>
        <color rgb="FF000000"/>
        <rFont val="Calibri"/>
      </rPr>
      <t>50004: Employee New Hire Created by Same User Managing Time Cards</t>
    </r>
    <r>
      <rPr>
        <sz val="11"/>
        <color rgb="FF000000"/>
        <rFont val="Calibri"/>
      </rPr>
      <t>.</t>
    </r>
  </si>
  <si>
    <r>
      <rPr>
        <sz val="11"/>
        <color rgb="FF000000"/>
        <rFont val="Calibri"/>
      </rPr>
      <t>The monitoring of employees is not enabled by default - i.e., it must be enabled.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</si>
  <si>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</si>
  <si>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</si>
  <si>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</si>
  <si>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</si>
  <si>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</si>
  <si>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</si>
  <si>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</si>
  <si>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</si>
  <si>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</si>
  <si>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</si>
  <si>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</si>
  <si>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</si>
  <si>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</si>
  <si>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</si>
  <si>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</si>
  <si>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</si>
  <si>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</si>
  <si>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</si>
  <si>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</si>
  <si>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</si>
  <si>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</si>
  <si>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</si>
  <si>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</si>
  <si>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</si>
  <si>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</si>
  <si>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</si>
  <si>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</si>
  <si>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</si>
  <si>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</si>
  <si>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SaaS Cloud Applications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</si>
  <si>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</si>
  <si>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</si>
  <si>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</si>
  <si>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14 November 2025     </t>
    </r>
    <r>
      <rPr>
        <b/>
        <sz val="11"/>
        <color rgb="FF000000"/>
        <rFont val="Calibri"/>
      </rPr>
      <t>Recommendation Count:</t>
    </r>
    <r>
      <rPr>
        <sz val="11"/>
        <color rgb="FF000000"/>
        <rFont val="Calibri"/>
      </rPr>
      <t xml:space="preserve"> 44</t>
    </r>
  </si>
  <si>
    <t>Development Url:</t>
  </si>
  <si>
    <t>https://workbench.cisecurity.org/benchmarks/21131</t>
  </si>
  <si>
    <t>Download Url:</t>
  </si>
  <si>
    <t>https://downloads.cisecurity.org/#/</t>
  </si>
  <si>
    <t>Guide Overview:</t>
  </si>
  <si>
    <r>
      <rPr>
        <sz val="11"/>
        <color rgb="FF000000"/>
        <rFont val="Calibri"/>
      </rPr>
      <t>This benchmark, CIS (Center for Internet Security) Oracle SaaS Foundations benchmark, provides prescriptive guidance for establishing a secure baseline configuration for Oracle SaaS environments. The scope of this benchmark is to establish a base level of security for organizations utilizing the included Oracle SaaS applications. The benchmark is not an exhaustive list of all possible security configurations and architectures. The benchmark should be taken as a starting point and tailored as appropriate to meet site-specific needs.</t>
    </r>
    <r>
      <rPr>
        <sz val="11"/>
        <color rgb="FF000000"/>
        <rFont val="Calibri"/>
      </rPr>
      <t xml:space="preserve">
</t>
    </r>
    <r>
      <rPr>
        <sz val="11"/>
        <color rgb="FF000000"/>
        <rFont val="Calibri"/>
      </rPr>
      <t>This benchmark covers Oracle Fusion and EPM SaaS Applications where explicitly highlighted, and will be extended to other Oracle SaaS applications in future releases.</t>
    </r>
    <r>
      <rPr>
        <sz val="11"/>
        <color rgb="FF000000"/>
        <rFont val="Calibri"/>
      </rPr>
      <t xml:space="preserve">
</t>
    </r>
    <r>
      <rPr>
        <sz val="11"/>
        <color rgb="FF000000"/>
        <rFont val="Calibri"/>
      </rPr>
      <t>Additionally, Oracle SaaS applications are associated with an Oracle Cloud Infrastructure tenancy. Therefore, organizations should also leverage the Oracle Cloud Infrastructure Foundations Benchmark to establish a secure baseline configuration for their OCI tenancy running Oracle SaaS.</t>
    </r>
  </si>
  <si>
    <t>Intended Audience:</t>
  </si>
  <si>
    <r>
      <rPr>
        <sz val="11"/>
        <color rgb="FF000000"/>
        <rFont val="Calibri"/>
      </rPr>
      <t>This document is intended for system and application administrators, security specialists, auditors, help desk staff, platform deployment teams, and DevOps personnel who plan to develop, deploy, assess, or secure solutions within Oracle SaaS environments.</t>
    </r>
  </si>
  <si>
    <t>Profiles:</t>
  </si>
  <si>
    <r>
      <rPr>
        <b/>
        <sz val="11"/>
        <color rgb="FF240458"/>
        <rFont val="Calibri"/>
      </rPr>
      <t>Level 1</t>
    </r>
  </si>
  <si>
    <r>
      <rPr>
        <sz val="11"/>
        <color rgb="FF000000"/>
        <rFont val="Calibri"/>
      </rPr>
      <t>Items in this profile are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</si>
  <si>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</si>
  <si>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</si>
  <si>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</si>
  <si>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</si>
  <si>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</si>
  <si>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</si>
  <si>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</si>
  <si>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</si>
  <si>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</si>
  <si>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</si>
  <si>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</si>
  <si>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</si>
  <si>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</si>
  <si>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</si>
  <si>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</si>
  <si>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</si>
  <si>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</si>
  <si>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</si>
  <si>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</si>
  <si>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</si>
  <si>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</si>
  <si>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Security Hardening Implementation Dashboard</t>
  </si>
  <si>
    <t>Scope Overview</t>
  </si>
  <si>
    <t>Count</t>
  </si>
  <si>
    <t>% of Total</t>
  </si>
  <si>
    <t>Hardening Guide</t>
  </si>
  <si>
    <t xml:space="preserve">   CIS Oracle SaaS Cloud Applications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</si>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</sst>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46">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660-48C3-838F-7175963D170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660-48C3-838F-7175963D170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44</c:v>
                </c:pt>
              </c:numCache>
            </c:numRef>
          </c:val>
          <c:extLst>
            <c:ext xmlns:c16="http://schemas.microsoft.com/office/drawing/2014/chart" uri="{C3380CC4-5D6E-409C-BE32-E72D297353CC}">
              <c16:uniqueId val="{00000002-2660-48C3-838F-7175963D170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CEA5-437E-B20B-4B0E0F53B5E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CEA5-437E-B20B-4B0E0F53B5E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31</c:v>
                </c:pt>
                <c:pt idx="1">
                  <c:v>13</c:v>
                </c:pt>
              </c:numCache>
            </c:numRef>
          </c:val>
          <c:extLst>
            <c:ext xmlns:c16="http://schemas.microsoft.com/office/drawing/2014/chart" uri="{C3380CC4-5D6E-409C-BE32-E72D297353CC}">
              <c16:uniqueId val="{00000002-CEA5-437E-B20B-4B0E0F53B5E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E99-466C-85CB-D21E86487BC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E99-466C-85CB-D21E86487BC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44</c:v>
                </c:pt>
              </c:numCache>
            </c:numRef>
          </c:val>
          <c:extLst>
            <c:ext xmlns:c16="http://schemas.microsoft.com/office/drawing/2014/chart" uri="{C3380CC4-5D6E-409C-BE32-E72D297353CC}">
              <c16:uniqueId val="{00000002-FE99-466C-85CB-D21E86487BC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114D-4A89-91EC-4498EA496CA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114D-4A89-91EC-4498EA496CA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44</c:v>
                </c:pt>
              </c:numCache>
            </c:numRef>
          </c:val>
          <c:extLst>
            <c:ext xmlns:c16="http://schemas.microsoft.com/office/drawing/2014/chart" uri="{C3380CC4-5D6E-409C-BE32-E72D297353CC}">
              <c16:uniqueId val="{00000002-114D-4A89-91EC-4498EA496CA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745-4723-A399-C9B234F2E45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745-4723-A399-C9B234F2E45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44</c:v>
                </c:pt>
              </c:numCache>
            </c:numRef>
          </c:val>
          <c:extLst>
            <c:ext xmlns:c16="http://schemas.microsoft.com/office/drawing/2014/chart" uri="{C3380CC4-5D6E-409C-BE32-E72D297353CC}">
              <c16:uniqueId val="{00000002-A745-4723-A399-C9B234F2E45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29A-4BEC-BD8D-C88AEB14490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29A-4BEC-BD8D-C88AEB14490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44</c:v>
                </c:pt>
              </c:numCache>
            </c:numRef>
          </c:val>
          <c:extLst>
            <c:ext xmlns:c16="http://schemas.microsoft.com/office/drawing/2014/chart" uri="{C3380CC4-5D6E-409C-BE32-E72D297353CC}">
              <c16:uniqueId val="{00000002-729A-4BEC-BD8D-C88AEB14490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4CD-45F6-8B98-F14EC6791113}"/>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4CD-45F6-8B98-F14EC6791113}"/>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4CD-45F6-8B98-F14EC6791113}"/>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4CD-45F6-8B98-F14EC679111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A38-4A02-9F30-5455A8FC45B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rvz5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ry3zx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cxtgd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t2oho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iiqv0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czsd5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kgbca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4jsr00">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5">
  <autoFilter ref="A1:Q4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13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318</v>
      </c>
    </row>
    <row r="3" spans="2:3" ht="15" customHeight="1" x14ac:dyDescent="0.35"/>
    <row r="4" spans="2:3" ht="58" x14ac:dyDescent="0.35">
      <c r="B4" s="20" t="s">
        <v>319</v>
      </c>
      <c r="C4" s="21" t="s">
        <v>320</v>
      </c>
    </row>
    <row r="5" spans="2:3" x14ac:dyDescent="0.35">
      <c r="C5" s="21" t="s">
        <v>321</v>
      </c>
    </row>
    <row r="6" spans="2:3" x14ac:dyDescent="0.35">
      <c r="C6" s="18" t="s">
        <v>322</v>
      </c>
    </row>
    <row r="7" spans="2:3" ht="10" customHeight="1" x14ac:dyDescent="0.35"/>
    <row r="8" spans="2:3" ht="232" x14ac:dyDescent="0.35">
      <c r="B8" s="22" t="s">
        <v>323</v>
      </c>
      <c r="C8" s="21" t="s">
        <v>324</v>
      </c>
    </row>
    <row r="9" spans="2:3" ht="10" customHeight="1" x14ac:dyDescent="0.35"/>
    <row r="10" spans="2:3" ht="35" customHeight="1" x14ac:dyDescent="0.35">
      <c r="B10" s="22" t="s">
        <v>325</v>
      </c>
      <c r="C10" s="21" t="s">
        <v>326</v>
      </c>
    </row>
    <row r="11" spans="2:3" ht="75" customHeight="1" x14ac:dyDescent="0.35">
      <c r="B11" s="18" t="s">
        <v>25</v>
      </c>
      <c r="C11" s="21" t="s">
        <v>327</v>
      </c>
    </row>
    <row r="12" spans="2:3" ht="47" customHeight="1" x14ac:dyDescent="0.35">
      <c r="B12" s="18" t="s">
        <v>25</v>
      </c>
      <c r="C12" s="21" t="s">
        <v>328</v>
      </c>
    </row>
    <row r="13" spans="2:3" ht="35" customHeight="1" x14ac:dyDescent="0.35">
      <c r="B13" s="18" t="s">
        <v>25</v>
      </c>
      <c r="C13" s="21" t="s">
        <v>329</v>
      </c>
    </row>
    <row r="14" spans="2:3" ht="32" customHeight="1" x14ac:dyDescent="0.35">
      <c r="B14" s="18" t="s">
        <v>25</v>
      </c>
      <c r="C14" s="21" t="s">
        <v>330</v>
      </c>
    </row>
    <row r="15" spans="2:3" ht="30" customHeight="1" x14ac:dyDescent="0.35">
      <c r="B15" s="18" t="s">
        <v>25</v>
      </c>
      <c r="C15" s="21" t="s">
        <v>331</v>
      </c>
    </row>
    <row r="16" spans="2:3" ht="10" customHeight="1" x14ac:dyDescent="0.35"/>
    <row r="17" spans="1:3" ht="145" customHeight="1" x14ac:dyDescent="0.35">
      <c r="B17" s="22" t="s">
        <v>332</v>
      </c>
      <c r="C17" s="21" t="s">
        <v>333</v>
      </c>
    </row>
    <row r="18" spans="1:3" ht="10" customHeight="1" x14ac:dyDescent="0.35"/>
    <row r="19" spans="1:3" ht="3" customHeight="1" x14ac:dyDescent="0.35">
      <c r="B19" s="23"/>
      <c r="C19" s="23"/>
    </row>
    <row r="20" spans="1:3" ht="12" customHeight="1" x14ac:dyDescent="0.35"/>
    <row r="21" spans="1:3" ht="35" customHeight="1" x14ac:dyDescent="0.35">
      <c r="A21" s="25"/>
      <c r="B21" s="26" t="s">
        <v>334</v>
      </c>
      <c r="C21" s="27" t="s">
        <v>335</v>
      </c>
    </row>
    <row r="22" spans="1:3" ht="18" customHeight="1" x14ac:dyDescent="0.35">
      <c r="A22" s="25"/>
      <c r="B22" s="25" t="s">
        <v>25</v>
      </c>
      <c r="C22" s="27" t="s">
        <v>336</v>
      </c>
    </row>
    <row r="23" spans="1:3" ht="18" customHeight="1" x14ac:dyDescent="0.35">
      <c r="A23" s="25"/>
      <c r="B23" s="25" t="s">
        <v>25</v>
      </c>
      <c r="C23" s="27" t="s">
        <v>337</v>
      </c>
    </row>
    <row r="24" spans="1:3" ht="18" customHeight="1" x14ac:dyDescent="0.35">
      <c r="A24" s="25"/>
      <c r="B24" s="25" t="s">
        <v>25</v>
      </c>
      <c r="C24" s="27" t="s">
        <v>338</v>
      </c>
    </row>
    <row r="25" spans="1:3" ht="18" customHeight="1" x14ac:dyDescent="0.35">
      <c r="A25" s="25"/>
      <c r="B25" s="25" t="s">
        <v>25</v>
      </c>
      <c r="C25" s="27" t="s">
        <v>339</v>
      </c>
    </row>
    <row r="26" spans="1:3" ht="18" customHeight="1" x14ac:dyDescent="0.35">
      <c r="A26" s="25"/>
      <c r="B26" s="25" t="s">
        <v>25</v>
      </c>
      <c r="C26" s="27" t="s">
        <v>340</v>
      </c>
    </row>
    <row r="27" spans="1:3" ht="18" customHeight="1" x14ac:dyDescent="0.35">
      <c r="A27" s="25"/>
      <c r="B27" s="25" t="s">
        <v>25</v>
      </c>
      <c r="C27" s="27" t="s">
        <v>341</v>
      </c>
    </row>
    <row r="28" spans="1:3" ht="18" customHeight="1" x14ac:dyDescent="0.35">
      <c r="A28" s="25"/>
      <c r="B28" s="25" t="s">
        <v>25</v>
      </c>
      <c r="C28" s="27" t="s">
        <v>342</v>
      </c>
    </row>
    <row r="29" spans="1:3" ht="18" customHeight="1" x14ac:dyDescent="0.35">
      <c r="A29" s="25"/>
      <c r="B29" s="25" t="s">
        <v>25</v>
      </c>
      <c r="C29" s="27" t="s">
        <v>343</v>
      </c>
    </row>
    <row r="30" spans="1:3" ht="44" customHeight="1" x14ac:dyDescent="0.35">
      <c r="A30" s="25"/>
      <c r="B30" s="25" t="s">
        <v>25</v>
      </c>
      <c r="C30" s="28" t="s">
        <v>344</v>
      </c>
    </row>
    <row r="31" spans="1:3" ht="10" customHeight="1" x14ac:dyDescent="0.35"/>
    <row r="32" spans="1:3" ht="3" customHeight="1" x14ac:dyDescent="0.35">
      <c r="B32" s="23"/>
      <c r="C32" s="23"/>
    </row>
    <row r="33" spans="2:3" ht="12" customHeight="1" x14ac:dyDescent="0.35"/>
    <row r="34" spans="2:3" ht="24" customHeight="1" x14ac:dyDescent="0.35">
      <c r="B34" s="29" t="s">
        <v>345</v>
      </c>
      <c r="C34" s="30" t="s">
        <v>346</v>
      </c>
    </row>
    <row r="35" spans="2:3" ht="18.5" x14ac:dyDescent="0.35">
      <c r="B35" s="29" t="s">
        <v>347</v>
      </c>
      <c r="C35" s="31" t="s">
        <v>348</v>
      </c>
    </row>
    <row r="36" spans="2:3" ht="27" customHeight="1" x14ac:dyDescent="0.35">
      <c r="B36" s="32" t="s">
        <v>349</v>
      </c>
      <c r="C36" s="24" t="s">
        <v>350</v>
      </c>
    </row>
    <row r="37" spans="2:3" x14ac:dyDescent="0.35">
      <c r="B37" s="29" t="s">
        <v>351</v>
      </c>
      <c r="C37" s="33" t="s">
        <v>352</v>
      </c>
    </row>
    <row r="38" spans="2:3" x14ac:dyDescent="0.35">
      <c r="B38" s="29" t="s">
        <v>353</v>
      </c>
      <c r="C38" s="33" t="s">
        <v>354</v>
      </c>
    </row>
    <row r="39" spans="2:3" ht="10" customHeight="1" x14ac:dyDescent="0.35"/>
    <row r="40" spans="2:3" ht="188.5" x14ac:dyDescent="0.35">
      <c r="B40" s="29" t="s">
        <v>355</v>
      </c>
      <c r="C40" s="34" t="s">
        <v>356</v>
      </c>
    </row>
    <row r="42" spans="2:3" ht="43.5" x14ac:dyDescent="0.35">
      <c r="B42" s="29" t="s">
        <v>357</v>
      </c>
      <c r="C42" s="21" t="s">
        <v>358</v>
      </c>
    </row>
    <row r="43" spans="2:3" ht="10" customHeight="1" x14ac:dyDescent="0.35"/>
    <row r="44" spans="2:3" x14ac:dyDescent="0.35">
      <c r="B44" s="29" t="s">
        <v>359</v>
      </c>
      <c r="C44" s="35" t="s">
        <v>360</v>
      </c>
    </row>
    <row r="45" spans="2:3" ht="72.5" x14ac:dyDescent="0.35">
      <c r="C45" s="21" t="s">
        <v>361</v>
      </c>
    </row>
    <row r="47" spans="2:3" x14ac:dyDescent="0.35">
      <c r="C47" s="35" t="s">
        <v>362</v>
      </c>
    </row>
    <row r="48" spans="2:3" ht="116" x14ac:dyDescent="0.35">
      <c r="C48" s="21" t="s">
        <v>363</v>
      </c>
    </row>
    <row r="49" spans="2:3" ht="10" customHeight="1" x14ac:dyDescent="0.35"/>
    <row r="50" spans="2:3" ht="3" customHeight="1" x14ac:dyDescent="0.35">
      <c r="B50" s="23"/>
      <c r="C50" s="23"/>
    </row>
    <row r="51" spans="2:3" ht="12" customHeight="1" x14ac:dyDescent="0.35"/>
    <row r="52" spans="2:3" ht="130.5" x14ac:dyDescent="0.35">
      <c r="B52" s="20" t="s">
        <v>364</v>
      </c>
      <c r="C52" s="21" t="s">
        <v>365</v>
      </c>
    </row>
    <row r="53" spans="2:3" ht="6" customHeight="1" x14ac:dyDescent="0.35"/>
    <row r="54" spans="2:3" ht="217.5" x14ac:dyDescent="0.35">
      <c r="C54" s="21" t="s">
        <v>366</v>
      </c>
    </row>
    <row r="55" spans="2:3" ht="6" customHeight="1" x14ac:dyDescent="0.35"/>
    <row r="56" spans="2:3" ht="43.5" x14ac:dyDescent="0.35">
      <c r="C56" s="21" t="s">
        <v>367</v>
      </c>
    </row>
    <row r="57" spans="2:3" ht="10" customHeight="1" x14ac:dyDescent="0.35"/>
    <row r="58" spans="2:3" ht="3" customHeight="1" x14ac:dyDescent="0.35">
      <c r="B58" s="23"/>
      <c r="C58" s="23"/>
    </row>
    <row r="59" spans="2:3" ht="12" customHeight="1" x14ac:dyDescent="0.35"/>
    <row r="60" spans="2:3" ht="145" x14ac:dyDescent="0.35">
      <c r="B60" s="20" t="s">
        <v>368</v>
      </c>
      <c r="C60" s="21" t="s">
        <v>369</v>
      </c>
    </row>
    <row r="61" spans="2:3" ht="6" customHeight="1" x14ac:dyDescent="0.35"/>
    <row r="62" spans="2:3" ht="203" x14ac:dyDescent="0.35">
      <c r="C62" s="21" t="s">
        <v>370</v>
      </c>
    </row>
    <row r="63" spans="2:3" ht="6" customHeight="1" x14ac:dyDescent="0.35"/>
    <row r="64" spans="2:3" ht="43.5" x14ac:dyDescent="0.35">
      <c r="C64" s="21" t="s">
        <v>371</v>
      </c>
    </row>
    <row r="65" spans="2:3" ht="10" customHeight="1" x14ac:dyDescent="0.35"/>
    <row r="66" spans="2:3" ht="3" customHeight="1" x14ac:dyDescent="0.35">
      <c r="B66" s="23"/>
      <c r="C66" s="23"/>
    </row>
    <row r="67" spans="2:3" ht="12" customHeight="1" x14ac:dyDescent="0.35"/>
    <row r="68" spans="2:3" ht="101.5" x14ac:dyDescent="0.35">
      <c r="B68" s="20" t="s">
        <v>372</v>
      </c>
      <c r="C68" s="21" t="s">
        <v>373</v>
      </c>
    </row>
    <row r="69" spans="2:3" ht="6" customHeight="1" x14ac:dyDescent="0.35"/>
    <row r="70" spans="2:3" ht="145" x14ac:dyDescent="0.35">
      <c r="C70" s="21" t="s">
        <v>374</v>
      </c>
    </row>
    <row r="71" spans="2:3" ht="6" customHeight="1" x14ac:dyDescent="0.35"/>
    <row r="72" spans="2:3" ht="43.5" x14ac:dyDescent="0.35">
      <c r="C72" s="21" t="s">
        <v>375</v>
      </c>
    </row>
    <row r="73" spans="2:3" ht="10" customHeight="1" x14ac:dyDescent="0.35"/>
    <row r="74" spans="2:3" ht="3" customHeight="1" x14ac:dyDescent="0.35">
      <c r="B74" s="23"/>
      <c r="C74" s="23"/>
    </row>
    <row r="75" spans="2:3" ht="12" customHeight="1" x14ac:dyDescent="0.35"/>
    <row r="76" spans="2:3" ht="26" customHeight="1" x14ac:dyDescent="0.35">
      <c r="B76" s="36" t="s">
        <v>376</v>
      </c>
    </row>
    <row r="77" spans="2:3" ht="8" customHeight="1" x14ac:dyDescent="0.35"/>
    <row r="78" spans="2:3" ht="20" customHeight="1" x14ac:dyDescent="0.35">
      <c r="B78" s="29" t="s">
        <v>377</v>
      </c>
      <c r="C78" s="37" t="s">
        <v>378</v>
      </c>
    </row>
    <row r="79" spans="2:3" ht="116" x14ac:dyDescent="0.35">
      <c r="C79" s="21" t="s">
        <v>379</v>
      </c>
    </row>
    <row r="80" spans="2:3" ht="10" customHeight="1" x14ac:dyDescent="0.35"/>
    <row r="81" spans="2:3" ht="20" customHeight="1" x14ac:dyDescent="0.35">
      <c r="B81" s="29" t="s">
        <v>380</v>
      </c>
      <c r="C81" s="37" t="s">
        <v>381</v>
      </c>
    </row>
    <row r="82" spans="2:3" ht="116" x14ac:dyDescent="0.35">
      <c r="C82" s="21" t="s">
        <v>382</v>
      </c>
    </row>
    <row r="83" spans="2:3" ht="10" customHeight="1" x14ac:dyDescent="0.35"/>
    <row r="86" spans="2:3" ht="32" customHeight="1" x14ac:dyDescent="0.35">
      <c r="B86" s="123" t="s">
        <v>317</v>
      </c>
      <c r="C86" s="123"/>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24" t="s">
        <v>383</v>
      </c>
      <c r="C2" s="125"/>
      <c r="D2" s="125"/>
      <c r="E2" s="125"/>
      <c r="F2" s="125"/>
      <c r="G2" s="125"/>
      <c r="H2" s="125"/>
      <c r="I2" s="125"/>
    </row>
    <row r="4" spans="2:15" ht="18.5" x14ac:dyDescent="0.45">
      <c r="B4" s="39" t="s">
        <v>384</v>
      </c>
    </row>
    <row r="5" spans="2:15" x14ac:dyDescent="0.35">
      <c r="B5" s="41" t="s">
        <v>25</v>
      </c>
      <c r="C5" s="41" t="s">
        <v>385</v>
      </c>
      <c r="D5" s="41" t="s">
        <v>386</v>
      </c>
      <c r="F5" s="126" t="s">
        <v>387</v>
      </c>
      <c r="G5" s="126"/>
      <c r="H5" s="126"/>
      <c r="I5" s="127" t="s">
        <v>388</v>
      </c>
      <c r="J5" s="127"/>
      <c r="K5" s="127"/>
      <c r="L5" s="127"/>
      <c r="M5" s="127"/>
      <c r="N5" s="127"/>
      <c r="O5" s="127"/>
    </row>
    <row r="6" spans="2:15" x14ac:dyDescent="0.35">
      <c r="B6" s="47" t="s">
        <v>389</v>
      </c>
      <c r="C6" s="48">
        <v>44</v>
      </c>
      <c r="D6" s="49" t="s">
        <v>25</v>
      </c>
      <c r="F6" s="126" t="s">
        <v>390</v>
      </c>
      <c r="G6" s="126"/>
      <c r="H6" s="126"/>
      <c r="I6" s="128" t="s">
        <v>391</v>
      </c>
      <c r="J6" s="128"/>
      <c r="K6" s="128"/>
      <c r="L6" s="128"/>
      <c r="M6" s="128"/>
      <c r="N6" s="128"/>
      <c r="O6" s="128"/>
    </row>
    <row r="7" spans="2:15" x14ac:dyDescent="0.35">
      <c r="B7" s="50" t="s">
        <v>392</v>
      </c>
      <c r="C7" s="51">
        <f>C6-C8-C9</f>
        <v>44</v>
      </c>
      <c r="D7" s="52">
        <f>IF(C6&gt;0,C7/C6,0)</f>
        <v>1</v>
      </c>
      <c r="F7" s="126" t="s">
        <v>393</v>
      </c>
      <c r="G7" s="126"/>
      <c r="H7" s="126"/>
      <c r="I7" s="128" t="s">
        <v>391</v>
      </c>
      <c r="J7" s="128"/>
      <c r="K7" s="128"/>
      <c r="L7" s="128"/>
      <c r="M7" s="128"/>
      <c r="N7" s="128"/>
      <c r="O7" s="128"/>
    </row>
    <row r="8" spans="2:15" x14ac:dyDescent="0.35">
      <c r="B8" s="43" t="s">
        <v>394</v>
      </c>
      <c r="C8" s="44">
        <f>COUNTIF('Recommendations'!I:I,"Risk Accepted")</f>
        <v>0</v>
      </c>
      <c r="D8" s="45">
        <f>IF(C6&gt;0,C8/C6,0)</f>
        <v>0</v>
      </c>
      <c r="F8" s="126" t="s">
        <v>395</v>
      </c>
      <c r="G8" s="126"/>
      <c r="H8" s="126"/>
      <c r="I8" s="128" t="s">
        <v>391</v>
      </c>
      <c r="J8" s="128"/>
      <c r="K8" s="128"/>
      <c r="L8" s="128"/>
      <c r="M8" s="128"/>
      <c r="N8" s="128"/>
      <c r="O8" s="128"/>
    </row>
    <row r="9" spans="2:15" x14ac:dyDescent="0.35">
      <c r="B9" s="43" t="s">
        <v>396</v>
      </c>
      <c r="C9" s="44">
        <f>COUNTIF('Recommendations'!I:I,"N/A")</f>
        <v>0</v>
      </c>
      <c r="D9" s="45">
        <f>IF(C6&gt;0,C9/C6,0)</f>
        <v>0</v>
      </c>
      <c r="F9" s="126" t="s">
        <v>397</v>
      </c>
      <c r="G9" s="126"/>
      <c r="H9" s="126"/>
      <c r="I9" s="128" t="s">
        <v>391</v>
      </c>
      <c r="J9" s="128"/>
      <c r="K9" s="128"/>
      <c r="L9" s="128"/>
      <c r="M9" s="128"/>
      <c r="N9" s="128"/>
      <c r="O9" s="128"/>
    </row>
    <row r="12" spans="2:15" ht="18.5" x14ac:dyDescent="0.45">
      <c r="B12" s="39" t="s">
        <v>398</v>
      </c>
    </row>
    <row r="14" spans="2:15" x14ac:dyDescent="0.35">
      <c r="B14" s="53" t="s">
        <v>399</v>
      </c>
    </row>
    <row r="15" spans="2:15" x14ac:dyDescent="0.35">
      <c r="B15" s="41" t="s">
        <v>25</v>
      </c>
      <c r="C15" s="41" t="s">
        <v>400</v>
      </c>
      <c r="D15" s="41" t="s">
        <v>401</v>
      </c>
      <c r="E15" s="41" t="s">
        <v>402</v>
      </c>
      <c r="F15" s="41" t="s">
        <v>403</v>
      </c>
    </row>
    <row r="16" spans="2:15" x14ac:dyDescent="0.35">
      <c r="B16" s="43" t="s">
        <v>404</v>
      </c>
      <c r="C16" s="44">
        <f>COUNTIF('Recommendations'!P:P,"Resolved")</f>
        <v>0</v>
      </c>
      <c r="D16" s="44">
        <f>COUNTIF('Recommendations'!P:P,"Testing")</f>
        <v>0</v>
      </c>
      <c r="E16" s="44">
        <f>COUNTIF('Recommendations'!P:P,"Outstanding")</f>
        <v>44</v>
      </c>
      <c r="F16" s="44">
        <f>SUM(C16:E16)</f>
        <v>44</v>
      </c>
    </row>
    <row r="18" spans="2:6" x14ac:dyDescent="0.35">
      <c r="B18" s="53" t="s">
        <v>405</v>
      </c>
    </row>
    <row r="19" spans="2:6" x14ac:dyDescent="0.35">
      <c r="B19" s="54" t="s">
        <v>25</v>
      </c>
      <c r="C19" s="54" t="s">
        <v>400</v>
      </c>
      <c r="D19" s="54" t="s">
        <v>401</v>
      </c>
      <c r="E19" s="54" t="s">
        <v>402</v>
      </c>
      <c r="F19" s="54" t="s">
        <v>25</v>
      </c>
    </row>
    <row r="20" spans="2:6" x14ac:dyDescent="0.35">
      <c r="B20" s="43" t="s">
        <v>404</v>
      </c>
      <c r="C20" s="45">
        <f>IF(F16&gt;0, C16/F16, 0)</f>
        <v>0</v>
      </c>
      <c r="D20" s="45">
        <f>IF(F16&gt;0, D16/F16, 0)</f>
        <v>0</v>
      </c>
      <c r="E20" s="45">
        <f>IF(F16&gt;0, E16/F16, 0)</f>
        <v>1</v>
      </c>
      <c r="F20" s="46" t="s">
        <v>25</v>
      </c>
    </row>
    <row r="25" spans="2:6" ht="18.5" x14ac:dyDescent="0.45">
      <c r="B25" s="39" t="s">
        <v>406</v>
      </c>
    </row>
    <row r="27" spans="2:6" x14ac:dyDescent="0.35">
      <c r="B27" s="53" t="s">
        <v>399</v>
      </c>
    </row>
    <row r="28" spans="2:6" x14ac:dyDescent="0.35">
      <c r="B28" s="41" t="s">
        <v>4</v>
      </c>
      <c r="C28" s="41" t="s">
        <v>400</v>
      </c>
      <c r="D28" s="41" t="s">
        <v>401</v>
      </c>
      <c r="E28" s="41" t="s">
        <v>402</v>
      </c>
      <c r="F28" s="41" t="s">
        <v>403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31</v>
      </c>
      <c r="F29" s="44">
        <f>SUM(C29:E29)</f>
        <v>31</v>
      </c>
    </row>
    <row r="30" spans="2:6" x14ac:dyDescent="0.35">
      <c r="B30" s="43" t="s">
        <v>45</v>
      </c>
      <c r="C30" s="44">
        <f>COUNTIFS('Recommendations'!E:E,"Level 2",'Recommendations'!P:P,"=Resolved")</f>
        <v>0</v>
      </c>
      <c r="D30" s="44">
        <f>COUNTIFS('Recommendations'!E:E,"=Level 2",'Recommendations'!P:P,"=Testing")</f>
        <v>0</v>
      </c>
      <c r="E30" s="44">
        <f>COUNTIFS('Recommendations'!E:E,"=Level 2",'Recommendations'!P:P,"=Outstanding")</f>
        <v>13</v>
      </c>
      <c r="F30" s="44">
        <f>SUM(C30:E30)</f>
        <v>13</v>
      </c>
    </row>
    <row r="32" spans="2:6" x14ac:dyDescent="0.35">
      <c r="B32" s="53" t="s">
        <v>405</v>
      </c>
    </row>
    <row r="33" spans="2:6" x14ac:dyDescent="0.35">
      <c r="B33" s="54" t="s">
        <v>4</v>
      </c>
      <c r="C33" s="54" t="s">
        <v>400</v>
      </c>
      <c r="D33" s="54" t="s">
        <v>401</v>
      </c>
      <c r="E33" s="54" t="s">
        <v>402</v>
      </c>
      <c r="F33" s="54" t="s">
        <v>25</v>
      </c>
    </row>
    <row r="34" spans="2:6" x14ac:dyDescent="0.35">
      <c r="B34" s="43" t="s">
        <v>21</v>
      </c>
      <c r="C34" s="45">
        <f>IF(F29&gt;0, C29/F29, 0)</f>
        <v>0</v>
      </c>
      <c r="D34" s="45">
        <f>IF(F29&gt;0, D29/F29, 0)</f>
        <v>0</v>
      </c>
      <c r="E34" s="45">
        <f>IF(F29&gt;0, E29/F29, 0)</f>
        <v>1</v>
      </c>
      <c r="F34" s="46" t="s">
        <v>25</v>
      </c>
    </row>
    <row r="35" spans="2:6" x14ac:dyDescent="0.35">
      <c r="B35" s="43" t="s">
        <v>45</v>
      </c>
      <c r="C35" s="45">
        <f>IF(F30&gt;0, C30/F30, 0)</f>
        <v>0</v>
      </c>
      <c r="D35" s="45">
        <f>IF(F30&gt;0, D30/F30, 0)</f>
        <v>0</v>
      </c>
      <c r="E35" s="45">
        <f>IF(F30&gt;0, E30/F30, 0)</f>
        <v>1</v>
      </c>
      <c r="F35" s="46" t="s">
        <v>25</v>
      </c>
    </row>
    <row r="40" spans="2:6" ht="18.5" x14ac:dyDescent="0.45">
      <c r="B40" s="39" t="s">
        <v>407</v>
      </c>
    </row>
    <row r="42" spans="2:6" x14ac:dyDescent="0.35">
      <c r="B42" s="53" t="s">
        <v>399</v>
      </c>
    </row>
    <row r="43" spans="2:6" x14ac:dyDescent="0.35">
      <c r="B43" s="41" t="s">
        <v>7</v>
      </c>
      <c r="C43" s="41" t="s">
        <v>400</v>
      </c>
      <c r="D43" s="41" t="s">
        <v>401</v>
      </c>
      <c r="E43" s="41" t="s">
        <v>402</v>
      </c>
      <c r="F43" s="41" t="s">
        <v>403</v>
      </c>
    </row>
    <row r="44" spans="2:6" x14ac:dyDescent="0.35">
      <c r="B44" s="43" t="s">
        <v>408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409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410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411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412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44</v>
      </c>
      <c r="F49" s="44">
        <f t="shared" si="0"/>
        <v>44</v>
      </c>
    </row>
    <row r="51" spans="2:6" x14ac:dyDescent="0.35">
      <c r="B51" s="53" t="s">
        <v>405</v>
      </c>
    </row>
    <row r="52" spans="2:6" x14ac:dyDescent="0.35">
      <c r="B52" s="54" t="s">
        <v>7</v>
      </c>
      <c r="C52" s="54" t="s">
        <v>400</v>
      </c>
      <c r="D52" s="54" t="s">
        <v>401</v>
      </c>
      <c r="E52" s="54" t="s">
        <v>402</v>
      </c>
      <c r="F52" s="54" t="s">
        <v>25</v>
      </c>
    </row>
    <row r="53" spans="2:6" x14ac:dyDescent="0.35">
      <c r="B53" s="43" t="s">
        <v>408</v>
      </c>
      <c r="C53" s="45">
        <f t="shared" ref="C53:C58" si="1">IF(F44&gt;0, C44/F44, 0)</f>
        <v>0</v>
      </c>
      <c r="D53" s="45">
        <f t="shared" ref="D53:D58" si="2">IF(F44&gt;0, D44/F44, 0)</f>
        <v>0</v>
      </c>
      <c r="E53" s="45">
        <f t="shared" ref="E53:E58" si="3">IF(F44&gt;0, E44/F44, 0)</f>
        <v>0</v>
      </c>
      <c r="F53" s="46" t="s">
        <v>25</v>
      </c>
    </row>
    <row r="54" spans="2:6" x14ac:dyDescent="0.35">
      <c r="B54" s="43" t="s">
        <v>409</v>
      </c>
      <c r="C54" s="45">
        <f t="shared" si="1"/>
        <v>0</v>
      </c>
      <c r="D54" s="45">
        <f t="shared" si="2"/>
        <v>0</v>
      </c>
      <c r="E54" s="45">
        <f t="shared" si="3"/>
        <v>0</v>
      </c>
      <c r="F54" s="46" t="s">
        <v>25</v>
      </c>
    </row>
    <row r="55" spans="2:6" x14ac:dyDescent="0.35">
      <c r="B55" s="43" t="s">
        <v>410</v>
      </c>
      <c r="C55" s="45">
        <f t="shared" si="1"/>
        <v>0</v>
      </c>
      <c r="D55" s="45">
        <f t="shared" si="2"/>
        <v>0</v>
      </c>
      <c r="E55" s="45">
        <f t="shared" si="3"/>
        <v>0</v>
      </c>
      <c r="F55" s="46" t="s">
        <v>25</v>
      </c>
    </row>
    <row r="56" spans="2:6" x14ac:dyDescent="0.35">
      <c r="B56" s="43" t="s">
        <v>411</v>
      </c>
      <c r="C56" s="45">
        <f t="shared" si="1"/>
        <v>0</v>
      </c>
      <c r="D56" s="45">
        <f t="shared" si="2"/>
        <v>0</v>
      </c>
      <c r="E56" s="45">
        <f t="shared" si="3"/>
        <v>0</v>
      </c>
      <c r="F56" s="46" t="s">
        <v>25</v>
      </c>
    </row>
    <row r="57" spans="2:6" x14ac:dyDescent="0.35">
      <c r="B57" s="43" t="s">
        <v>412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413</v>
      </c>
    </row>
    <row r="65" spans="2:6" x14ac:dyDescent="0.35">
      <c r="B65" s="53" t="s">
        <v>399</v>
      </c>
    </row>
    <row r="66" spans="2:6" x14ac:dyDescent="0.35">
      <c r="B66" s="41" t="s">
        <v>3</v>
      </c>
      <c r="C66" s="41" t="s">
        <v>400</v>
      </c>
      <c r="D66" s="41" t="s">
        <v>401</v>
      </c>
      <c r="E66" s="41" t="s">
        <v>402</v>
      </c>
      <c r="F66" s="41" t="s">
        <v>403</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44</v>
      </c>
      <c r="F67" s="44">
        <f>SUM(C67:E67)</f>
        <v>44</v>
      </c>
    </row>
    <row r="69" spans="2:6" x14ac:dyDescent="0.35">
      <c r="B69" s="53" t="s">
        <v>405</v>
      </c>
    </row>
    <row r="70" spans="2:6" x14ac:dyDescent="0.35">
      <c r="B70" s="54" t="s">
        <v>3</v>
      </c>
      <c r="C70" s="54" t="s">
        <v>400</v>
      </c>
      <c r="D70" s="54" t="s">
        <v>401</v>
      </c>
      <c r="E70" s="54" t="s">
        <v>402</v>
      </c>
      <c r="F70" s="54" t="s">
        <v>25</v>
      </c>
    </row>
    <row r="71" spans="2:6" x14ac:dyDescent="0.35">
      <c r="B71" s="43" t="s">
        <v>20</v>
      </c>
      <c r="C71" s="45">
        <f>IF(F67&gt;0, C67/F67, 0)</f>
        <v>0</v>
      </c>
      <c r="D71" s="45">
        <f>IF(F67&gt;0, D67/F67, 0)</f>
        <v>0</v>
      </c>
      <c r="E71" s="45">
        <f>IF(F67&gt;0, E67/F67, 0)</f>
        <v>1</v>
      </c>
      <c r="F71" s="46" t="s">
        <v>25</v>
      </c>
    </row>
    <row r="76" spans="2:6" ht="18.5" x14ac:dyDescent="0.45">
      <c r="B76" s="39" t="s">
        <v>414</v>
      </c>
    </row>
    <row r="78" spans="2:6" x14ac:dyDescent="0.35">
      <c r="B78" s="53" t="s">
        <v>399</v>
      </c>
    </row>
    <row r="79" spans="2:6" x14ac:dyDescent="0.35">
      <c r="B79" s="41" t="s">
        <v>5</v>
      </c>
      <c r="C79" s="41" t="s">
        <v>400</v>
      </c>
      <c r="D79" s="41" t="s">
        <v>401</v>
      </c>
      <c r="E79" s="41" t="s">
        <v>402</v>
      </c>
      <c r="F79" s="41" t="s">
        <v>403</v>
      </c>
    </row>
    <row r="80" spans="2:6" x14ac:dyDescent="0.35">
      <c r="B80" s="43" t="s">
        <v>415</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416</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417</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418</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44</v>
      </c>
      <c r="F84" s="44">
        <f>SUM(C84:E84)</f>
        <v>44</v>
      </c>
    </row>
    <row r="86" spans="2:6" x14ac:dyDescent="0.35">
      <c r="B86" s="53" t="s">
        <v>405</v>
      </c>
    </row>
    <row r="87" spans="2:6" x14ac:dyDescent="0.35">
      <c r="B87" s="54" t="s">
        <v>5</v>
      </c>
      <c r="C87" s="54" t="s">
        <v>400</v>
      </c>
      <c r="D87" s="54" t="s">
        <v>401</v>
      </c>
      <c r="E87" s="54" t="s">
        <v>402</v>
      </c>
      <c r="F87" s="54" t="s">
        <v>25</v>
      </c>
    </row>
    <row r="88" spans="2:6" x14ac:dyDescent="0.35">
      <c r="B88" s="43" t="s">
        <v>415</v>
      </c>
      <c r="C88" s="45">
        <f>IF(F80&gt;0, C80/F80, 0)</f>
        <v>0</v>
      </c>
      <c r="D88" s="45">
        <f>IF(F80&gt;0, D80/F80, 0)</f>
        <v>0</v>
      </c>
      <c r="E88" s="45">
        <f>IF(F80&gt;0, E80/F80, 0)</f>
        <v>0</v>
      </c>
      <c r="F88" s="46" t="s">
        <v>25</v>
      </c>
    </row>
    <row r="89" spans="2:6" x14ac:dyDescent="0.35">
      <c r="B89" s="43" t="s">
        <v>416</v>
      </c>
      <c r="C89" s="45">
        <f>IF(F81&gt;0, C81/F81, 0)</f>
        <v>0</v>
      </c>
      <c r="D89" s="45">
        <f>IF(F81&gt;0, D81/F81, 0)</f>
        <v>0</v>
      </c>
      <c r="E89" s="45">
        <f>IF(F81&gt;0, E81/F81, 0)</f>
        <v>0</v>
      </c>
      <c r="F89" s="46" t="s">
        <v>25</v>
      </c>
    </row>
    <row r="90" spans="2:6" x14ac:dyDescent="0.35">
      <c r="B90" s="43" t="s">
        <v>417</v>
      </c>
      <c r="C90" s="45">
        <f>IF(F82&gt;0, C82/F82, 0)</f>
        <v>0</v>
      </c>
      <c r="D90" s="45">
        <f>IF(F82&gt;0, D82/F82, 0)</f>
        <v>0</v>
      </c>
      <c r="E90" s="45">
        <f>IF(F82&gt;0, E82/F82, 0)</f>
        <v>0</v>
      </c>
      <c r="F90" s="46" t="s">
        <v>25</v>
      </c>
    </row>
    <row r="91" spans="2:6" x14ac:dyDescent="0.35">
      <c r="B91" s="43" t="s">
        <v>418</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419</v>
      </c>
    </row>
    <row r="99" spans="2:6" x14ac:dyDescent="0.35">
      <c r="B99" s="53" t="s">
        <v>399</v>
      </c>
    </row>
    <row r="100" spans="2:6" x14ac:dyDescent="0.35">
      <c r="B100" s="41" t="s">
        <v>420</v>
      </c>
      <c r="C100" s="41" t="s">
        <v>400</v>
      </c>
      <c r="D100" s="41" t="s">
        <v>401</v>
      </c>
      <c r="E100" s="41" t="s">
        <v>402</v>
      </c>
      <c r="F100" s="41" t="s">
        <v>403</v>
      </c>
    </row>
    <row r="101" spans="2:6" x14ac:dyDescent="0.35">
      <c r="B101" s="43" t="s">
        <v>421</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422</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423</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44</v>
      </c>
      <c r="F104" s="44">
        <f>SUM(C104:E104)</f>
        <v>44</v>
      </c>
    </row>
    <row r="106" spans="2:6" x14ac:dyDescent="0.35">
      <c r="B106" s="53" t="s">
        <v>405</v>
      </c>
    </row>
    <row r="107" spans="2:6" x14ac:dyDescent="0.35">
      <c r="B107" s="54" t="s">
        <v>420</v>
      </c>
      <c r="C107" s="54" t="s">
        <v>400</v>
      </c>
      <c r="D107" s="54" t="s">
        <v>401</v>
      </c>
      <c r="E107" s="54" t="s">
        <v>402</v>
      </c>
      <c r="F107" s="54" t="s">
        <v>25</v>
      </c>
    </row>
    <row r="108" spans="2:6" x14ac:dyDescent="0.35">
      <c r="B108" s="43" t="s">
        <v>421</v>
      </c>
      <c r="C108" s="45">
        <f>IF(F101&gt;0, C101/F101, 0)</f>
        <v>0</v>
      </c>
      <c r="D108" s="45">
        <f>IF(F101&gt;0, D101/F101, 0)</f>
        <v>0</v>
      </c>
      <c r="E108" s="45">
        <f>IF(F101&gt;0, E101/F101, 0)</f>
        <v>0</v>
      </c>
      <c r="F108" s="46" t="s">
        <v>25</v>
      </c>
    </row>
    <row r="109" spans="2:6" x14ac:dyDescent="0.35">
      <c r="B109" s="43" t="s">
        <v>422</v>
      </c>
      <c r="C109" s="45">
        <f>IF(F102&gt;0, C102/F102, 0)</f>
        <v>0</v>
      </c>
      <c r="D109" s="45">
        <f>IF(F102&gt;0, D102/F102, 0)</f>
        <v>0</v>
      </c>
      <c r="E109" s="45">
        <f>IF(F102&gt;0, E102/F102, 0)</f>
        <v>0</v>
      </c>
      <c r="F109" s="46" t="s">
        <v>25</v>
      </c>
    </row>
    <row r="110" spans="2:6" x14ac:dyDescent="0.35">
      <c r="B110" s="43" t="s">
        <v>423</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424</v>
      </c>
      <c r="J116" s="39" t="s">
        <v>425</v>
      </c>
    </row>
    <row r="117" spans="2:15" x14ac:dyDescent="0.35">
      <c r="B117" s="41" t="s">
        <v>7</v>
      </c>
      <c r="C117" s="129" t="s">
        <v>426</v>
      </c>
      <c r="D117" s="129"/>
      <c r="E117" s="41" t="s">
        <v>392</v>
      </c>
      <c r="F117" s="41" t="s">
        <v>400</v>
      </c>
      <c r="G117" s="129" t="s">
        <v>427</v>
      </c>
      <c r="H117" s="129"/>
      <c r="J117" s="41" t="s">
        <v>7</v>
      </c>
      <c r="K117" s="41" t="s">
        <v>415</v>
      </c>
      <c r="L117" s="41" t="s">
        <v>416</v>
      </c>
      <c r="M117" s="41" t="s">
        <v>417</v>
      </c>
      <c r="N117" s="41" t="s">
        <v>418</v>
      </c>
      <c r="O117" s="41" t="s">
        <v>22</v>
      </c>
    </row>
    <row r="118" spans="2:15" x14ac:dyDescent="0.35">
      <c r="B118" s="47" t="s">
        <v>408</v>
      </c>
      <c r="C118" s="130" t="s">
        <v>25</v>
      </c>
      <c r="D118" s="130"/>
      <c r="E118" s="44">
        <f>COUNTIF('Recommendations'!H:H,"Phase1")-COUNTIFS('Recommendations'!H:H,"Phase1",'Recommendations'!I:I,"Risk Accepted")-COUNTIFS('Recommendations'!H:H,"Phase1",'Recommendations'!I:I,"N/A")</f>
        <v>0</v>
      </c>
      <c r="F118" s="44">
        <f>COUNTIFS('Recommendations'!H:H,"Phase1",'Recommendations'!P:P,"Resolved")</f>
        <v>0</v>
      </c>
      <c r="G118" s="131">
        <f t="shared" ref="G118:G123" si="4">IF(E118&gt;0,F118/E118,0)</f>
        <v>0</v>
      </c>
      <c r="H118" s="131"/>
      <c r="J118" s="47" t="s">
        <v>408</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409</v>
      </c>
      <c r="C119" s="130" t="s">
        <v>25</v>
      </c>
      <c r="D119" s="130"/>
      <c r="E119" s="44">
        <f>COUNTIF('Recommendations'!H:H,"Phase2")-COUNTIFS('Recommendations'!H:H,"Phase2",'Recommendations'!I:I,"Risk Accepted")-COUNTIFS('Recommendations'!H:H,"Phase2",'Recommendations'!I:I,"N/A")</f>
        <v>0</v>
      </c>
      <c r="F119" s="44">
        <f>COUNTIFS('Recommendations'!H:H,"Phase2",'Recommendations'!P:P,"Resolved")</f>
        <v>0</v>
      </c>
      <c r="G119" s="131">
        <f t="shared" si="4"/>
        <v>0</v>
      </c>
      <c r="H119" s="131"/>
      <c r="J119" s="47" t="s">
        <v>409</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410</v>
      </c>
      <c r="C120" s="130" t="s">
        <v>25</v>
      </c>
      <c r="D120" s="130"/>
      <c r="E120" s="44">
        <f>COUNTIF('Recommendations'!H:H,"Phase3")-COUNTIFS('Recommendations'!H:H,"Phase3",'Recommendations'!I:I,"Risk Accepted")-COUNTIFS('Recommendations'!H:H,"Phase3",'Recommendations'!I:I,"N/A")</f>
        <v>0</v>
      </c>
      <c r="F120" s="44">
        <f>COUNTIFS('Recommendations'!H:H,"Phase3",'Recommendations'!P:P,"Resolved")</f>
        <v>0</v>
      </c>
      <c r="G120" s="131">
        <f t="shared" si="4"/>
        <v>0</v>
      </c>
      <c r="H120" s="131"/>
      <c r="J120" s="47" t="s">
        <v>410</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411</v>
      </c>
      <c r="C121" s="130" t="s">
        <v>25</v>
      </c>
      <c r="D121" s="130"/>
      <c r="E121" s="44">
        <f>COUNTIF('Recommendations'!H:H,"Phase4")-COUNTIFS('Recommendations'!H:H,"Phase4",'Recommendations'!I:I,"Risk Accepted")-COUNTIFS('Recommendations'!H:H,"Phase4",'Recommendations'!I:I,"N/A")</f>
        <v>0</v>
      </c>
      <c r="F121" s="44">
        <f>COUNTIFS('Recommendations'!H:H,"Phase4",'Recommendations'!P:P,"Resolved")</f>
        <v>0</v>
      </c>
      <c r="G121" s="131">
        <f t="shared" si="4"/>
        <v>0</v>
      </c>
      <c r="H121" s="131"/>
      <c r="J121" s="47" t="s">
        <v>411</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412</v>
      </c>
      <c r="C122" s="130" t="s">
        <v>25</v>
      </c>
      <c r="D122" s="130"/>
      <c r="E122" s="44">
        <f>COUNTIF('Recommendations'!H:H,"Phase5")-COUNTIFS('Recommendations'!H:H,"Phase5",'Recommendations'!I:I,"Risk Accepted")-COUNTIFS('Recommendations'!H:H,"Phase5",'Recommendations'!I:I,"N/A")</f>
        <v>0</v>
      </c>
      <c r="F122" s="44">
        <f>COUNTIFS('Recommendations'!H:H,"Phase5",'Recommendations'!P:P,"Resolved")</f>
        <v>0</v>
      </c>
      <c r="G122" s="131">
        <f t="shared" si="4"/>
        <v>0</v>
      </c>
      <c r="H122" s="131"/>
      <c r="J122" s="47" t="s">
        <v>412</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30" t="s">
        <v>25</v>
      </c>
      <c r="D123" s="130"/>
      <c r="E123" s="44">
        <f>COUNTIF('Recommendations'!H:H,"Pending")-COUNTIFS('Recommendations'!H:H,"Pending",'Recommendations'!I:I,"Risk Accepted")-COUNTIFS('Recommendations'!H:H,"Pending",'Recommendations'!I:I,"N/A")</f>
        <v>44</v>
      </c>
      <c r="F123" s="44">
        <f>COUNTIFS('Recommendations'!H:H,"Pending",'Recommendations'!P:P,"Resolved")</f>
        <v>0</v>
      </c>
      <c r="G123" s="131">
        <f t="shared" si="4"/>
        <v>0</v>
      </c>
      <c r="H123" s="131"/>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44</v>
      </c>
    </row>
    <row r="130" spans="2:24" ht="21" x14ac:dyDescent="0.5">
      <c r="B130" s="39" t="s">
        <v>428</v>
      </c>
      <c r="P130" s="56" t="s">
        <v>429</v>
      </c>
    </row>
    <row r="132" spans="2:24" ht="60" customHeight="1" x14ac:dyDescent="0.35">
      <c r="B132" s="132" t="s">
        <v>430</v>
      </c>
      <c r="C132" s="125"/>
      <c r="D132" s="125"/>
      <c r="E132" s="125"/>
      <c r="F132" s="125"/>
      <c r="P132" s="132" t="s">
        <v>431</v>
      </c>
      <c r="Q132" s="125"/>
      <c r="R132" s="125"/>
      <c r="S132" s="125"/>
      <c r="T132" s="125"/>
      <c r="U132" s="125"/>
      <c r="V132" s="125"/>
      <c r="W132" s="125"/>
    </row>
    <row r="134" spans="2:24" ht="30" customHeight="1" x14ac:dyDescent="0.35">
      <c r="P134" s="57" t="s">
        <v>432</v>
      </c>
      <c r="Q134" s="58">
        <f>C16</f>
        <v>0</v>
      </c>
      <c r="R134" s="59"/>
      <c r="S134" s="58">
        <f>C80</f>
        <v>0</v>
      </c>
      <c r="T134" s="59"/>
      <c r="U134" s="58">
        <f>C81</f>
        <v>0</v>
      </c>
      <c r="V134" s="59"/>
      <c r="W134" s="58">
        <f>C82</f>
        <v>0</v>
      </c>
      <c r="X134" s="59"/>
    </row>
    <row r="135" spans="2:24" ht="35" customHeight="1" x14ac:dyDescent="0.35">
      <c r="P135" s="60" t="s">
        <v>433</v>
      </c>
      <c r="Q135" s="60" t="s">
        <v>434</v>
      </c>
      <c r="R135" s="60" t="s">
        <v>435</v>
      </c>
      <c r="S135" s="60" t="s">
        <v>436</v>
      </c>
      <c r="T135" s="60" t="s">
        <v>437</v>
      </c>
      <c r="U135" s="60" t="s">
        <v>438</v>
      </c>
      <c r="V135" s="60" t="s">
        <v>439</v>
      </c>
      <c r="W135" s="60" t="s">
        <v>440</v>
      </c>
      <c r="X135" s="60" t="s">
        <v>441</v>
      </c>
    </row>
    <row r="136" spans="2:24" x14ac:dyDescent="0.35">
      <c r="O136" s="61" t="s">
        <v>442</v>
      </c>
      <c r="P136" s="62" t="s">
        <v>443</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444</v>
      </c>
      <c r="P171" s="56" t="s">
        <v>445</v>
      </c>
    </row>
    <row r="173" spans="2:24" ht="45" customHeight="1" x14ac:dyDescent="0.35">
      <c r="B173" s="132" t="s">
        <v>446</v>
      </c>
      <c r="C173" s="125"/>
      <c r="D173" s="125"/>
      <c r="E173" s="125"/>
      <c r="F173" s="125"/>
      <c r="P173" s="132" t="s">
        <v>447</v>
      </c>
      <c r="Q173" s="125"/>
      <c r="R173" s="125"/>
      <c r="S173" s="125"/>
      <c r="T173" s="125"/>
      <c r="U173" s="125"/>
    </row>
    <row r="174" spans="2:24" ht="35" customHeight="1" x14ac:dyDescent="0.35">
      <c r="P174" s="129" t="s">
        <v>448</v>
      </c>
      <c r="Q174" s="129"/>
      <c r="R174" s="129" t="s">
        <v>449</v>
      </c>
      <c r="S174" s="129"/>
      <c r="T174" s="129"/>
    </row>
    <row r="175" spans="2:24" ht="30" customHeight="1" x14ac:dyDescent="0.35">
      <c r="P175" s="133">
        <v>0</v>
      </c>
      <c r="Q175" s="134"/>
      <c r="R175" s="135" t="s">
        <v>450</v>
      </c>
      <c r="S175" s="136"/>
      <c r="T175" s="136"/>
    </row>
    <row r="178" spans="16:22" ht="25" customHeight="1" x14ac:dyDescent="0.35">
      <c r="P178" s="65" t="s">
        <v>433</v>
      </c>
      <c r="Q178" s="65" t="s">
        <v>451</v>
      </c>
      <c r="R178" s="65" t="s">
        <v>452</v>
      </c>
      <c r="S178" s="137" t="s">
        <v>9</v>
      </c>
      <c r="T178" s="137"/>
      <c r="U178" s="137"/>
      <c r="V178" s="125"/>
    </row>
    <row r="179" spans="16:22" ht="20" customHeight="1" x14ac:dyDescent="0.35">
      <c r="P179" s="67"/>
      <c r="Q179" s="68"/>
      <c r="R179" s="69" t="str">
        <f>IF(AND(NOT(ISBLANK(Q179)), Dashboard!$P175&gt;0), Q179/Dashboard!$P175, "")</f>
        <v/>
      </c>
      <c r="S179" s="138"/>
      <c r="T179" s="139"/>
      <c r="U179" s="139"/>
      <c r="V179" s="139"/>
    </row>
    <row r="180" spans="16:22" ht="20" customHeight="1" x14ac:dyDescent="0.35">
      <c r="P180" s="67"/>
      <c r="Q180" s="68"/>
      <c r="R180" s="69" t="str">
        <f>IF(AND(NOT(ISBLANK(Q180)), Dashboard!$P175&gt;0), Q180/Dashboard!$P175, "")</f>
        <v/>
      </c>
      <c r="S180" s="138"/>
      <c r="T180" s="139"/>
      <c r="U180" s="139"/>
      <c r="V180" s="139"/>
    </row>
    <row r="181" spans="16:22" ht="20" customHeight="1" x14ac:dyDescent="0.35">
      <c r="P181" s="67"/>
      <c r="Q181" s="68"/>
      <c r="R181" s="69" t="str">
        <f>IF(AND(NOT(ISBLANK(Q181)), Dashboard!$P175&gt;0), Q181/Dashboard!$P175, "")</f>
        <v/>
      </c>
      <c r="S181" s="138"/>
      <c r="T181" s="139"/>
      <c r="U181" s="139"/>
      <c r="V181" s="139"/>
    </row>
    <row r="182" spans="16:22" ht="20" customHeight="1" x14ac:dyDescent="0.35">
      <c r="P182" s="67"/>
      <c r="Q182" s="68"/>
      <c r="R182" s="69" t="str">
        <f>IF(AND(NOT(ISBLANK(Q182)), Dashboard!$P175&gt;0), Q182/Dashboard!$P175, "")</f>
        <v/>
      </c>
      <c r="S182" s="138"/>
      <c r="T182" s="139"/>
      <c r="U182" s="139"/>
      <c r="V182" s="139"/>
    </row>
    <row r="183" spans="16:22" ht="20" customHeight="1" x14ac:dyDescent="0.35">
      <c r="P183" s="67"/>
      <c r="Q183" s="68"/>
      <c r="R183" s="69" t="str">
        <f>IF(AND(NOT(ISBLANK(Q183)), Dashboard!$P175&gt;0), Q183/Dashboard!$P175, "")</f>
        <v/>
      </c>
      <c r="S183" s="138"/>
      <c r="T183" s="139"/>
      <c r="U183" s="139"/>
      <c r="V183" s="139"/>
    </row>
    <row r="184" spans="16:22" ht="20" customHeight="1" x14ac:dyDescent="0.35">
      <c r="P184" s="67"/>
      <c r="Q184" s="68"/>
      <c r="R184" s="69" t="str">
        <f>IF(AND(NOT(ISBLANK(Q184)), Dashboard!$P175&gt;0), Q184/Dashboard!$P175, "")</f>
        <v/>
      </c>
      <c r="S184" s="138"/>
      <c r="T184" s="139"/>
      <c r="U184" s="139"/>
      <c r="V184" s="139"/>
    </row>
    <row r="185" spans="16:22" ht="20" customHeight="1" x14ac:dyDescent="0.35">
      <c r="P185" s="67"/>
      <c r="Q185" s="68"/>
      <c r="R185" s="69" t="str">
        <f>IF(AND(NOT(ISBLANK(Q185)), Dashboard!$P175&gt;0), Q185/Dashboard!$P175, "")</f>
        <v/>
      </c>
      <c r="S185" s="138"/>
      <c r="T185" s="139"/>
      <c r="U185" s="139"/>
      <c r="V185" s="139"/>
    </row>
    <row r="186" spans="16:22" ht="20" customHeight="1" x14ac:dyDescent="0.35">
      <c r="P186" s="67"/>
      <c r="Q186" s="68"/>
      <c r="R186" s="69" t="str">
        <f>IF(AND(NOT(ISBLANK(Q186)), Dashboard!$P175&gt;0), Q186/Dashboard!$P175, "")</f>
        <v/>
      </c>
      <c r="S186" s="138"/>
      <c r="T186" s="139"/>
      <c r="U186" s="139"/>
      <c r="V186" s="139"/>
    </row>
    <row r="187" spans="16:22" ht="20" customHeight="1" x14ac:dyDescent="0.35">
      <c r="P187" s="67"/>
      <c r="Q187" s="68"/>
      <c r="R187" s="69" t="str">
        <f>IF(AND(NOT(ISBLANK(Q187)), Dashboard!$P175&gt;0), Q187/Dashboard!$P175, "")</f>
        <v/>
      </c>
      <c r="S187" s="138"/>
      <c r="T187" s="139"/>
      <c r="U187" s="139"/>
      <c r="V187" s="139"/>
    </row>
    <row r="188" spans="16:22" ht="20" customHeight="1" x14ac:dyDescent="0.35">
      <c r="P188" s="67"/>
      <c r="Q188" s="68"/>
      <c r="R188" s="69" t="str">
        <f>IF(AND(NOT(ISBLANK(Q188)), Dashboard!$P175&gt;0), Q188/Dashboard!$P175, "")</f>
        <v/>
      </c>
      <c r="S188" s="138"/>
      <c r="T188" s="139"/>
      <c r="U188" s="139"/>
      <c r="V188" s="139"/>
    </row>
    <row r="189" spans="16:22" ht="20" customHeight="1" x14ac:dyDescent="0.35">
      <c r="P189" s="67"/>
      <c r="Q189" s="68"/>
      <c r="R189" s="69" t="str">
        <f>IF(AND(NOT(ISBLANK(Q189)), Dashboard!$P175&gt;0), Q189/Dashboard!$P175, "")</f>
        <v/>
      </c>
      <c r="S189" s="138"/>
      <c r="T189" s="139"/>
      <c r="U189" s="139"/>
      <c r="V189" s="139"/>
    </row>
    <row r="190" spans="16:22" ht="20" customHeight="1" x14ac:dyDescent="0.35">
      <c r="P190" s="67"/>
      <c r="Q190" s="68"/>
      <c r="R190" s="69" t="str">
        <f>IF(AND(NOT(ISBLANK(Q190)), Dashboard!$P175&gt;0), Q190/Dashboard!$P175, "")</f>
        <v/>
      </c>
      <c r="S190" s="138"/>
      <c r="T190" s="139"/>
      <c r="U190" s="139"/>
      <c r="V190" s="139"/>
    </row>
    <row r="191" spans="16:22" ht="20" customHeight="1" x14ac:dyDescent="0.35">
      <c r="P191" s="67"/>
      <c r="Q191" s="68"/>
      <c r="R191" s="69" t="str">
        <f>IF(AND(NOT(ISBLANK(Q191)), Dashboard!$P175&gt;0), Q191/Dashboard!$P175, "")</f>
        <v/>
      </c>
      <c r="S191" s="138"/>
      <c r="T191" s="139"/>
      <c r="U191" s="139"/>
      <c r="V191" s="139"/>
    </row>
    <row r="192" spans="16:22" ht="20" customHeight="1" x14ac:dyDescent="0.35">
      <c r="P192" s="67"/>
      <c r="Q192" s="68"/>
      <c r="R192" s="69" t="str">
        <f>IF(AND(NOT(ISBLANK(Q192)), Dashboard!$P175&gt;0), Q192/Dashboard!$P175, "")</f>
        <v/>
      </c>
      <c r="S192" s="138"/>
      <c r="T192" s="139"/>
      <c r="U192" s="139"/>
      <c r="V192" s="139"/>
    </row>
    <row r="193" spans="2:22" ht="20" customHeight="1" x14ac:dyDescent="0.35">
      <c r="P193" s="67"/>
      <c r="Q193" s="68"/>
      <c r="R193" s="69" t="str">
        <f>IF(AND(NOT(ISBLANK(Q193)), Dashboard!$P175&gt;0), Q193/Dashboard!$P175, "")</f>
        <v/>
      </c>
      <c r="S193" s="138"/>
      <c r="T193" s="139"/>
      <c r="U193" s="139"/>
      <c r="V193" s="139"/>
    </row>
    <row r="194" spans="2:22" ht="20" customHeight="1" x14ac:dyDescent="0.35">
      <c r="P194" s="67"/>
      <c r="Q194" s="68"/>
      <c r="R194" s="69" t="str">
        <f>IF(AND(NOT(ISBLANK(Q194)), Dashboard!$P175&gt;0), Q194/Dashboard!$P175, "")</f>
        <v/>
      </c>
      <c r="S194" s="138"/>
      <c r="T194" s="139"/>
      <c r="U194" s="139"/>
      <c r="V194" s="139"/>
    </row>
    <row r="195" spans="2:22" ht="20" customHeight="1" x14ac:dyDescent="0.35">
      <c r="P195" s="67"/>
      <c r="Q195" s="68"/>
      <c r="R195" s="69" t="str">
        <f>IF(AND(NOT(ISBLANK(Q195)), Dashboard!$P175&gt;0), Q195/Dashboard!$P175, "")</f>
        <v/>
      </c>
      <c r="S195" s="138"/>
      <c r="T195" s="139"/>
      <c r="U195" s="139"/>
      <c r="V195" s="139"/>
    </row>
    <row r="196" spans="2:22" ht="20" customHeight="1" x14ac:dyDescent="0.35">
      <c r="P196" s="67"/>
      <c r="Q196" s="68"/>
      <c r="R196" s="69" t="str">
        <f>IF(AND(NOT(ISBLANK(Q196)), Dashboard!$P175&gt;0), Q196/Dashboard!$P175, "")</f>
        <v/>
      </c>
      <c r="S196" s="138"/>
      <c r="T196" s="139"/>
      <c r="U196" s="139"/>
      <c r="V196" s="139"/>
    </row>
    <row r="197" spans="2:22" ht="20" customHeight="1" x14ac:dyDescent="0.35">
      <c r="P197" s="67"/>
      <c r="Q197" s="68"/>
      <c r="R197" s="69" t="str">
        <f>IF(AND(NOT(ISBLANK(Q197)), Dashboard!$P175&gt;0), Q197/Dashboard!$P175, "")</f>
        <v/>
      </c>
      <c r="S197" s="138"/>
      <c r="T197" s="139"/>
      <c r="U197" s="139"/>
      <c r="V197" s="139"/>
    </row>
    <row r="198" spans="2:22" ht="20" customHeight="1" x14ac:dyDescent="0.35">
      <c r="P198" s="67"/>
      <c r="Q198" s="68"/>
      <c r="R198" s="69" t="str">
        <f>IF(AND(NOT(ISBLANK(Q198)), Dashboard!$P175&gt;0), Q198/Dashboard!$P175, "")</f>
        <v/>
      </c>
      <c r="S198" s="138"/>
      <c r="T198" s="139"/>
      <c r="U198" s="139"/>
      <c r="V198" s="139"/>
    </row>
    <row r="202" spans="2:22" ht="32" customHeight="1" x14ac:dyDescent="0.35">
      <c r="B202" s="123" t="s">
        <v>317</v>
      </c>
      <c r="C202" s="123"/>
      <c r="D202" s="123"/>
      <c r="E202" s="123"/>
      <c r="F202" s="123"/>
      <c r="G202" s="123"/>
      <c r="H202" s="123"/>
      <c r="I202" s="123"/>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44" priority="1" operator="greaterThanOrEqual">
      <formula>0.9</formula>
    </cfRule>
    <cfRule type="cellIs" dxfId="43" priority="2" operator="greaterThanOrEqual">
      <formula>0.5</formula>
    </cfRule>
    <cfRule type="cellIs" dxfId="42" priority="3" operator="lessThan">
      <formula>0.5</formula>
    </cfRule>
  </conditionalFormatting>
  <conditionalFormatting sqref="G118:H123">
    <cfRule type="expression" dxfId="41" priority="4">
      <formula>$G118&gt;=0.8</formula>
    </cfRule>
    <cfRule type="expression" dxfId="40" priority="5">
      <formula>AND($G118&gt;=0.5,$G118&lt;0.8)</formula>
    </cfRule>
    <cfRule type="expression" dxfId="39" priority="6">
      <formula>$G118&lt;0.5</formula>
    </cfRule>
  </conditionalFormatting>
  <conditionalFormatting sqref="K118:K123">
    <cfRule type="cellIs" dxfId="38" priority="7" operator="greaterThan">
      <formula>0</formula>
    </cfRule>
  </conditionalFormatting>
  <conditionalFormatting sqref="L118:L123">
    <cfRule type="cellIs" dxfId="37" priority="8" operator="greaterThan">
      <formula>0</formula>
    </cfRule>
  </conditionalFormatting>
  <conditionalFormatting sqref="M118:M123">
    <cfRule type="cellIs" dxfId="36" priority="9" operator="greaterThan">
      <formula>0</formula>
    </cfRule>
  </conditionalFormatting>
  <conditionalFormatting sqref="N118:N123">
    <cfRule type="cellIs" dxfId="35"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45"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t="s">
        <v>33</v>
      </c>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t="s">
        <v>40</v>
      </c>
      <c r="N4" s="5" t="s">
        <v>41</v>
      </c>
      <c r="O4" s="5" t="s">
        <v>42</v>
      </c>
      <c r="P4" s="4" t="str">
        <f t="shared" si="0"/>
        <v>Outstanding</v>
      </c>
      <c r="Q4" s="13" t="s">
        <v>25</v>
      </c>
    </row>
    <row r="5" spans="1:17" ht="60" customHeight="1" x14ac:dyDescent="0.35">
      <c r="A5" s="11" t="s">
        <v>17</v>
      </c>
      <c r="B5" s="2" t="s">
        <v>43</v>
      </c>
      <c r="C5" s="1" t="s">
        <v>44</v>
      </c>
      <c r="D5" s="3" t="s">
        <v>20</v>
      </c>
      <c r="E5" s="3" t="s">
        <v>45</v>
      </c>
      <c r="F5" s="4" t="s">
        <v>22</v>
      </c>
      <c r="G5" s="4" t="s">
        <v>23</v>
      </c>
      <c r="H5" s="4" t="s">
        <v>24</v>
      </c>
      <c r="I5" s="4" t="s">
        <v>25</v>
      </c>
      <c r="J5" s="5" t="s">
        <v>25</v>
      </c>
      <c r="K5" s="5" t="s">
        <v>46</v>
      </c>
      <c r="L5" s="5" t="s">
        <v>47</v>
      </c>
      <c r="M5" s="5" t="s">
        <v>48</v>
      </c>
      <c r="N5" s="5" t="s">
        <v>49</v>
      </c>
      <c r="O5" s="5" t="s">
        <v>50</v>
      </c>
      <c r="P5" s="4" t="str">
        <f t="shared" si="0"/>
        <v>Outstanding</v>
      </c>
      <c r="Q5" s="13" t="s">
        <v>25</v>
      </c>
    </row>
    <row r="6" spans="1:17" ht="60" customHeight="1" x14ac:dyDescent="0.35">
      <c r="A6" s="11" t="s">
        <v>17</v>
      </c>
      <c r="B6" s="2" t="s">
        <v>51</v>
      </c>
      <c r="C6" s="1" t="s">
        <v>52</v>
      </c>
      <c r="D6" s="3" t="s">
        <v>20</v>
      </c>
      <c r="E6" s="3" t="s">
        <v>21</v>
      </c>
      <c r="F6" s="4" t="s">
        <v>22</v>
      </c>
      <c r="G6" s="4" t="s">
        <v>23</v>
      </c>
      <c r="H6" s="4" t="s">
        <v>24</v>
      </c>
      <c r="I6" s="4" t="s">
        <v>25</v>
      </c>
      <c r="J6" s="5" t="s">
        <v>25</v>
      </c>
      <c r="K6" s="5" t="s">
        <v>53</v>
      </c>
      <c r="L6" s="5" t="s">
        <v>54</v>
      </c>
      <c r="M6" s="5" t="s">
        <v>55</v>
      </c>
      <c r="N6" s="5" t="s">
        <v>56</v>
      </c>
      <c r="O6" s="5" t="s">
        <v>57</v>
      </c>
      <c r="P6" s="4" t="str">
        <f t="shared" si="0"/>
        <v>Outstanding</v>
      </c>
      <c r="Q6" s="13" t="s">
        <v>25</v>
      </c>
    </row>
    <row r="7" spans="1:17" ht="60" customHeight="1" x14ac:dyDescent="0.35">
      <c r="A7" s="11" t="s">
        <v>17</v>
      </c>
      <c r="B7" s="2" t="s">
        <v>58</v>
      </c>
      <c r="C7" s="1" t="s">
        <v>59</v>
      </c>
      <c r="D7" s="3" t="s">
        <v>20</v>
      </c>
      <c r="E7" s="3" t="s">
        <v>21</v>
      </c>
      <c r="F7" s="4" t="s">
        <v>22</v>
      </c>
      <c r="G7" s="4" t="s">
        <v>23</v>
      </c>
      <c r="H7" s="4" t="s">
        <v>24</v>
      </c>
      <c r="I7" s="4" t="s">
        <v>25</v>
      </c>
      <c r="J7" s="5" t="s">
        <v>25</v>
      </c>
      <c r="K7" s="5" t="s">
        <v>60</v>
      </c>
      <c r="L7" s="5" t="s">
        <v>61</v>
      </c>
      <c r="M7" s="5" t="s">
        <v>62</v>
      </c>
      <c r="N7" s="5" t="s">
        <v>63</v>
      </c>
      <c r="O7" s="5" t="s">
        <v>64</v>
      </c>
      <c r="P7" s="4" t="str">
        <f t="shared" si="0"/>
        <v>Outstanding</v>
      </c>
      <c r="Q7" s="13" t="s">
        <v>25</v>
      </c>
    </row>
    <row r="8" spans="1:17" ht="60" customHeight="1" x14ac:dyDescent="0.35">
      <c r="A8" s="11" t="s">
        <v>17</v>
      </c>
      <c r="B8" s="2" t="s">
        <v>65</v>
      </c>
      <c r="C8" s="1" t="s">
        <v>66</v>
      </c>
      <c r="D8" s="3" t="s">
        <v>20</v>
      </c>
      <c r="E8" s="3" t="s">
        <v>21</v>
      </c>
      <c r="F8" s="4" t="s">
        <v>22</v>
      </c>
      <c r="G8" s="4" t="s">
        <v>23</v>
      </c>
      <c r="H8" s="4" t="s">
        <v>24</v>
      </c>
      <c r="I8" s="4" t="s">
        <v>25</v>
      </c>
      <c r="J8" s="5" t="s">
        <v>25</v>
      </c>
      <c r="K8" s="5" t="s">
        <v>67</v>
      </c>
      <c r="L8" s="5" t="s">
        <v>68</v>
      </c>
      <c r="M8" s="5" t="s">
        <v>69</v>
      </c>
      <c r="N8" s="5" t="s">
        <v>70</v>
      </c>
      <c r="O8" s="5" t="s">
        <v>71</v>
      </c>
      <c r="P8" s="4" t="str">
        <f t="shared" si="0"/>
        <v>Outstanding</v>
      </c>
      <c r="Q8" s="13" t="s">
        <v>25</v>
      </c>
    </row>
    <row r="9" spans="1:17" ht="60" customHeight="1" x14ac:dyDescent="0.35">
      <c r="A9" s="11" t="s">
        <v>17</v>
      </c>
      <c r="B9" s="2" t="s">
        <v>72</v>
      </c>
      <c r="C9" s="1" t="s">
        <v>73</v>
      </c>
      <c r="D9" s="3" t="s">
        <v>20</v>
      </c>
      <c r="E9" s="3" t="s">
        <v>45</v>
      </c>
      <c r="F9" s="4" t="s">
        <v>22</v>
      </c>
      <c r="G9" s="4" t="s">
        <v>23</v>
      </c>
      <c r="H9" s="4" t="s">
        <v>24</v>
      </c>
      <c r="I9" s="4" t="s">
        <v>25</v>
      </c>
      <c r="J9" s="5" t="s">
        <v>25</v>
      </c>
      <c r="K9" s="5" t="s">
        <v>74</v>
      </c>
      <c r="L9" s="5" t="s">
        <v>75</v>
      </c>
      <c r="M9" s="5" t="s">
        <v>76</v>
      </c>
      <c r="N9" s="5" t="s">
        <v>77</v>
      </c>
      <c r="O9" s="5" t="s">
        <v>78</v>
      </c>
      <c r="P9" s="4" t="str">
        <f t="shared" si="0"/>
        <v>Outstanding</v>
      </c>
      <c r="Q9" s="13" t="s">
        <v>25</v>
      </c>
    </row>
    <row r="10" spans="1:17" ht="60" customHeight="1" x14ac:dyDescent="0.35">
      <c r="A10" s="11" t="s">
        <v>17</v>
      </c>
      <c r="B10" s="2" t="s">
        <v>79</v>
      </c>
      <c r="C10" s="1" t="s">
        <v>80</v>
      </c>
      <c r="D10" s="3" t="s">
        <v>20</v>
      </c>
      <c r="E10" s="3" t="s">
        <v>45</v>
      </c>
      <c r="F10" s="4" t="s">
        <v>22</v>
      </c>
      <c r="G10" s="4" t="s">
        <v>23</v>
      </c>
      <c r="H10" s="4" t="s">
        <v>24</v>
      </c>
      <c r="I10" s="4" t="s">
        <v>25</v>
      </c>
      <c r="J10" s="5" t="s">
        <v>25</v>
      </c>
      <c r="K10" s="5" t="s">
        <v>81</v>
      </c>
      <c r="L10" s="5" t="s">
        <v>82</v>
      </c>
      <c r="M10" s="5" t="s">
        <v>83</v>
      </c>
      <c r="N10" s="5" t="s">
        <v>84</v>
      </c>
      <c r="O10" s="5" t="s">
        <v>85</v>
      </c>
      <c r="P10" s="4" t="str">
        <f t="shared" si="0"/>
        <v>Outstanding</v>
      </c>
      <c r="Q10" s="13" t="s">
        <v>25</v>
      </c>
    </row>
    <row r="11" spans="1:17" ht="60" customHeight="1" x14ac:dyDescent="0.35">
      <c r="A11" s="11" t="s">
        <v>17</v>
      </c>
      <c r="B11" s="2" t="s">
        <v>86</v>
      </c>
      <c r="C11" s="1" t="s">
        <v>87</v>
      </c>
      <c r="D11" s="3" t="s">
        <v>20</v>
      </c>
      <c r="E11" s="3" t="s">
        <v>21</v>
      </c>
      <c r="F11" s="4" t="s">
        <v>22</v>
      </c>
      <c r="G11" s="4" t="s">
        <v>23</v>
      </c>
      <c r="H11" s="4" t="s">
        <v>24</v>
      </c>
      <c r="I11" s="4" t="s">
        <v>25</v>
      </c>
      <c r="J11" s="5" t="s">
        <v>25</v>
      </c>
      <c r="K11" s="5" t="s">
        <v>88</v>
      </c>
      <c r="L11" s="5" t="s">
        <v>89</v>
      </c>
      <c r="M11" s="5" t="s">
        <v>90</v>
      </c>
      <c r="N11" s="5" t="s">
        <v>91</v>
      </c>
      <c r="O11" s="5" t="s">
        <v>92</v>
      </c>
      <c r="P11" s="4" t="str">
        <f t="shared" si="0"/>
        <v>Outstanding</v>
      </c>
      <c r="Q11" s="13" t="s">
        <v>25</v>
      </c>
    </row>
    <row r="12" spans="1:17" ht="60" customHeight="1" x14ac:dyDescent="0.35">
      <c r="A12" s="11" t="s">
        <v>17</v>
      </c>
      <c r="B12" s="2" t="s">
        <v>93</v>
      </c>
      <c r="C12" s="1" t="s">
        <v>94</v>
      </c>
      <c r="D12" s="3" t="s">
        <v>20</v>
      </c>
      <c r="E12" s="3" t="s">
        <v>21</v>
      </c>
      <c r="F12" s="4" t="s">
        <v>22</v>
      </c>
      <c r="G12" s="4" t="s">
        <v>23</v>
      </c>
      <c r="H12" s="4" t="s">
        <v>24</v>
      </c>
      <c r="I12" s="4" t="s">
        <v>25</v>
      </c>
      <c r="J12" s="5" t="s">
        <v>25</v>
      </c>
      <c r="K12" s="5" t="s">
        <v>95</v>
      </c>
      <c r="L12" s="5" t="s">
        <v>96</v>
      </c>
      <c r="M12" s="5" t="s">
        <v>97</v>
      </c>
      <c r="N12" s="5" t="s">
        <v>98</v>
      </c>
      <c r="O12" s="5" t="s">
        <v>99</v>
      </c>
      <c r="P12" s="4" t="str">
        <f t="shared" si="0"/>
        <v>Outstanding</v>
      </c>
      <c r="Q12" s="13" t="s">
        <v>25</v>
      </c>
    </row>
    <row r="13" spans="1:17" ht="60" customHeight="1" x14ac:dyDescent="0.35">
      <c r="A13" s="11" t="s">
        <v>17</v>
      </c>
      <c r="B13" s="2" t="s">
        <v>100</v>
      </c>
      <c r="C13" s="1" t="s">
        <v>101</v>
      </c>
      <c r="D13" s="3" t="s">
        <v>20</v>
      </c>
      <c r="E13" s="3" t="s">
        <v>21</v>
      </c>
      <c r="F13" s="4" t="s">
        <v>22</v>
      </c>
      <c r="G13" s="4" t="s">
        <v>23</v>
      </c>
      <c r="H13" s="4" t="s">
        <v>24</v>
      </c>
      <c r="I13" s="4" t="s">
        <v>25</v>
      </c>
      <c r="J13" s="5" t="s">
        <v>25</v>
      </c>
      <c r="K13" s="5" t="s">
        <v>102</v>
      </c>
      <c r="L13" s="5" t="s">
        <v>103</v>
      </c>
      <c r="M13" s="5" t="s">
        <v>104</v>
      </c>
      <c r="N13" s="5" t="s">
        <v>105</v>
      </c>
      <c r="O13" s="5" t="s">
        <v>106</v>
      </c>
      <c r="P13" s="4" t="str">
        <f t="shared" si="0"/>
        <v>Outstanding</v>
      </c>
      <c r="Q13" s="13" t="s">
        <v>25</v>
      </c>
    </row>
    <row r="14" spans="1:17" ht="60" customHeight="1" x14ac:dyDescent="0.35">
      <c r="A14" s="11" t="s">
        <v>17</v>
      </c>
      <c r="B14" s="2" t="s">
        <v>107</v>
      </c>
      <c r="C14" s="1" t="s">
        <v>108</v>
      </c>
      <c r="D14" s="3" t="s">
        <v>20</v>
      </c>
      <c r="E14" s="3" t="s">
        <v>45</v>
      </c>
      <c r="F14" s="4" t="s">
        <v>22</v>
      </c>
      <c r="G14" s="4" t="s">
        <v>23</v>
      </c>
      <c r="H14" s="4" t="s">
        <v>24</v>
      </c>
      <c r="I14" s="4" t="s">
        <v>25</v>
      </c>
      <c r="J14" s="5" t="s">
        <v>25</v>
      </c>
      <c r="K14" s="5" t="s">
        <v>109</v>
      </c>
      <c r="L14" s="5" t="s">
        <v>110</v>
      </c>
      <c r="M14" s="5" t="s">
        <v>111</v>
      </c>
      <c r="N14" s="5" t="s">
        <v>112</v>
      </c>
      <c r="O14" s="5" t="s">
        <v>113</v>
      </c>
      <c r="P14" s="4" t="str">
        <f t="shared" si="0"/>
        <v>Outstanding</v>
      </c>
      <c r="Q14" s="13" t="s">
        <v>25</v>
      </c>
    </row>
    <row r="15" spans="1:17" ht="60" customHeight="1" x14ac:dyDescent="0.35">
      <c r="A15" s="11" t="s">
        <v>17</v>
      </c>
      <c r="B15" s="2" t="s">
        <v>114</v>
      </c>
      <c r="C15" s="1" t="s">
        <v>115</v>
      </c>
      <c r="D15" s="3" t="s">
        <v>20</v>
      </c>
      <c r="E15" s="3" t="s">
        <v>21</v>
      </c>
      <c r="F15" s="4" t="s">
        <v>22</v>
      </c>
      <c r="G15" s="4" t="s">
        <v>23</v>
      </c>
      <c r="H15" s="4" t="s">
        <v>24</v>
      </c>
      <c r="I15" s="4" t="s">
        <v>25</v>
      </c>
      <c r="J15" s="5" t="s">
        <v>25</v>
      </c>
      <c r="K15" s="5" t="s">
        <v>116</v>
      </c>
      <c r="L15" s="5" t="s">
        <v>117</v>
      </c>
      <c r="M15" s="5" t="s">
        <v>118</v>
      </c>
      <c r="N15" s="5" t="s">
        <v>119</v>
      </c>
      <c r="O15" s="5" t="s">
        <v>120</v>
      </c>
      <c r="P15" s="4" t="str">
        <f t="shared" si="0"/>
        <v>Outstanding</v>
      </c>
      <c r="Q15" s="13" t="s">
        <v>25</v>
      </c>
    </row>
    <row r="16" spans="1:17" ht="60" customHeight="1" x14ac:dyDescent="0.35">
      <c r="A16" s="11" t="s">
        <v>121</v>
      </c>
      <c r="B16" s="2" t="s">
        <v>122</v>
      </c>
      <c r="C16" s="1" t="s">
        <v>123</v>
      </c>
      <c r="D16" s="3" t="s">
        <v>20</v>
      </c>
      <c r="E16" s="3" t="s">
        <v>45</v>
      </c>
      <c r="F16" s="4" t="s">
        <v>22</v>
      </c>
      <c r="G16" s="4" t="s">
        <v>23</v>
      </c>
      <c r="H16" s="4" t="s">
        <v>24</v>
      </c>
      <c r="I16" s="4" t="s">
        <v>25</v>
      </c>
      <c r="J16" s="5" t="s">
        <v>25</v>
      </c>
      <c r="K16" s="5" t="s">
        <v>124</v>
      </c>
      <c r="L16" s="5" t="s">
        <v>125</v>
      </c>
      <c r="M16" s="5" t="s">
        <v>126</v>
      </c>
      <c r="N16" s="5" t="s">
        <v>127</v>
      </c>
      <c r="O16" s="5" t="s">
        <v>128</v>
      </c>
      <c r="P16" s="4" t="str">
        <f t="shared" si="0"/>
        <v>Outstanding</v>
      </c>
      <c r="Q16" s="13" t="s">
        <v>25</v>
      </c>
    </row>
    <row r="17" spans="1:17" ht="60" customHeight="1" x14ac:dyDescent="0.35">
      <c r="A17" s="11" t="s">
        <v>121</v>
      </c>
      <c r="B17" s="2" t="s">
        <v>129</v>
      </c>
      <c r="C17" s="1" t="s">
        <v>130</v>
      </c>
      <c r="D17" s="3" t="s">
        <v>20</v>
      </c>
      <c r="E17" s="3" t="s">
        <v>21</v>
      </c>
      <c r="F17" s="4" t="s">
        <v>22</v>
      </c>
      <c r="G17" s="4" t="s">
        <v>23</v>
      </c>
      <c r="H17" s="4" t="s">
        <v>24</v>
      </c>
      <c r="I17" s="4" t="s">
        <v>25</v>
      </c>
      <c r="J17" s="5" t="s">
        <v>25</v>
      </c>
      <c r="K17" s="5" t="s">
        <v>131</v>
      </c>
      <c r="L17" s="5" t="s">
        <v>132</v>
      </c>
      <c r="M17" s="5" t="s">
        <v>133</v>
      </c>
      <c r="N17" s="5" t="s">
        <v>134</v>
      </c>
      <c r="O17" s="5" t="s">
        <v>135</v>
      </c>
      <c r="P17" s="4" t="str">
        <f t="shared" si="0"/>
        <v>Outstanding</v>
      </c>
      <c r="Q17" s="13" t="s">
        <v>25</v>
      </c>
    </row>
    <row r="18" spans="1:17" ht="60" customHeight="1" x14ac:dyDescent="0.35">
      <c r="A18" s="11" t="s">
        <v>121</v>
      </c>
      <c r="B18" s="2" t="s">
        <v>136</v>
      </c>
      <c r="C18" s="1" t="s">
        <v>137</v>
      </c>
      <c r="D18" s="3" t="s">
        <v>20</v>
      </c>
      <c r="E18" s="3" t="s">
        <v>21</v>
      </c>
      <c r="F18" s="4" t="s">
        <v>22</v>
      </c>
      <c r="G18" s="4" t="s">
        <v>23</v>
      </c>
      <c r="H18" s="4" t="s">
        <v>24</v>
      </c>
      <c r="I18" s="4" t="s">
        <v>25</v>
      </c>
      <c r="J18" s="5" t="s">
        <v>25</v>
      </c>
      <c r="K18" s="5" t="s">
        <v>138</v>
      </c>
      <c r="L18" s="5" t="s">
        <v>139</v>
      </c>
      <c r="M18" s="5" t="s">
        <v>140</v>
      </c>
      <c r="N18" s="5" t="s">
        <v>141</v>
      </c>
      <c r="O18" s="5" t="s">
        <v>142</v>
      </c>
      <c r="P18" s="4" t="str">
        <f t="shared" si="0"/>
        <v>Outstanding</v>
      </c>
      <c r="Q18" s="13" t="s">
        <v>25</v>
      </c>
    </row>
    <row r="19" spans="1:17" ht="60" customHeight="1" x14ac:dyDescent="0.35">
      <c r="A19" s="11" t="s">
        <v>121</v>
      </c>
      <c r="B19" s="2" t="s">
        <v>143</v>
      </c>
      <c r="C19" s="1" t="s">
        <v>144</v>
      </c>
      <c r="D19" s="3" t="s">
        <v>20</v>
      </c>
      <c r="E19" s="3" t="s">
        <v>21</v>
      </c>
      <c r="F19" s="4" t="s">
        <v>22</v>
      </c>
      <c r="G19" s="4" t="s">
        <v>23</v>
      </c>
      <c r="H19" s="4" t="s">
        <v>24</v>
      </c>
      <c r="I19" s="4" t="s">
        <v>25</v>
      </c>
      <c r="J19" s="5" t="s">
        <v>25</v>
      </c>
      <c r="K19" s="5" t="s">
        <v>145</v>
      </c>
      <c r="L19" s="5" t="s">
        <v>146</v>
      </c>
      <c r="M19" s="5" t="s">
        <v>147</v>
      </c>
      <c r="N19" s="5" t="s">
        <v>148</v>
      </c>
      <c r="O19" s="5" t="s">
        <v>149</v>
      </c>
      <c r="P19" s="4" t="str">
        <f t="shared" si="0"/>
        <v>Outstanding</v>
      </c>
      <c r="Q19" s="13" t="s">
        <v>25</v>
      </c>
    </row>
    <row r="20" spans="1:17" ht="60" customHeight="1" x14ac:dyDescent="0.35">
      <c r="A20" s="11" t="s">
        <v>121</v>
      </c>
      <c r="B20" s="2" t="s">
        <v>150</v>
      </c>
      <c r="C20" s="1" t="s">
        <v>151</v>
      </c>
      <c r="D20" s="3" t="s">
        <v>20</v>
      </c>
      <c r="E20" s="3" t="s">
        <v>45</v>
      </c>
      <c r="F20" s="4" t="s">
        <v>22</v>
      </c>
      <c r="G20" s="4" t="s">
        <v>23</v>
      </c>
      <c r="H20" s="4" t="s">
        <v>24</v>
      </c>
      <c r="I20" s="4" t="s">
        <v>25</v>
      </c>
      <c r="J20" s="5" t="s">
        <v>25</v>
      </c>
      <c r="K20" s="5" t="s">
        <v>152</v>
      </c>
      <c r="L20" s="5" t="s">
        <v>153</v>
      </c>
      <c r="M20" s="5" t="s">
        <v>154</v>
      </c>
      <c r="N20" s="5" t="s">
        <v>155</v>
      </c>
      <c r="O20" s="5" t="s">
        <v>156</v>
      </c>
      <c r="P20" s="4" t="str">
        <f t="shared" si="0"/>
        <v>Outstanding</v>
      </c>
      <c r="Q20" s="13" t="s">
        <v>25</v>
      </c>
    </row>
    <row r="21" spans="1:17" ht="60" customHeight="1" x14ac:dyDescent="0.35">
      <c r="A21" s="11" t="s">
        <v>121</v>
      </c>
      <c r="B21" s="2" t="s">
        <v>157</v>
      </c>
      <c r="C21" s="1" t="s">
        <v>158</v>
      </c>
      <c r="D21" s="3" t="s">
        <v>20</v>
      </c>
      <c r="E21" s="3" t="s">
        <v>45</v>
      </c>
      <c r="F21" s="4" t="s">
        <v>22</v>
      </c>
      <c r="G21" s="4" t="s">
        <v>23</v>
      </c>
      <c r="H21" s="4" t="s">
        <v>24</v>
      </c>
      <c r="I21" s="4" t="s">
        <v>25</v>
      </c>
      <c r="J21" s="5" t="s">
        <v>25</v>
      </c>
      <c r="K21" s="5" t="s">
        <v>159</v>
      </c>
      <c r="L21" s="5" t="s">
        <v>160</v>
      </c>
      <c r="M21" s="5" t="s">
        <v>161</v>
      </c>
      <c r="N21" s="5" t="s">
        <v>162</v>
      </c>
      <c r="O21" s="5" t="s">
        <v>163</v>
      </c>
      <c r="P21" s="4" t="str">
        <f t="shared" si="0"/>
        <v>Outstanding</v>
      </c>
      <c r="Q21" s="13" t="s">
        <v>25</v>
      </c>
    </row>
    <row r="22" spans="1:17" ht="60" customHeight="1" x14ac:dyDescent="0.35">
      <c r="A22" s="11" t="s">
        <v>121</v>
      </c>
      <c r="B22" s="2" t="s">
        <v>164</v>
      </c>
      <c r="C22" s="1" t="s">
        <v>165</v>
      </c>
      <c r="D22" s="3" t="s">
        <v>20</v>
      </c>
      <c r="E22" s="3" t="s">
        <v>45</v>
      </c>
      <c r="F22" s="4" t="s">
        <v>22</v>
      </c>
      <c r="G22" s="4" t="s">
        <v>23</v>
      </c>
      <c r="H22" s="4" t="s">
        <v>24</v>
      </c>
      <c r="I22" s="4" t="s">
        <v>25</v>
      </c>
      <c r="J22" s="5" t="s">
        <v>25</v>
      </c>
      <c r="K22" s="5" t="s">
        <v>166</v>
      </c>
      <c r="L22" s="5" t="s">
        <v>167</v>
      </c>
      <c r="M22" s="5" t="s">
        <v>168</v>
      </c>
      <c r="N22" s="5" t="s">
        <v>169</v>
      </c>
      <c r="O22" s="5" t="s">
        <v>170</v>
      </c>
      <c r="P22" s="4" t="str">
        <f t="shared" si="0"/>
        <v>Outstanding</v>
      </c>
      <c r="Q22" s="13" t="s">
        <v>25</v>
      </c>
    </row>
    <row r="23" spans="1:17" ht="60" customHeight="1" x14ac:dyDescent="0.35">
      <c r="A23" s="11" t="s">
        <v>171</v>
      </c>
      <c r="B23" s="2" t="s">
        <v>172</v>
      </c>
      <c r="C23" s="1" t="s">
        <v>173</v>
      </c>
      <c r="D23" s="3" t="s">
        <v>20</v>
      </c>
      <c r="E23" s="3" t="s">
        <v>45</v>
      </c>
      <c r="F23" s="4" t="s">
        <v>22</v>
      </c>
      <c r="G23" s="4" t="s">
        <v>23</v>
      </c>
      <c r="H23" s="4" t="s">
        <v>24</v>
      </c>
      <c r="I23" s="4" t="s">
        <v>25</v>
      </c>
      <c r="J23" s="5" t="s">
        <v>25</v>
      </c>
      <c r="K23" s="5" t="s">
        <v>174</v>
      </c>
      <c r="L23" s="5" t="s">
        <v>175</v>
      </c>
      <c r="M23" s="5" t="s">
        <v>176</v>
      </c>
      <c r="N23" s="5" t="s">
        <v>177</v>
      </c>
      <c r="O23" s="5" t="s">
        <v>178</v>
      </c>
      <c r="P23" s="4" t="str">
        <f t="shared" si="0"/>
        <v>Outstanding</v>
      </c>
      <c r="Q23" s="13" t="s">
        <v>25</v>
      </c>
    </row>
    <row r="24" spans="1:17" ht="60" customHeight="1" x14ac:dyDescent="0.35">
      <c r="A24" s="11" t="s">
        <v>171</v>
      </c>
      <c r="B24" s="2" t="s">
        <v>179</v>
      </c>
      <c r="C24" s="1" t="s">
        <v>180</v>
      </c>
      <c r="D24" s="3" t="s">
        <v>20</v>
      </c>
      <c r="E24" s="3" t="s">
        <v>45</v>
      </c>
      <c r="F24" s="4" t="s">
        <v>22</v>
      </c>
      <c r="G24" s="4" t="s">
        <v>23</v>
      </c>
      <c r="H24" s="4" t="s">
        <v>24</v>
      </c>
      <c r="I24" s="4" t="s">
        <v>25</v>
      </c>
      <c r="J24" s="5" t="s">
        <v>25</v>
      </c>
      <c r="K24" s="5" t="s">
        <v>181</v>
      </c>
      <c r="L24" s="5" t="s">
        <v>182</v>
      </c>
      <c r="M24" s="5" t="s">
        <v>183</v>
      </c>
      <c r="N24" s="5" t="s">
        <v>184</v>
      </c>
      <c r="O24" s="5" t="s">
        <v>185</v>
      </c>
      <c r="P24" s="4" t="str">
        <f t="shared" si="0"/>
        <v>Outstanding</v>
      </c>
      <c r="Q24" s="13" t="s">
        <v>25</v>
      </c>
    </row>
    <row r="25" spans="1:17" ht="60" customHeight="1" x14ac:dyDescent="0.35">
      <c r="A25" s="11" t="s">
        <v>171</v>
      </c>
      <c r="B25" s="2" t="s">
        <v>186</v>
      </c>
      <c r="C25" s="1" t="s">
        <v>187</v>
      </c>
      <c r="D25" s="3" t="s">
        <v>20</v>
      </c>
      <c r="E25" s="3" t="s">
        <v>45</v>
      </c>
      <c r="F25" s="4" t="s">
        <v>22</v>
      </c>
      <c r="G25" s="4" t="s">
        <v>23</v>
      </c>
      <c r="H25" s="4" t="s">
        <v>24</v>
      </c>
      <c r="I25" s="4" t="s">
        <v>25</v>
      </c>
      <c r="J25" s="5" t="s">
        <v>25</v>
      </c>
      <c r="K25" s="5" t="s">
        <v>188</v>
      </c>
      <c r="L25" s="5" t="s">
        <v>189</v>
      </c>
      <c r="M25" s="5" t="s">
        <v>190</v>
      </c>
      <c r="N25" s="5" t="s">
        <v>191</v>
      </c>
      <c r="O25" s="5" t="s">
        <v>192</v>
      </c>
      <c r="P25" s="4" t="str">
        <f t="shared" si="0"/>
        <v>Outstanding</v>
      </c>
      <c r="Q25" s="13" t="s">
        <v>25</v>
      </c>
    </row>
    <row r="26" spans="1:17" ht="60" customHeight="1" x14ac:dyDescent="0.35">
      <c r="A26" s="11" t="s">
        <v>171</v>
      </c>
      <c r="B26" s="2" t="s">
        <v>193</v>
      </c>
      <c r="C26" s="1" t="s">
        <v>194</v>
      </c>
      <c r="D26" s="3" t="s">
        <v>20</v>
      </c>
      <c r="E26" s="3" t="s">
        <v>45</v>
      </c>
      <c r="F26" s="4" t="s">
        <v>22</v>
      </c>
      <c r="G26" s="4" t="s">
        <v>23</v>
      </c>
      <c r="H26" s="4" t="s">
        <v>24</v>
      </c>
      <c r="I26" s="4" t="s">
        <v>25</v>
      </c>
      <c r="J26" s="5" t="s">
        <v>25</v>
      </c>
      <c r="K26" s="5" t="s">
        <v>195</v>
      </c>
      <c r="L26" s="5" t="s">
        <v>196</v>
      </c>
      <c r="M26" s="5" t="s">
        <v>197</v>
      </c>
      <c r="N26" s="5" t="s">
        <v>198</v>
      </c>
      <c r="O26" s="5" t="s">
        <v>199</v>
      </c>
      <c r="P26" s="4" t="str">
        <f t="shared" si="0"/>
        <v>Outstanding</v>
      </c>
      <c r="Q26" s="13" t="s">
        <v>25</v>
      </c>
    </row>
    <row r="27" spans="1:17" ht="60" customHeight="1" x14ac:dyDescent="0.35">
      <c r="A27" s="11" t="s">
        <v>171</v>
      </c>
      <c r="B27" s="2" t="s">
        <v>200</v>
      </c>
      <c r="C27" s="1" t="s">
        <v>201</v>
      </c>
      <c r="D27" s="3" t="s">
        <v>20</v>
      </c>
      <c r="E27" s="3" t="s">
        <v>45</v>
      </c>
      <c r="F27" s="4" t="s">
        <v>22</v>
      </c>
      <c r="G27" s="4" t="s">
        <v>23</v>
      </c>
      <c r="H27" s="4" t="s">
        <v>24</v>
      </c>
      <c r="I27" s="4" t="s">
        <v>25</v>
      </c>
      <c r="J27" s="5" t="s">
        <v>25</v>
      </c>
      <c r="K27" s="5" t="s">
        <v>202</v>
      </c>
      <c r="L27" s="5" t="s">
        <v>203</v>
      </c>
      <c r="M27" s="5" t="s">
        <v>204</v>
      </c>
      <c r="N27" s="5" t="s">
        <v>205</v>
      </c>
      <c r="O27" s="5" t="s">
        <v>206</v>
      </c>
      <c r="P27" s="4" t="str">
        <f t="shared" si="0"/>
        <v>Outstanding</v>
      </c>
      <c r="Q27" s="13" t="s">
        <v>25</v>
      </c>
    </row>
    <row r="28" spans="1:17" ht="60" customHeight="1" x14ac:dyDescent="0.35">
      <c r="A28" s="11" t="s">
        <v>207</v>
      </c>
      <c r="B28" s="2" t="s">
        <v>208</v>
      </c>
      <c r="C28" s="1" t="s">
        <v>209</v>
      </c>
      <c r="D28" s="3" t="s">
        <v>20</v>
      </c>
      <c r="E28" s="3" t="s">
        <v>21</v>
      </c>
      <c r="F28" s="4" t="s">
        <v>22</v>
      </c>
      <c r="G28" s="4" t="s">
        <v>23</v>
      </c>
      <c r="H28" s="4" t="s">
        <v>24</v>
      </c>
      <c r="I28" s="4" t="s">
        <v>25</v>
      </c>
      <c r="J28" s="5" t="s">
        <v>25</v>
      </c>
      <c r="K28" s="5" t="s">
        <v>210</v>
      </c>
      <c r="L28" s="5" t="s">
        <v>211</v>
      </c>
      <c r="M28" s="5" t="s">
        <v>212</v>
      </c>
      <c r="N28" s="5" t="s">
        <v>213</v>
      </c>
      <c r="O28" s="5" t="s">
        <v>214</v>
      </c>
      <c r="P28" s="4" t="str">
        <f t="shared" si="0"/>
        <v>Outstanding</v>
      </c>
      <c r="Q28" s="13" t="s">
        <v>25</v>
      </c>
    </row>
    <row r="29" spans="1:17" ht="60" customHeight="1" x14ac:dyDescent="0.35">
      <c r="A29" s="11" t="s">
        <v>207</v>
      </c>
      <c r="B29" s="2" t="s">
        <v>215</v>
      </c>
      <c r="C29" s="1" t="s">
        <v>216</v>
      </c>
      <c r="D29" s="3" t="s">
        <v>20</v>
      </c>
      <c r="E29" s="3" t="s">
        <v>21</v>
      </c>
      <c r="F29" s="4" t="s">
        <v>22</v>
      </c>
      <c r="G29" s="4" t="s">
        <v>23</v>
      </c>
      <c r="H29" s="4" t="s">
        <v>24</v>
      </c>
      <c r="I29" s="4" t="s">
        <v>25</v>
      </c>
      <c r="J29" s="5" t="s">
        <v>25</v>
      </c>
      <c r="K29" s="5" t="s">
        <v>217</v>
      </c>
      <c r="L29" s="5" t="s">
        <v>218</v>
      </c>
      <c r="M29" s="5" t="s">
        <v>219</v>
      </c>
      <c r="N29" s="5" t="s">
        <v>220</v>
      </c>
      <c r="O29" s="5" t="s">
        <v>221</v>
      </c>
      <c r="P29" s="4" t="str">
        <f t="shared" si="0"/>
        <v>Outstanding</v>
      </c>
      <c r="Q29" s="13" t="s">
        <v>25</v>
      </c>
    </row>
    <row r="30" spans="1:17" ht="60" customHeight="1" x14ac:dyDescent="0.35">
      <c r="A30" s="11" t="s">
        <v>207</v>
      </c>
      <c r="B30" s="2" t="s">
        <v>222</v>
      </c>
      <c r="C30" s="1" t="s">
        <v>223</v>
      </c>
      <c r="D30" s="3" t="s">
        <v>20</v>
      </c>
      <c r="E30" s="3" t="s">
        <v>21</v>
      </c>
      <c r="F30" s="4" t="s">
        <v>22</v>
      </c>
      <c r="G30" s="4" t="s">
        <v>23</v>
      </c>
      <c r="H30" s="4" t="s">
        <v>24</v>
      </c>
      <c r="I30" s="4" t="s">
        <v>25</v>
      </c>
      <c r="J30" s="5" t="s">
        <v>25</v>
      </c>
      <c r="K30" s="5" t="s">
        <v>224</v>
      </c>
      <c r="L30" s="5" t="s">
        <v>225</v>
      </c>
      <c r="M30" s="5" t="s">
        <v>226</v>
      </c>
      <c r="N30" s="5" t="s">
        <v>227</v>
      </c>
      <c r="O30" s="5" t="s">
        <v>228</v>
      </c>
      <c r="P30" s="4" t="str">
        <f t="shared" si="0"/>
        <v>Outstanding</v>
      </c>
      <c r="Q30" s="13" t="s">
        <v>25</v>
      </c>
    </row>
    <row r="31" spans="1:17" ht="60" customHeight="1" x14ac:dyDescent="0.35">
      <c r="A31" s="11" t="s">
        <v>229</v>
      </c>
      <c r="B31" s="2" t="s">
        <v>230</v>
      </c>
      <c r="C31" s="1" t="s">
        <v>231</v>
      </c>
      <c r="D31" s="3" t="s">
        <v>20</v>
      </c>
      <c r="E31" s="3" t="s">
        <v>21</v>
      </c>
      <c r="F31" s="4" t="s">
        <v>22</v>
      </c>
      <c r="G31" s="4" t="s">
        <v>23</v>
      </c>
      <c r="H31" s="4" t="s">
        <v>24</v>
      </c>
      <c r="I31" s="4" t="s">
        <v>25</v>
      </c>
      <c r="J31" s="5" t="s">
        <v>25</v>
      </c>
      <c r="K31" s="5" t="s">
        <v>232</v>
      </c>
      <c r="L31" s="5" t="s">
        <v>233</v>
      </c>
      <c r="M31" s="5" t="s">
        <v>219</v>
      </c>
      <c r="N31" s="5" t="s">
        <v>234</v>
      </c>
      <c r="O31" s="5" t="s">
        <v>235</v>
      </c>
      <c r="P31" s="4" t="str">
        <f t="shared" si="0"/>
        <v>Outstanding</v>
      </c>
      <c r="Q31" s="13" t="s">
        <v>25</v>
      </c>
    </row>
    <row r="32" spans="1:17" ht="60" customHeight="1" x14ac:dyDescent="0.35">
      <c r="A32" s="11" t="s">
        <v>229</v>
      </c>
      <c r="B32" s="2" t="s">
        <v>236</v>
      </c>
      <c r="C32" s="1" t="s">
        <v>237</v>
      </c>
      <c r="D32" s="3" t="s">
        <v>20</v>
      </c>
      <c r="E32" s="3" t="s">
        <v>21</v>
      </c>
      <c r="F32" s="4" t="s">
        <v>22</v>
      </c>
      <c r="G32" s="4" t="s">
        <v>23</v>
      </c>
      <c r="H32" s="4" t="s">
        <v>24</v>
      </c>
      <c r="I32" s="4" t="s">
        <v>25</v>
      </c>
      <c r="J32" s="5" t="s">
        <v>25</v>
      </c>
      <c r="K32" s="5" t="s">
        <v>238</v>
      </c>
      <c r="L32" s="5" t="s">
        <v>239</v>
      </c>
      <c r="M32" s="5" t="s">
        <v>240</v>
      </c>
      <c r="N32" s="5" t="s">
        <v>241</v>
      </c>
      <c r="O32" s="5" t="s">
        <v>242</v>
      </c>
      <c r="P32" s="4" t="str">
        <f t="shared" si="0"/>
        <v>Outstanding</v>
      </c>
      <c r="Q32" s="13" t="s">
        <v>25</v>
      </c>
    </row>
    <row r="33" spans="1:17" ht="60" customHeight="1" x14ac:dyDescent="0.35">
      <c r="A33" s="11" t="s">
        <v>243</v>
      </c>
      <c r="B33" s="2" t="s">
        <v>244</v>
      </c>
      <c r="C33" s="1" t="s">
        <v>245</v>
      </c>
      <c r="D33" s="3" t="s">
        <v>20</v>
      </c>
      <c r="E33" s="3" t="s">
        <v>21</v>
      </c>
      <c r="F33" s="4" t="s">
        <v>22</v>
      </c>
      <c r="G33" s="4" t="s">
        <v>23</v>
      </c>
      <c r="H33" s="4" t="s">
        <v>24</v>
      </c>
      <c r="I33" s="4" t="s">
        <v>25</v>
      </c>
      <c r="J33" s="5" t="s">
        <v>25</v>
      </c>
      <c r="K33" s="5" t="s">
        <v>246</v>
      </c>
      <c r="L33" s="5" t="s">
        <v>247</v>
      </c>
      <c r="M33" s="5" t="s">
        <v>219</v>
      </c>
      <c r="N33" s="5" t="s">
        <v>248</v>
      </c>
      <c r="O33" s="5" t="s">
        <v>228</v>
      </c>
      <c r="P33" s="4" t="str">
        <f t="shared" si="0"/>
        <v>Outstanding</v>
      </c>
      <c r="Q33" s="13" t="s">
        <v>25</v>
      </c>
    </row>
    <row r="34" spans="1:17" ht="60" customHeight="1" x14ac:dyDescent="0.35">
      <c r="A34" s="11" t="s">
        <v>243</v>
      </c>
      <c r="B34" s="2" t="s">
        <v>249</v>
      </c>
      <c r="C34" s="1" t="s">
        <v>250</v>
      </c>
      <c r="D34" s="3" t="s">
        <v>20</v>
      </c>
      <c r="E34" s="3" t="s">
        <v>21</v>
      </c>
      <c r="F34" s="4" t="s">
        <v>22</v>
      </c>
      <c r="G34" s="4" t="s">
        <v>23</v>
      </c>
      <c r="H34" s="4" t="s">
        <v>24</v>
      </c>
      <c r="I34" s="4" t="s">
        <v>25</v>
      </c>
      <c r="J34" s="5" t="s">
        <v>25</v>
      </c>
      <c r="K34" s="5" t="s">
        <v>251</v>
      </c>
      <c r="L34" s="5" t="s">
        <v>252</v>
      </c>
      <c r="M34" s="5" t="s">
        <v>253</v>
      </c>
      <c r="N34" s="5" t="s">
        <v>254</v>
      </c>
      <c r="O34" s="5" t="s">
        <v>255</v>
      </c>
      <c r="P34" s="4" t="str">
        <f t="shared" si="0"/>
        <v>Outstanding</v>
      </c>
      <c r="Q34" s="13" t="s">
        <v>25</v>
      </c>
    </row>
    <row r="35" spans="1:17" ht="60" customHeight="1" x14ac:dyDescent="0.35">
      <c r="A35" s="11" t="s">
        <v>256</v>
      </c>
      <c r="B35" s="2" t="s">
        <v>257</v>
      </c>
      <c r="C35" s="1" t="s">
        <v>258</v>
      </c>
      <c r="D35" s="3" t="s">
        <v>20</v>
      </c>
      <c r="E35" s="3" t="s">
        <v>21</v>
      </c>
      <c r="F35" s="4" t="s">
        <v>22</v>
      </c>
      <c r="G35" s="4" t="s">
        <v>23</v>
      </c>
      <c r="H35" s="4" t="s">
        <v>24</v>
      </c>
      <c r="I35" s="4" t="s">
        <v>25</v>
      </c>
      <c r="J35" s="5" t="s">
        <v>25</v>
      </c>
      <c r="K35" s="5" t="s">
        <v>259</v>
      </c>
      <c r="L35" s="5" t="s">
        <v>260</v>
      </c>
      <c r="M35" s="5" t="s">
        <v>261</v>
      </c>
      <c r="N35" s="5" t="s">
        <v>262</v>
      </c>
      <c r="O35" s="5" t="s">
        <v>263</v>
      </c>
      <c r="P35" s="4" t="str">
        <f t="shared" si="0"/>
        <v>Outstanding</v>
      </c>
      <c r="Q35" s="13" t="s">
        <v>25</v>
      </c>
    </row>
    <row r="36" spans="1:17" ht="60" customHeight="1" x14ac:dyDescent="0.35">
      <c r="A36" s="11" t="s">
        <v>256</v>
      </c>
      <c r="B36" s="2" t="s">
        <v>264</v>
      </c>
      <c r="C36" s="1" t="s">
        <v>265</v>
      </c>
      <c r="D36" s="3" t="s">
        <v>20</v>
      </c>
      <c r="E36" s="3" t="s">
        <v>21</v>
      </c>
      <c r="F36" s="4" t="s">
        <v>22</v>
      </c>
      <c r="G36" s="4" t="s">
        <v>23</v>
      </c>
      <c r="H36" s="4" t="s">
        <v>24</v>
      </c>
      <c r="I36" s="4" t="s">
        <v>25</v>
      </c>
      <c r="J36" s="5" t="s">
        <v>25</v>
      </c>
      <c r="K36" s="5" t="s">
        <v>266</v>
      </c>
      <c r="L36" s="5" t="s">
        <v>267</v>
      </c>
      <c r="M36" s="5" t="s">
        <v>69</v>
      </c>
      <c r="N36" s="5" t="s">
        <v>268</v>
      </c>
      <c r="O36" s="5" t="s">
        <v>228</v>
      </c>
      <c r="P36" s="4" t="str">
        <f t="shared" si="0"/>
        <v>Outstanding</v>
      </c>
      <c r="Q36" s="13" t="s">
        <v>25</v>
      </c>
    </row>
    <row r="37" spans="1:17" ht="60" customHeight="1" x14ac:dyDescent="0.35">
      <c r="A37" s="11" t="s">
        <v>256</v>
      </c>
      <c r="B37" s="2" t="s">
        <v>269</v>
      </c>
      <c r="C37" s="1" t="s">
        <v>270</v>
      </c>
      <c r="D37" s="3" t="s">
        <v>20</v>
      </c>
      <c r="E37" s="3" t="s">
        <v>21</v>
      </c>
      <c r="F37" s="4" t="s">
        <v>22</v>
      </c>
      <c r="G37" s="4" t="s">
        <v>23</v>
      </c>
      <c r="H37" s="4" t="s">
        <v>24</v>
      </c>
      <c r="I37" s="4" t="s">
        <v>25</v>
      </c>
      <c r="J37" s="5" t="s">
        <v>25</v>
      </c>
      <c r="K37" s="5" t="s">
        <v>271</v>
      </c>
      <c r="L37" s="5" t="s">
        <v>272</v>
      </c>
      <c r="M37" s="5" t="s">
        <v>273</v>
      </c>
      <c r="N37" s="5" t="s">
        <v>274</v>
      </c>
      <c r="O37" s="5" t="s">
        <v>228</v>
      </c>
      <c r="P37" s="4" t="str">
        <f t="shared" si="0"/>
        <v>Outstanding</v>
      </c>
      <c r="Q37" s="13" t="s">
        <v>25</v>
      </c>
    </row>
    <row r="38" spans="1:17" ht="60" customHeight="1" x14ac:dyDescent="0.35">
      <c r="A38" s="11" t="s">
        <v>275</v>
      </c>
      <c r="B38" s="2" t="s">
        <v>276</v>
      </c>
      <c r="C38" s="1" t="s">
        <v>277</v>
      </c>
      <c r="D38" s="3" t="s">
        <v>20</v>
      </c>
      <c r="E38" s="3" t="s">
        <v>21</v>
      </c>
      <c r="F38" s="4" t="s">
        <v>22</v>
      </c>
      <c r="G38" s="4" t="s">
        <v>23</v>
      </c>
      <c r="H38" s="4" t="s">
        <v>24</v>
      </c>
      <c r="I38" s="4" t="s">
        <v>25</v>
      </c>
      <c r="J38" s="5" t="s">
        <v>25</v>
      </c>
      <c r="K38" s="5" t="s">
        <v>271</v>
      </c>
      <c r="L38" s="5" t="s">
        <v>278</v>
      </c>
      <c r="M38" s="5" t="s">
        <v>69</v>
      </c>
      <c r="N38" s="5" t="s">
        <v>279</v>
      </c>
      <c r="O38" s="5" t="s">
        <v>228</v>
      </c>
      <c r="P38" s="4" t="str">
        <f t="shared" si="0"/>
        <v>Outstanding</v>
      </c>
      <c r="Q38" s="13" t="s">
        <v>25</v>
      </c>
    </row>
    <row r="39" spans="1:17" ht="60" customHeight="1" x14ac:dyDescent="0.35">
      <c r="A39" s="11" t="s">
        <v>280</v>
      </c>
      <c r="B39" s="2" t="s">
        <v>281</v>
      </c>
      <c r="C39" s="1" t="s">
        <v>282</v>
      </c>
      <c r="D39" s="3" t="s">
        <v>20</v>
      </c>
      <c r="E39" s="3" t="s">
        <v>21</v>
      </c>
      <c r="F39" s="4" t="s">
        <v>22</v>
      </c>
      <c r="G39" s="4" t="s">
        <v>23</v>
      </c>
      <c r="H39" s="4" t="s">
        <v>24</v>
      </c>
      <c r="I39" s="4" t="s">
        <v>25</v>
      </c>
      <c r="J39" s="5" t="s">
        <v>25</v>
      </c>
      <c r="K39" s="5" t="s">
        <v>266</v>
      </c>
      <c r="L39" s="5" t="s">
        <v>283</v>
      </c>
      <c r="M39" s="5" t="s">
        <v>284</v>
      </c>
      <c r="N39" s="5" t="s">
        <v>285</v>
      </c>
      <c r="O39" s="5" t="s">
        <v>228</v>
      </c>
      <c r="P39" s="4" t="str">
        <f t="shared" si="0"/>
        <v>Outstanding</v>
      </c>
      <c r="Q39" s="13" t="s">
        <v>25</v>
      </c>
    </row>
    <row r="40" spans="1:17" ht="60" customHeight="1" x14ac:dyDescent="0.35">
      <c r="A40" s="11" t="s">
        <v>280</v>
      </c>
      <c r="B40" s="2" t="s">
        <v>286</v>
      </c>
      <c r="C40" s="1" t="s">
        <v>287</v>
      </c>
      <c r="D40" s="3" t="s">
        <v>20</v>
      </c>
      <c r="E40" s="3" t="s">
        <v>21</v>
      </c>
      <c r="F40" s="4" t="s">
        <v>22</v>
      </c>
      <c r="G40" s="4" t="s">
        <v>23</v>
      </c>
      <c r="H40" s="4" t="s">
        <v>24</v>
      </c>
      <c r="I40" s="4" t="s">
        <v>25</v>
      </c>
      <c r="J40" s="5" t="s">
        <v>25</v>
      </c>
      <c r="K40" s="5" t="s">
        <v>266</v>
      </c>
      <c r="L40" s="5" t="s">
        <v>288</v>
      </c>
      <c r="M40" s="5" t="s">
        <v>289</v>
      </c>
      <c r="N40" s="5" t="s">
        <v>290</v>
      </c>
      <c r="O40" s="5" t="s">
        <v>228</v>
      </c>
      <c r="P40" s="4" t="str">
        <f t="shared" si="0"/>
        <v>Outstanding</v>
      </c>
      <c r="Q40" s="13" t="s">
        <v>25</v>
      </c>
    </row>
    <row r="41" spans="1:17" ht="60" customHeight="1" x14ac:dyDescent="0.35">
      <c r="A41" s="11" t="s">
        <v>280</v>
      </c>
      <c r="B41" s="2" t="s">
        <v>291</v>
      </c>
      <c r="C41" s="1" t="s">
        <v>292</v>
      </c>
      <c r="D41" s="3" t="s">
        <v>20</v>
      </c>
      <c r="E41" s="3" t="s">
        <v>21</v>
      </c>
      <c r="F41" s="4" t="s">
        <v>22</v>
      </c>
      <c r="G41" s="4" t="s">
        <v>23</v>
      </c>
      <c r="H41" s="4" t="s">
        <v>24</v>
      </c>
      <c r="I41" s="4" t="s">
        <v>25</v>
      </c>
      <c r="J41" s="5" t="s">
        <v>25</v>
      </c>
      <c r="K41" s="5" t="s">
        <v>266</v>
      </c>
      <c r="L41" s="5" t="s">
        <v>293</v>
      </c>
      <c r="M41" s="5" t="s">
        <v>284</v>
      </c>
      <c r="N41" s="5" t="s">
        <v>294</v>
      </c>
      <c r="O41" s="5" t="s">
        <v>228</v>
      </c>
      <c r="P41" s="4" t="str">
        <f t="shared" si="0"/>
        <v>Outstanding</v>
      </c>
      <c r="Q41" s="13" t="s">
        <v>25</v>
      </c>
    </row>
    <row r="42" spans="1:17" ht="60" customHeight="1" x14ac:dyDescent="0.35">
      <c r="A42" s="11" t="s">
        <v>280</v>
      </c>
      <c r="B42" s="2" t="s">
        <v>295</v>
      </c>
      <c r="C42" s="1" t="s">
        <v>296</v>
      </c>
      <c r="D42" s="3" t="s">
        <v>20</v>
      </c>
      <c r="E42" s="3" t="s">
        <v>21</v>
      </c>
      <c r="F42" s="4" t="s">
        <v>22</v>
      </c>
      <c r="G42" s="4" t="s">
        <v>23</v>
      </c>
      <c r="H42" s="4" t="s">
        <v>24</v>
      </c>
      <c r="I42" s="4" t="s">
        <v>25</v>
      </c>
      <c r="J42" s="5" t="s">
        <v>25</v>
      </c>
      <c r="K42" s="5" t="s">
        <v>259</v>
      </c>
      <c r="L42" s="5" t="s">
        <v>297</v>
      </c>
      <c r="M42" s="5" t="s">
        <v>261</v>
      </c>
      <c r="N42" s="5" t="s">
        <v>298</v>
      </c>
      <c r="O42" s="5" t="s">
        <v>263</v>
      </c>
      <c r="P42" s="4" t="str">
        <f t="shared" si="0"/>
        <v>Outstanding</v>
      </c>
      <c r="Q42" s="13" t="s">
        <v>25</v>
      </c>
    </row>
    <row r="43" spans="1:17" ht="60" customHeight="1" x14ac:dyDescent="0.35">
      <c r="A43" s="11" t="s">
        <v>280</v>
      </c>
      <c r="B43" s="2" t="s">
        <v>299</v>
      </c>
      <c r="C43" s="1" t="s">
        <v>300</v>
      </c>
      <c r="D43" s="3" t="s">
        <v>20</v>
      </c>
      <c r="E43" s="3" t="s">
        <v>21</v>
      </c>
      <c r="F43" s="4" t="s">
        <v>22</v>
      </c>
      <c r="G43" s="4" t="s">
        <v>23</v>
      </c>
      <c r="H43" s="4" t="s">
        <v>24</v>
      </c>
      <c r="I43" s="4" t="s">
        <v>25</v>
      </c>
      <c r="J43" s="5" t="s">
        <v>25</v>
      </c>
      <c r="K43" s="5" t="s">
        <v>259</v>
      </c>
      <c r="L43" s="5" t="s">
        <v>301</v>
      </c>
      <c r="M43" s="5" t="s">
        <v>261</v>
      </c>
      <c r="N43" s="5" t="s">
        <v>302</v>
      </c>
      <c r="O43" s="5" t="s">
        <v>263</v>
      </c>
      <c r="P43" s="4" t="str">
        <f t="shared" si="0"/>
        <v>Outstanding</v>
      </c>
      <c r="Q43" s="13" t="s">
        <v>25</v>
      </c>
    </row>
    <row r="44" spans="1:17" ht="60" customHeight="1" x14ac:dyDescent="0.35">
      <c r="A44" s="11" t="s">
        <v>280</v>
      </c>
      <c r="B44" s="2" t="s">
        <v>303</v>
      </c>
      <c r="C44" s="1" t="s">
        <v>304</v>
      </c>
      <c r="D44" s="3" t="s">
        <v>20</v>
      </c>
      <c r="E44" s="3" t="s">
        <v>21</v>
      </c>
      <c r="F44" s="4" t="s">
        <v>22</v>
      </c>
      <c r="G44" s="4" t="s">
        <v>23</v>
      </c>
      <c r="H44" s="4" t="s">
        <v>24</v>
      </c>
      <c r="I44" s="4" t="s">
        <v>25</v>
      </c>
      <c r="J44" s="5" t="s">
        <v>25</v>
      </c>
      <c r="K44" s="5" t="s">
        <v>305</v>
      </c>
      <c r="L44" s="5" t="s">
        <v>306</v>
      </c>
      <c r="M44" s="5" t="s">
        <v>307</v>
      </c>
      <c r="N44" s="5" t="s">
        <v>308</v>
      </c>
      <c r="O44" s="5" t="s">
        <v>309</v>
      </c>
      <c r="P44" s="4" t="str">
        <f t="shared" si="0"/>
        <v>Outstanding</v>
      </c>
      <c r="Q44" s="13" t="s">
        <v>25</v>
      </c>
    </row>
    <row r="45" spans="1:17" ht="60" customHeight="1" x14ac:dyDescent="0.35">
      <c r="A45" s="12" t="s">
        <v>280</v>
      </c>
      <c r="B45" s="6" t="s">
        <v>310</v>
      </c>
      <c r="C45" s="7" t="s">
        <v>311</v>
      </c>
      <c r="D45" s="8" t="s">
        <v>20</v>
      </c>
      <c r="E45" s="8" t="s">
        <v>21</v>
      </c>
      <c r="F45" s="9" t="s">
        <v>22</v>
      </c>
      <c r="G45" s="9" t="s">
        <v>23</v>
      </c>
      <c r="H45" s="9" t="s">
        <v>24</v>
      </c>
      <c r="I45" s="9" t="s">
        <v>25</v>
      </c>
      <c r="J45" s="10" t="s">
        <v>25</v>
      </c>
      <c r="K45" s="10" t="s">
        <v>312</v>
      </c>
      <c r="L45" s="10" t="s">
        <v>313</v>
      </c>
      <c r="M45" s="10" t="s">
        <v>314</v>
      </c>
      <c r="N45" s="10" t="s">
        <v>315</v>
      </c>
      <c r="O45" s="10" t="s">
        <v>316</v>
      </c>
      <c r="P45" s="9" t="str">
        <f t="shared" si="0"/>
        <v>Outstanding</v>
      </c>
      <c r="Q45" s="14" t="s">
        <v>25</v>
      </c>
    </row>
    <row r="49" spans="1:4" ht="32" customHeight="1" x14ac:dyDescent="0.35">
      <c r="A49" s="123" t="s">
        <v>317</v>
      </c>
      <c r="B49" s="123"/>
      <c r="C49" s="123"/>
      <c r="D49" s="123"/>
    </row>
  </sheetData>
  <mergeCells count="1">
    <mergeCell ref="A49:D49"/>
  </mergeCells>
  <conditionalFormatting sqref="F2:F45">
    <cfRule type="cellIs" dxfId="34" priority="1" operator="equal">
      <formula>"Must"</formula>
    </cfRule>
    <cfRule type="cellIs" dxfId="33" priority="2" operator="equal">
      <formula>"Should"</formula>
    </cfRule>
    <cfRule type="cellIs" dxfId="32" priority="3" operator="equal">
      <formula>"Could"</formula>
    </cfRule>
    <cfRule type="cellIs" dxfId="31" priority="4" operator="equal">
      <formula>"Won't"</formula>
    </cfRule>
  </conditionalFormatting>
  <conditionalFormatting sqref="G2:G45">
    <cfRule type="cellIs" dxfId="30" priority="5" operator="equal">
      <formula>"Low"</formula>
    </cfRule>
    <cfRule type="cellIs" dxfId="29" priority="6" operator="equal">
      <formula>"Medium"</formula>
    </cfRule>
    <cfRule type="cellIs" dxfId="28" priority="7" operator="equal">
      <formula>"High"</formula>
    </cfRule>
  </conditionalFormatting>
  <conditionalFormatting sqref="I2:I45">
    <cfRule type="cellIs" dxfId="27" priority="8" operator="equal">
      <formula>"Implemented"</formula>
    </cfRule>
    <cfRule type="cellIs" dxfId="26" priority="9" operator="equal">
      <formula>"Compensated"</formula>
    </cfRule>
    <cfRule type="cellIs" dxfId="25" priority="10" operator="equal">
      <formula>"Testing"</formula>
    </cfRule>
    <cfRule type="cellIs" dxfId="24" priority="11" operator="equal">
      <formula>"Failed"</formula>
    </cfRule>
    <cfRule type="cellIs" dxfId="23" priority="12" operator="equal">
      <formula>"Risk Accepted"</formula>
    </cfRule>
    <cfRule type="cellIs" dxfId="22" priority="13" operator="equal">
      <formula>"N/A"</formula>
    </cfRule>
  </conditionalFormatting>
  <dataValidations count="4">
    <dataValidation type="list" showErrorMessage="1" errorTitle="Invalid Value" error="Please select a value from the list: Must, Should, Could, Won't, Unassigned." sqref="F2:F45" xr:uid="{00000000-0002-0000-0200-000000000000}">
      <formula1>"Must,Should,Could,Won't,Unassigned"</formula1>
    </dataValidation>
    <dataValidation type="list" showErrorMessage="1" errorTitle="Invalid Value" error="Please select a value from the list: Low, Medium, High, Unassessed." sqref="G2:G45" xr:uid="{00000000-0002-0000-0200-000001000000}">
      <formula1>"Low,Medium,High,Unassessed"</formula1>
    </dataValidation>
    <dataValidation type="list" showErrorMessage="1" errorTitle="Invalid Value" error="Please select a value from the list: Phase1, Phase2, Phase3, Phase4, Phase5, Pending." sqref="H2:H4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5" xr:uid="{00000000-0002-0000-0200-000003000000}">
      <formula1>"Implemented,Testing,Failed,Compensated,Risk Accepted,N/A"</formula1>
    </dataValidation>
  </dataValidations>
  <hyperlinks>
    <hyperlink ref="A4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40" t="s">
        <v>453</v>
      </c>
      <c r="C2" s="140" t="s">
        <v>453</v>
      </c>
      <c r="D2" s="140" t="s">
        <v>453</v>
      </c>
      <c r="E2" s="140" t="s">
        <v>453</v>
      </c>
      <c r="F2" s="140" t="s">
        <v>453</v>
      </c>
      <c r="G2" s="140" t="s">
        <v>453</v>
      </c>
      <c r="H2" s="144" t="s">
        <v>454</v>
      </c>
      <c r="I2" s="144" t="s">
        <v>454</v>
      </c>
      <c r="J2" s="144" t="s">
        <v>454</v>
      </c>
      <c r="K2" s="144" t="s">
        <v>454</v>
      </c>
      <c r="L2" s="144" t="s">
        <v>454</v>
      </c>
      <c r="M2" s="143" t="s">
        <v>455</v>
      </c>
      <c r="N2" s="143" t="s">
        <v>455</v>
      </c>
      <c r="O2" s="145" t="s">
        <v>456</v>
      </c>
      <c r="P2" s="145" t="s">
        <v>456</v>
      </c>
      <c r="Q2" s="141" t="s">
        <v>15</v>
      </c>
      <c r="R2" s="141" t="s">
        <v>15</v>
      </c>
      <c r="S2" s="141" t="s">
        <v>15</v>
      </c>
      <c r="T2" s="142" t="s">
        <v>457</v>
      </c>
    </row>
    <row r="3" spans="2:20" ht="35" customHeight="1" x14ac:dyDescent="0.35">
      <c r="B3" s="70" t="s">
        <v>458</v>
      </c>
      <c r="C3" s="70" t="s">
        <v>459</v>
      </c>
      <c r="D3" s="70" t="s">
        <v>460</v>
      </c>
      <c r="E3" s="70" t="s">
        <v>461</v>
      </c>
      <c r="F3" s="70" t="s">
        <v>462</v>
      </c>
      <c r="G3" s="70" t="s">
        <v>11</v>
      </c>
      <c r="H3" s="71" t="s">
        <v>463</v>
      </c>
      <c r="I3" s="71" t="s">
        <v>464</v>
      </c>
      <c r="J3" s="71" t="s">
        <v>465</v>
      </c>
      <c r="K3" s="71" t="s">
        <v>466</v>
      </c>
      <c r="L3" s="71" t="s">
        <v>397</v>
      </c>
      <c r="M3" s="72" t="s">
        <v>467</v>
      </c>
      <c r="N3" s="72" t="s">
        <v>468</v>
      </c>
      <c r="O3" s="73" t="s">
        <v>469</v>
      </c>
      <c r="P3" s="73" t="s">
        <v>470</v>
      </c>
      <c r="Q3" s="74" t="s">
        <v>15</v>
      </c>
      <c r="R3" s="74" t="s">
        <v>471</v>
      </c>
      <c r="S3" s="74" t="s">
        <v>472</v>
      </c>
      <c r="T3" s="75" t="s">
        <v>473</v>
      </c>
    </row>
    <row r="4" spans="2:20" ht="60" customHeight="1" x14ac:dyDescent="0.35">
      <c r="B4" s="76" t="s">
        <v>474</v>
      </c>
      <c r="C4" s="76" t="s">
        <v>475</v>
      </c>
      <c r="D4" s="76" t="s">
        <v>476</v>
      </c>
      <c r="E4" s="76" t="s">
        <v>477</v>
      </c>
      <c r="F4" s="76" t="s">
        <v>478</v>
      </c>
      <c r="G4" s="76" t="s">
        <v>479</v>
      </c>
      <c r="H4" s="76" t="s">
        <v>480</v>
      </c>
      <c r="I4" s="76" t="s">
        <v>481</v>
      </c>
      <c r="J4" s="76" t="s">
        <v>482</v>
      </c>
      <c r="K4" s="76" t="s">
        <v>483</v>
      </c>
      <c r="L4" s="76" t="s">
        <v>484</v>
      </c>
      <c r="M4" s="76" t="s">
        <v>485</v>
      </c>
      <c r="N4" s="76" t="s">
        <v>486</v>
      </c>
      <c r="O4" s="76" t="s">
        <v>487</v>
      </c>
      <c r="P4" s="76" t="s">
        <v>488</v>
      </c>
      <c r="Q4" s="76" t="s">
        <v>489</v>
      </c>
      <c r="R4" s="76" t="s">
        <v>490</v>
      </c>
      <c r="S4" s="76" t="s">
        <v>491</v>
      </c>
      <c r="T4" s="76" t="s">
        <v>492</v>
      </c>
    </row>
    <row r="5" spans="2:20" ht="60" customHeight="1" x14ac:dyDescent="0.35">
      <c r="B5" s="38" t="s">
        <v>493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494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495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496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497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498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499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500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501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502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503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504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505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506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507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508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509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510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511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512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513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514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515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516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517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518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519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520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521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522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523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524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525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526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527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528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529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530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531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532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533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534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535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536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537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538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539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540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541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542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23" t="s">
        <v>317</v>
      </c>
      <c r="C58" s="123"/>
      <c r="D58" s="123"/>
      <c r="E58" s="123"/>
      <c r="F58" s="123"/>
      <c r="G58" s="123"/>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21" priority="8">
      <formula>AND(OR($Q5="In Progress",$Q5="Testing"),ISBLANK($H5))</formula>
    </cfRule>
  </conditionalFormatting>
  <conditionalFormatting sqref="I5:I1000">
    <cfRule type="expression" dxfId="20" priority="10">
      <formula>AND(NOT(ISBLANK($I5)),$I5&lt;TODAY(),NOT(OR($Q5="Completed",$Q5="Cancelled")))</formula>
    </cfRule>
  </conditionalFormatting>
  <conditionalFormatting sqref="P5:P1000">
    <cfRule type="expression" dxfId="19" priority="9">
      <formula>AND($L5="Prod",ISBLANK($P5))</formula>
    </cfRule>
  </conditionalFormatting>
  <conditionalFormatting sqref="Q5:Q1000">
    <cfRule type="containsText" dxfId="18" priority="1" operator="containsText" text="Planning">
      <formula>NOT(ISERROR(SEARCH("Planning",Q5)))</formula>
    </cfRule>
    <cfRule type="containsText" dxfId="17" priority="2" operator="containsText" text="In Progress">
      <formula>NOT(ISERROR(SEARCH("In Progress",Q5)))</formula>
    </cfRule>
    <cfRule type="containsText" dxfId="16" priority="3" operator="containsText" text="Testing">
      <formula>NOT(ISERROR(SEARCH("Testing",Q5)))</formula>
    </cfRule>
    <cfRule type="containsText" dxfId="15" priority="4" operator="containsText" text="Completed">
      <formula>NOT(ISERROR(SEARCH("Completed",Q5)))</formula>
    </cfRule>
    <cfRule type="containsText" dxfId="14" priority="5" operator="containsText" text="On Hold">
      <formula>NOT(ISERROR(SEARCH("On Hold",Q5)))</formula>
    </cfRule>
    <cfRule type="containsText" dxfId="13" priority="6" operator="containsText" text="Cancelled">
      <formula>NOT(ISERROR(SEARCH("Cancelled",Q5)))</formula>
    </cfRule>
  </conditionalFormatting>
  <conditionalFormatting sqref="S5:S1000">
    <cfRule type="expression" dxfId="1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543</v>
      </c>
      <c r="B1" s="104" t="s">
        <v>1</v>
      </c>
      <c r="C1" s="104" t="s">
        <v>544</v>
      </c>
      <c r="D1" s="104" t="s">
        <v>11</v>
      </c>
      <c r="E1" s="104" t="s">
        <v>545</v>
      </c>
      <c r="F1" s="104" t="s">
        <v>546</v>
      </c>
      <c r="G1" s="104" t="s">
        <v>547</v>
      </c>
      <c r="H1" s="104" t="s">
        <v>548</v>
      </c>
      <c r="I1" s="104" t="s">
        <v>549</v>
      </c>
      <c r="J1" s="104" t="s">
        <v>550</v>
      </c>
      <c r="K1" s="104" t="s">
        <v>551</v>
      </c>
      <c r="L1" s="104" t="s">
        <v>552</v>
      </c>
      <c r="M1" s="104" t="s">
        <v>553</v>
      </c>
      <c r="N1" s="104" t="s">
        <v>554</v>
      </c>
      <c r="O1" s="104" t="s">
        <v>555</v>
      </c>
      <c r="P1" s="104" t="s">
        <v>556</v>
      </c>
      <c r="Q1" s="104" t="s">
        <v>557</v>
      </c>
      <c r="R1" s="104" t="s">
        <v>558</v>
      </c>
      <c r="S1" s="104" t="s">
        <v>559</v>
      </c>
      <c r="T1" s="104" t="s">
        <v>560</v>
      </c>
      <c r="U1" s="104" t="s">
        <v>561</v>
      </c>
      <c r="V1" s="104" t="s">
        <v>562</v>
      </c>
      <c r="W1" s="104" t="s">
        <v>563</v>
      </c>
      <c r="X1" s="104" t="s">
        <v>564</v>
      </c>
      <c r="Y1" s="104" t="s">
        <v>565</v>
      </c>
      <c r="Z1" s="104" t="s">
        <v>566</v>
      </c>
      <c r="AA1" s="104" t="s">
        <v>567</v>
      </c>
      <c r="AB1" s="104" t="s">
        <v>568</v>
      </c>
      <c r="AC1" s="104" t="s">
        <v>569</v>
      </c>
      <c r="AD1" s="104" t="s">
        <v>570</v>
      </c>
      <c r="AE1" s="104" t="s">
        <v>571</v>
      </c>
      <c r="AF1" s="104" t="s">
        <v>572</v>
      </c>
      <c r="AG1" s="104" t="s">
        <v>573</v>
      </c>
      <c r="AH1" s="104" t="s">
        <v>574</v>
      </c>
      <c r="AI1" s="104" t="s">
        <v>575</v>
      </c>
      <c r="AJ1" s="104" t="s">
        <v>576</v>
      </c>
      <c r="AK1" s="104" t="s">
        <v>577</v>
      </c>
      <c r="AL1" s="104" t="s">
        <v>578</v>
      </c>
      <c r="AM1" s="104" t="s">
        <v>579</v>
      </c>
      <c r="AN1" s="104" t="s">
        <v>580</v>
      </c>
      <c r="AO1" s="104" t="s">
        <v>581</v>
      </c>
      <c r="AP1" s="104" t="s">
        <v>582</v>
      </c>
      <c r="AQ1" s="104" t="s">
        <v>583</v>
      </c>
      <c r="AR1" s="104" t="s">
        <v>584</v>
      </c>
      <c r="AS1" s="104" t="s">
        <v>585</v>
      </c>
      <c r="AT1" s="104" t="s">
        <v>586</v>
      </c>
      <c r="AU1" s="104" t="s">
        <v>587</v>
      </c>
      <c r="AV1" s="104" t="s">
        <v>588</v>
      </c>
      <c r="AW1" s="105" t="s">
        <v>589</v>
      </c>
    </row>
    <row r="2" spans="1:49" ht="60" customHeight="1" outlineLevel="1" x14ac:dyDescent="0.35">
      <c r="A2" s="97" t="s">
        <v>590</v>
      </c>
      <c r="B2" s="80">
        <v>1</v>
      </c>
      <c r="C2" s="82" t="s">
        <v>25</v>
      </c>
      <c r="D2" s="84" t="s">
        <v>591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590</v>
      </c>
      <c r="B3" s="81" t="s">
        <v>18</v>
      </c>
      <c r="C3" s="83" t="s">
        <v>592</v>
      </c>
      <c r="D3" s="85" t="s">
        <v>593</v>
      </c>
      <c r="E3" s="85" t="s">
        <v>594</v>
      </c>
      <c r="F3" s="86" t="s">
        <v>595</v>
      </c>
      <c r="G3" s="86" t="s">
        <v>596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590</v>
      </c>
      <c r="B4" s="81" t="s">
        <v>29</v>
      </c>
      <c r="C4" s="83" t="s">
        <v>597</v>
      </c>
      <c r="D4" s="85" t="s">
        <v>598</v>
      </c>
      <c r="E4" s="85" t="s">
        <v>599</v>
      </c>
      <c r="F4" s="86" t="s">
        <v>595</v>
      </c>
      <c r="G4" s="86" t="s">
        <v>600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590</v>
      </c>
      <c r="B5" s="81" t="s">
        <v>36</v>
      </c>
      <c r="C5" s="83" t="s">
        <v>601</v>
      </c>
      <c r="D5" s="85" t="s">
        <v>602</v>
      </c>
      <c r="E5" s="85" t="s">
        <v>603</v>
      </c>
      <c r="F5" s="86" t="s">
        <v>595</v>
      </c>
      <c r="G5" s="86" t="s">
        <v>604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590</v>
      </c>
      <c r="B6" s="81" t="s">
        <v>43</v>
      </c>
      <c r="C6" s="83" t="s">
        <v>605</v>
      </c>
      <c r="D6" s="85" t="s">
        <v>606</v>
      </c>
      <c r="E6" s="85" t="s">
        <v>607</v>
      </c>
      <c r="F6" s="86" t="s">
        <v>595</v>
      </c>
      <c r="G6" s="86" t="s">
        <v>596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590</v>
      </c>
      <c r="B7" s="81" t="s">
        <v>51</v>
      </c>
      <c r="C7" s="83" t="s">
        <v>608</v>
      </c>
      <c r="D7" s="85" t="s">
        <v>609</v>
      </c>
      <c r="E7" s="85" t="s">
        <v>610</v>
      </c>
      <c r="F7" s="86" t="s">
        <v>595</v>
      </c>
      <c r="G7" s="86" t="s">
        <v>604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611</v>
      </c>
      <c r="B8" s="80">
        <v>2</v>
      </c>
      <c r="C8" s="82" t="s">
        <v>25</v>
      </c>
      <c r="D8" s="84" t="s">
        <v>612</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611</v>
      </c>
      <c r="B9" s="81" t="s">
        <v>122</v>
      </c>
      <c r="C9" s="83" t="s">
        <v>613</v>
      </c>
      <c r="D9" s="85" t="s">
        <v>614</v>
      </c>
      <c r="E9" s="85" t="s">
        <v>615</v>
      </c>
      <c r="F9" s="86" t="s">
        <v>616</v>
      </c>
      <c r="G9" s="86" t="s">
        <v>596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611</v>
      </c>
      <c r="B10" s="81" t="s">
        <v>129</v>
      </c>
      <c r="C10" s="83" t="s">
        <v>617</v>
      </c>
      <c r="D10" s="85" t="s">
        <v>618</v>
      </c>
      <c r="E10" s="85" t="s">
        <v>619</v>
      </c>
      <c r="F10" s="86" t="s">
        <v>616</v>
      </c>
      <c r="G10" s="86" t="s">
        <v>596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611</v>
      </c>
      <c r="B11" s="81" t="s">
        <v>136</v>
      </c>
      <c r="C11" s="83" t="s">
        <v>620</v>
      </c>
      <c r="D11" s="85" t="s">
        <v>621</v>
      </c>
      <c r="E11" s="85" t="s">
        <v>622</v>
      </c>
      <c r="F11" s="86" t="s">
        <v>616</v>
      </c>
      <c r="G11" s="86" t="s">
        <v>600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611</v>
      </c>
      <c r="B12" s="81" t="s">
        <v>143</v>
      </c>
      <c r="C12" s="83" t="s">
        <v>623</v>
      </c>
      <c r="D12" s="85" t="s">
        <v>624</v>
      </c>
      <c r="E12" s="85" t="s">
        <v>625</v>
      </c>
      <c r="F12" s="86" t="s">
        <v>616</v>
      </c>
      <c r="G12" s="86" t="s">
        <v>604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611</v>
      </c>
      <c r="B13" s="81" t="s">
        <v>150</v>
      </c>
      <c r="C13" s="83" t="s">
        <v>626</v>
      </c>
      <c r="D13" s="85" t="s">
        <v>627</v>
      </c>
      <c r="E13" s="85" t="s">
        <v>628</v>
      </c>
      <c r="F13" s="86" t="s">
        <v>616</v>
      </c>
      <c r="G13" s="86" t="s">
        <v>629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611</v>
      </c>
      <c r="B14" s="81" t="s">
        <v>157</v>
      </c>
      <c r="C14" s="83" t="s">
        <v>630</v>
      </c>
      <c r="D14" s="85" t="s">
        <v>631</v>
      </c>
      <c r="E14" s="85" t="s">
        <v>632</v>
      </c>
      <c r="F14" s="86" t="s">
        <v>616</v>
      </c>
      <c r="G14" s="86" t="s">
        <v>629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611</v>
      </c>
      <c r="B15" s="81" t="s">
        <v>164</v>
      </c>
      <c r="C15" s="83" t="s">
        <v>633</v>
      </c>
      <c r="D15" s="85" t="s">
        <v>634</v>
      </c>
      <c r="E15" s="85" t="s">
        <v>635</v>
      </c>
      <c r="F15" s="86" t="s">
        <v>616</v>
      </c>
      <c r="G15" s="86" t="s">
        <v>629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636</v>
      </c>
      <c r="B16" s="80">
        <v>3</v>
      </c>
      <c r="C16" s="82" t="s">
        <v>25</v>
      </c>
      <c r="D16" s="84" t="s">
        <v>637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636</v>
      </c>
      <c r="B17" s="81" t="s">
        <v>172</v>
      </c>
      <c r="C17" s="83" t="s">
        <v>638</v>
      </c>
      <c r="D17" s="85" t="s">
        <v>639</v>
      </c>
      <c r="E17" s="85" t="s">
        <v>640</v>
      </c>
      <c r="F17" s="86" t="s">
        <v>641</v>
      </c>
      <c r="G17" s="86" t="s">
        <v>642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636</v>
      </c>
      <c r="B18" s="81" t="s">
        <v>179</v>
      </c>
      <c r="C18" s="83" t="s">
        <v>643</v>
      </c>
      <c r="D18" s="85" t="s">
        <v>644</v>
      </c>
      <c r="E18" s="85" t="s">
        <v>645</v>
      </c>
      <c r="F18" s="86" t="s">
        <v>641</v>
      </c>
      <c r="G18" s="86" t="s">
        <v>596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636</v>
      </c>
      <c r="B19" s="81" t="s">
        <v>186</v>
      </c>
      <c r="C19" s="83" t="s">
        <v>646</v>
      </c>
      <c r="D19" s="85" t="s">
        <v>647</v>
      </c>
      <c r="E19" s="85" t="s">
        <v>648</v>
      </c>
      <c r="F19" s="86" t="s">
        <v>641</v>
      </c>
      <c r="G19" s="86" t="s">
        <v>629</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636</v>
      </c>
      <c r="B20" s="81" t="s">
        <v>193</v>
      </c>
      <c r="C20" s="83" t="s">
        <v>649</v>
      </c>
      <c r="D20" s="85" t="s">
        <v>650</v>
      </c>
      <c r="E20" s="85" t="s">
        <v>651</v>
      </c>
      <c r="F20" s="86" t="s">
        <v>641</v>
      </c>
      <c r="G20" s="86" t="s">
        <v>629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636</v>
      </c>
      <c r="B21" s="81" t="s">
        <v>200</v>
      </c>
      <c r="C21" s="83" t="s">
        <v>652</v>
      </c>
      <c r="D21" s="85" t="s">
        <v>653</v>
      </c>
      <c r="E21" s="85" t="s">
        <v>654</v>
      </c>
      <c r="F21" s="86" t="s">
        <v>641</v>
      </c>
      <c r="G21" s="86" t="s">
        <v>629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636</v>
      </c>
      <c r="B22" s="81" t="s">
        <v>655</v>
      </c>
      <c r="C22" s="83" t="s">
        <v>656</v>
      </c>
      <c r="D22" s="85" t="s">
        <v>657</v>
      </c>
      <c r="E22" s="85" t="s">
        <v>658</v>
      </c>
      <c r="F22" s="86" t="s">
        <v>641</v>
      </c>
      <c r="G22" s="86" t="s">
        <v>629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636</v>
      </c>
      <c r="B23" s="81" t="s">
        <v>659</v>
      </c>
      <c r="C23" s="83" t="s">
        <v>660</v>
      </c>
      <c r="D23" s="85" t="s">
        <v>661</v>
      </c>
      <c r="E23" s="85" t="s">
        <v>662</v>
      </c>
      <c r="F23" s="86" t="s">
        <v>641</v>
      </c>
      <c r="G23" s="86" t="s">
        <v>596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636</v>
      </c>
      <c r="B24" s="81" t="s">
        <v>663</v>
      </c>
      <c r="C24" s="83" t="s">
        <v>664</v>
      </c>
      <c r="D24" s="85" t="s">
        <v>665</v>
      </c>
      <c r="E24" s="85" t="s">
        <v>666</v>
      </c>
      <c r="F24" s="86" t="s">
        <v>641</v>
      </c>
      <c r="G24" s="86" t="s">
        <v>596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636</v>
      </c>
      <c r="B25" s="81" t="s">
        <v>667</v>
      </c>
      <c r="C25" s="83" t="s">
        <v>668</v>
      </c>
      <c r="D25" s="85" t="s">
        <v>669</v>
      </c>
      <c r="E25" s="85" t="s">
        <v>670</v>
      </c>
      <c r="F25" s="86" t="s">
        <v>641</v>
      </c>
      <c r="G25" s="86" t="s">
        <v>629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636</v>
      </c>
      <c r="B26" s="81" t="s">
        <v>671</v>
      </c>
      <c r="C26" s="83" t="s">
        <v>672</v>
      </c>
      <c r="D26" s="85" t="s">
        <v>673</v>
      </c>
      <c r="E26" s="85" t="s">
        <v>674</v>
      </c>
      <c r="F26" s="86" t="s">
        <v>641</v>
      </c>
      <c r="G26" s="86" t="s">
        <v>629</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636</v>
      </c>
      <c r="B27" s="81" t="s">
        <v>675</v>
      </c>
      <c r="C27" s="83" t="s">
        <v>676</v>
      </c>
      <c r="D27" s="85" t="s">
        <v>677</v>
      </c>
      <c r="E27" s="85" t="s">
        <v>678</v>
      </c>
      <c r="F27" s="86" t="s">
        <v>641</v>
      </c>
      <c r="G27" s="86" t="s">
        <v>629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636</v>
      </c>
      <c r="B28" s="81" t="s">
        <v>679</v>
      </c>
      <c r="C28" s="83" t="s">
        <v>680</v>
      </c>
      <c r="D28" s="85" t="s">
        <v>681</v>
      </c>
      <c r="E28" s="85" t="s">
        <v>682</v>
      </c>
      <c r="F28" s="86" t="s">
        <v>641</v>
      </c>
      <c r="G28" s="86" t="s">
        <v>629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636</v>
      </c>
      <c r="B29" s="81" t="s">
        <v>683</v>
      </c>
      <c r="C29" s="83" t="s">
        <v>684</v>
      </c>
      <c r="D29" s="85" t="s">
        <v>685</v>
      </c>
      <c r="E29" s="85" t="s">
        <v>686</v>
      </c>
      <c r="F29" s="86" t="s">
        <v>641</v>
      </c>
      <c r="G29" s="86" t="s">
        <v>629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636</v>
      </c>
      <c r="B30" s="81" t="s">
        <v>687</v>
      </c>
      <c r="C30" s="83" t="s">
        <v>688</v>
      </c>
      <c r="D30" s="85" t="s">
        <v>689</v>
      </c>
      <c r="E30" s="85" t="s">
        <v>690</v>
      </c>
      <c r="F30" s="86" t="s">
        <v>641</v>
      </c>
      <c r="G30" s="86" t="s">
        <v>604</v>
      </c>
      <c r="H30" s="86">
        <v>3</v>
      </c>
      <c r="I30" s="88">
        <f>IF(COUNTIF(J30:AW30,"&lt;&gt;")=0,"",SUMPRODUCT(((Recommendations[ImplStatus]="Implemented")+(Recommendations[ImplStatus]="Compensated"))*ISNUMBER(MATCH(Recommendations[Id],J30:AW30,0)))/COUNTIF(J30:AW30,"&lt;&gt;"))</f>
        <v>0</v>
      </c>
      <c r="J30" s="90" t="s">
        <v>186</v>
      </c>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691</v>
      </c>
      <c r="B31" s="80">
        <v>4</v>
      </c>
      <c r="C31" s="82" t="s">
        <v>25</v>
      </c>
      <c r="D31" s="84" t="s">
        <v>692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691</v>
      </c>
      <c r="B32" s="81" t="s">
        <v>693</v>
      </c>
      <c r="C32" s="83" t="s">
        <v>694</v>
      </c>
      <c r="D32" s="85" t="s">
        <v>695</v>
      </c>
      <c r="E32" s="85" t="s">
        <v>696</v>
      </c>
      <c r="F32" s="86" t="s">
        <v>697</v>
      </c>
      <c r="G32" s="86" t="s">
        <v>642</v>
      </c>
      <c r="H32" s="86">
        <v>1</v>
      </c>
      <c r="I32" s="88">
        <f>IF(COUNTIF(J32:AW32,"&lt;&gt;")=0,"",SUMPRODUCT(((Recommendations[ImplStatus]="Implemented")+(Recommendations[ImplStatus]="Compensated"))*ISNUMBER(MATCH(Recommendations[Id],J32:AW32,0)))/COUNTIF(J32:AW32,"&lt;&gt;"))</f>
        <v>0</v>
      </c>
      <c r="J32" s="90" t="s">
        <v>93</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691</v>
      </c>
      <c r="B33" s="81" t="s">
        <v>698</v>
      </c>
      <c r="C33" s="83" t="s">
        <v>699</v>
      </c>
      <c r="D33" s="85" t="s">
        <v>700</v>
      </c>
      <c r="E33" s="85" t="s">
        <v>701</v>
      </c>
      <c r="F33" s="86" t="s">
        <v>697</v>
      </c>
      <c r="G33" s="86" t="s">
        <v>642</v>
      </c>
      <c r="H33" s="86">
        <v>1</v>
      </c>
      <c r="I33" s="88">
        <f>IF(COUNTIF(J33:AW33,"&lt;&gt;")=0,"",SUMPRODUCT(((Recommendations[ImplStatus]="Implemented")+(Recommendations[ImplStatus]="Compensated"))*ISNUMBER(MATCH(Recommendations[Id],J33:AW33,0)))/COUNTIF(J33:AW33,"&lt;&gt;"))</f>
        <v>0</v>
      </c>
      <c r="J33" s="90" t="s">
        <v>257</v>
      </c>
      <c r="K33" s="90" t="s">
        <v>264</v>
      </c>
      <c r="L33" s="90" t="s">
        <v>269</v>
      </c>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691</v>
      </c>
      <c r="B34" s="81" t="s">
        <v>244</v>
      </c>
      <c r="C34" s="83" t="s">
        <v>702</v>
      </c>
      <c r="D34" s="85" t="s">
        <v>703</v>
      </c>
      <c r="E34" s="85" t="s">
        <v>704</v>
      </c>
      <c r="F34" s="86" t="s">
        <v>595</v>
      </c>
      <c r="G34" s="86" t="s">
        <v>629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691</v>
      </c>
      <c r="B35" s="81" t="s">
        <v>249</v>
      </c>
      <c r="C35" s="83" t="s">
        <v>705</v>
      </c>
      <c r="D35" s="85" t="s">
        <v>706</v>
      </c>
      <c r="E35" s="85" t="s">
        <v>707</v>
      </c>
      <c r="F35" s="86" t="s">
        <v>595</v>
      </c>
      <c r="G35" s="86" t="s">
        <v>629</v>
      </c>
      <c r="H35" s="86">
        <v>1</v>
      </c>
      <c r="I35" s="88">
        <f>IF(COUNTIF(J35:AW35,"&lt;&gt;")=0,"",SUMPRODUCT(((Recommendations[ImplStatus]="Implemented")+(Recommendations[ImplStatus]="Compensated"))*ISNUMBER(MATCH(Recommendations[Id],J35:AW35,0)))/COUNTIF(J35:AW35,"&lt;&gt;"))</f>
        <v>0</v>
      </c>
      <c r="J35" s="90" t="s">
        <v>122</v>
      </c>
      <c r="K35" s="90" t="s">
        <v>136</v>
      </c>
      <c r="L35" s="90" t="s">
        <v>143</v>
      </c>
      <c r="M35" s="90" t="s">
        <v>150</v>
      </c>
      <c r="N35" s="90" t="s">
        <v>157</v>
      </c>
      <c r="O35" s="90" t="s">
        <v>164</v>
      </c>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691</v>
      </c>
      <c r="B36" s="81" t="s">
        <v>708</v>
      </c>
      <c r="C36" s="83" t="s">
        <v>709</v>
      </c>
      <c r="D36" s="85" t="s">
        <v>710</v>
      </c>
      <c r="E36" s="85" t="s">
        <v>711</v>
      </c>
      <c r="F36" s="86" t="s">
        <v>595</v>
      </c>
      <c r="G36" s="86" t="s">
        <v>629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691</v>
      </c>
      <c r="B37" s="81" t="s">
        <v>712</v>
      </c>
      <c r="C37" s="83" t="s">
        <v>713</v>
      </c>
      <c r="D37" s="85" t="s">
        <v>714</v>
      </c>
      <c r="E37" s="85" t="s">
        <v>715</v>
      </c>
      <c r="F37" s="86" t="s">
        <v>595</v>
      </c>
      <c r="G37" s="86" t="s">
        <v>629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691</v>
      </c>
      <c r="B38" s="81" t="s">
        <v>716</v>
      </c>
      <c r="C38" s="83" t="s">
        <v>717</v>
      </c>
      <c r="D38" s="85" t="s">
        <v>718</v>
      </c>
      <c r="E38" s="85" t="s">
        <v>719</v>
      </c>
      <c r="F38" s="86" t="s">
        <v>720</v>
      </c>
      <c r="G38" s="86" t="s">
        <v>629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691</v>
      </c>
      <c r="B39" s="81" t="s">
        <v>721</v>
      </c>
      <c r="C39" s="83" t="s">
        <v>722</v>
      </c>
      <c r="D39" s="85" t="s">
        <v>723</v>
      </c>
      <c r="E39" s="85" t="s">
        <v>724</v>
      </c>
      <c r="F39" s="86" t="s">
        <v>595</v>
      </c>
      <c r="G39" s="86" t="s">
        <v>629</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691</v>
      </c>
      <c r="B40" s="81" t="s">
        <v>725</v>
      </c>
      <c r="C40" s="83" t="s">
        <v>726</v>
      </c>
      <c r="D40" s="85" t="s">
        <v>727</v>
      </c>
      <c r="E40" s="85" t="s">
        <v>728</v>
      </c>
      <c r="F40" s="86" t="s">
        <v>595</v>
      </c>
      <c r="G40" s="86" t="s">
        <v>629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691</v>
      </c>
      <c r="B41" s="81" t="s">
        <v>729</v>
      </c>
      <c r="C41" s="83" t="s">
        <v>730</v>
      </c>
      <c r="D41" s="85" t="s">
        <v>731</v>
      </c>
      <c r="E41" s="85" t="s">
        <v>732</v>
      </c>
      <c r="F41" s="86" t="s">
        <v>595</v>
      </c>
      <c r="G41" s="86" t="s">
        <v>629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691</v>
      </c>
      <c r="B42" s="81" t="s">
        <v>733</v>
      </c>
      <c r="C42" s="83" t="s">
        <v>734</v>
      </c>
      <c r="D42" s="85" t="s">
        <v>735</v>
      </c>
      <c r="E42" s="85" t="s">
        <v>736</v>
      </c>
      <c r="F42" s="86" t="s">
        <v>641</v>
      </c>
      <c r="G42" s="86" t="s">
        <v>629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691</v>
      </c>
      <c r="B43" s="81" t="s">
        <v>737</v>
      </c>
      <c r="C43" s="83" t="s">
        <v>738</v>
      </c>
      <c r="D43" s="85" t="s">
        <v>739</v>
      </c>
      <c r="E43" s="85" t="s">
        <v>740</v>
      </c>
      <c r="F43" s="86" t="s">
        <v>641</v>
      </c>
      <c r="G43" s="86" t="s">
        <v>629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741</v>
      </c>
      <c r="B44" s="80">
        <v>5</v>
      </c>
      <c r="C44" s="82" t="s">
        <v>25</v>
      </c>
      <c r="D44" s="84" t="s">
        <v>742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741</v>
      </c>
      <c r="B45" s="81" t="s">
        <v>743</v>
      </c>
      <c r="C45" s="83" t="s">
        <v>744</v>
      </c>
      <c r="D45" s="85" t="s">
        <v>745</v>
      </c>
      <c r="E45" s="85" t="s">
        <v>746</v>
      </c>
      <c r="F45" s="86" t="s">
        <v>720</v>
      </c>
      <c r="G45" s="86" t="s">
        <v>596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741</v>
      </c>
      <c r="B46" s="81" t="s">
        <v>747</v>
      </c>
      <c r="C46" s="83" t="s">
        <v>748</v>
      </c>
      <c r="D46" s="85" t="s">
        <v>749</v>
      </c>
      <c r="E46" s="85" t="s">
        <v>750</v>
      </c>
      <c r="F46" s="86" t="s">
        <v>720</v>
      </c>
      <c r="G46" s="86" t="s">
        <v>629</v>
      </c>
      <c r="H46" s="86">
        <v>1</v>
      </c>
      <c r="I46" s="88">
        <f>IF(COUNTIF(J46:AW46,"&lt;&gt;")=0,"",SUMPRODUCT(((Recommendations[ImplStatus]="Implemented")+(Recommendations[ImplStatus]="Compensated"))*ISNUMBER(MATCH(Recommendations[Id],J46:AW46,0)))/COUNTIF(J46:AW46,"&lt;&gt;"))</f>
        <v>0</v>
      </c>
      <c r="J46" s="90" t="s">
        <v>18</v>
      </c>
      <c r="K46" s="90" t="s">
        <v>93</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741</v>
      </c>
      <c r="B47" s="81" t="s">
        <v>751</v>
      </c>
      <c r="C47" s="83" t="s">
        <v>752</v>
      </c>
      <c r="D47" s="85" t="s">
        <v>753</v>
      </c>
      <c r="E47" s="85" t="s">
        <v>754</v>
      </c>
      <c r="F47" s="86" t="s">
        <v>720</v>
      </c>
      <c r="G47" s="86" t="s">
        <v>629</v>
      </c>
      <c r="H47" s="86">
        <v>1</v>
      </c>
      <c r="I47" s="88">
        <f>IF(COUNTIF(J47:AW47,"&lt;&gt;")=0,"",SUMPRODUCT(((Recommendations[ImplStatus]="Implemented")+(Recommendations[ImplStatus]="Compensated"))*ISNUMBER(MATCH(Recommendations[Id],J47:AW47,0)))/COUNTIF(J47:AW47,"&lt;&gt;"))</f>
        <v>0</v>
      </c>
      <c r="J47" s="90" t="s">
        <v>107</v>
      </c>
      <c r="K47" s="90" t="s">
        <v>114</v>
      </c>
      <c r="L47" s="90" t="s">
        <v>222</v>
      </c>
      <c r="M47" s="90" t="s">
        <v>236</v>
      </c>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741</v>
      </c>
      <c r="B48" s="81" t="s">
        <v>755</v>
      </c>
      <c r="C48" s="83" t="s">
        <v>756</v>
      </c>
      <c r="D48" s="85" t="s">
        <v>757</v>
      </c>
      <c r="E48" s="85" t="s">
        <v>758</v>
      </c>
      <c r="F48" s="86" t="s">
        <v>720</v>
      </c>
      <c r="G48" s="86" t="s">
        <v>629</v>
      </c>
      <c r="H48" s="86">
        <v>1</v>
      </c>
      <c r="I48" s="88">
        <f>IF(COUNTIF(J48:AW48,"&lt;&gt;")=0,"",SUMPRODUCT(((Recommendations[ImplStatus]="Implemented")+(Recommendations[ImplStatus]="Compensated"))*ISNUMBER(MATCH(Recommendations[Id],J48:AW48,0)))/COUNTIF(J48:AW48,"&lt;&gt;"))</f>
        <v>0</v>
      </c>
      <c r="J48" s="90" t="s">
        <v>43</v>
      </c>
      <c r="K48" s="90" t="s">
        <v>51</v>
      </c>
      <c r="L48" s="90" t="s">
        <v>58</v>
      </c>
      <c r="M48" s="90" t="s">
        <v>129</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741</v>
      </c>
      <c r="B49" s="81" t="s">
        <v>759</v>
      </c>
      <c r="C49" s="83" t="s">
        <v>760</v>
      </c>
      <c r="D49" s="85" t="s">
        <v>761</v>
      </c>
      <c r="E49" s="85" t="s">
        <v>762</v>
      </c>
      <c r="F49" s="86" t="s">
        <v>720</v>
      </c>
      <c r="G49" s="86" t="s">
        <v>596</v>
      </c>
      <c r="H49" s="86">
        <v>2</v>
      </c>
      <c r="I49" s="88">
        <f>IF(COUNTIF(J49:AW49,"&lt;&gt;")=0,"",SUMPRODUCT(((Recommendations[ImplStatus]="Implemented")+(Recommendations[ImplStatus]="Compensated"))*ISNUMBER(MATCH(Recommendations[Id],J49:AW49,0)))/COUNTIF(J49:AW49,"&lt;&gt;"))</f>
        <v>0</v>
      </c>
      <c r="J49" s="90" t="s">
        <v>100</v>
      </c>
      <c r="K49" s="90" t="s">
        <v>303</v>
      </c>
      <c r="L49" s="90" t="s">
        <v>310</v>
      </c>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741</v>
      </c>
      <c r="B50" s="81" t="s">
        <v>763</v>
      </c>
      <c r="C50" s="83" t="s">
        <v>764</v>
      </c>
      <c r="D50" s="85" t="s">
        <v>765</v>
      </c>
      <c r="E50" s="85" t="s">
        <v>766</v>
      </c>
      <c r="F50" s="86" t="s">
        <v>720</v>
      </c>
      <c r="G50" s="86" t="s">
        <v>642</v>
      </c>
      <c r="H50" s="86">
        <v>2</v>
      </c>
      <c r="I50" s="88">
        <f>IF(COUNTIF(J50:AW50,"&lt;&gt;")=0,"",SUMPRODUCT(((Recommendations[ImplStatus]="Implemented")+(Recommendations[ImplStatus]="Compensated"))*ISNUMBER(MATCH(Recommendations[Id],J50:AW50,0)))/COUNTIF(J50:AW50,"&lt;&gt;"))</f>
        <v>0</v>
      </c>
      <c r="J50" s="90" t="s">
        <v>51</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767</v>
      </c>
      <c r="B51" s="80">
        <v>6</v>
      </c>
      <c r="C51" s="82" t="s">
        <v>25</v>
      </c>
      <c r="D51" s="84" t="s">
        <v>768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767</v>
      </c>
      <c r="B52" s="81" t="s">
        <v>769</v>
      </c>
      <c r="C52" s="83" t="s">
        <v>770</v>
      </c>
      <c r="D52" s="85" t="s">
        <v>771</v>
      </c>
      <c r="E52" s="85" t="s">
        <v>772</v>
      </c>
      <c r="F52" s="86" t="s">
        <v>697</v>
      </c>
      <c r="G52" s="86" t="s">
        <v>642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767</v>
      </c>
      <c r="B53" s="81" t="s">
        <v>773</v>
      </c>
      <c r="C53" s="83" t="s">
        <v>774</v>
      </c>
      <c r="D53" s="85" t="s">
        <v>775</v>
      </c>
      <c r="E53" s="85" t="s">
        <v>776</v>
      </c>
      <c r="F53" s="86" t="s">
        <v>697</v>
      </c>
      <c r="G53" s="86" t="s">
        <v>642</v>
      </c>
      <c r="H53" s="86">
        <v>1</v>
      </c>
      <c r="I53" s="88">
        <f>IF(COUNTIF(J53:AW53,"&lt;&gt;")=0,"",SUMPRODUCT(((Recommendations[ImplStatus]="Implemented")+(Recommendations[ImplStatus]="Compensated"))*ISNUMBER(MATCH(Recommendations[Id],J53:AW53,0)))/COUNTIF(J53:AW53,"&lt;&gt;"))</f>
        <v>0</v>
      </c>
      <c r="J53" s="90" t="s">
        <v>65</v>
      </c>
      <c r="K53" s="90" t="s">
        <v>72</v>
      </c>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767</v>
      </c>
      <c r="B54" s="81" t="s">
        <v>777</v>
      </c>
      <c r="C54" s="83" t="s">
        <v>778</v>
      </c>
      <c r="D54" s="85" t="s">
        <v>779</v>
      </c>
      <c r="E54" s="85" t="s">
        <v>780</v>
      </c>
      <c r="F54" s="86" t="s">
        <v>720</v>
      </c>
      <c r="G54" s="86" t="s">
        <v>629</v>
      </c>
      <c r="H54" s="86">
        <v>1</v>
      </c>
      <c r="I54" s="88">
        <f>IF(COUNTIF(J54:AW54,"&lt;&gt;")=0,"",SUMPRODUCT(((Recommendations[ImplStatus]="Implemented")+(Recommendations[ImplStatus]="Compensated"))*ISNUMBER(MATCH(Recommendations[Id],J54:AW54,0)))/COUNTIF(J54:AW54,"&lt;&gt;"))</f>
        <v>0</v>
      </c>
      <c r="J54" s="90" t="s">
        <v>29</v>
      </c>
      <c r="K54" s="90" t="s">
        <v>36</v>
      </c>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767</v>
      </c>
      <c r="B55" s="81" t="s">
        <v>781</v>
      </c>
      <c r="C55" s="83" t="s">
        <v>782</v>
      </c>
      <c r="D55" s="85" t="s">
        <v>783</v>
      </c>
      <c r="E55" s="85" t="s">
        <v>784</v>
      </c>
      <c r="F55" s="86" t="s">
        <v>720</v>
      </c>
      <c r="G55" s="86" t="s">
        <v>629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767</v>
      </c>
      <c r="B56" s="81" t="s">
        <v>785</v>
      </c>
      <c r="C56" s="83" t="s">
        <v>786</v>
      </c>
      <c r="D56" s="85" t="s">
        <v>787</v>
      </c>
      <c r="E56" s="85" t="s">
        <v>788</v>
      </c>
      <c r="F56" s="86" t="s">
        <v>720</v>
      </c>
      <c r="G56" s="86" t="s">
        <v>629</v>
      </c>
      <c r="H56" s="86">
        <v>1</v>
      </c>
      <c r="I56" s="88">
        <f>IF(COUNTIF(J56:AW56,"&lt;&gt;")=0,"",SUMPRODUCT(((Recommendations[ImplStatus]="Implemented")+(Recommendations[ImplStatus]="Compensated"))*ISNUMBER(MATCH(Recommendations[Id],J56:AW56,0)))/COUNTIF(J56:AW56,"&lt;&gt;"))</f>
        <v>0</v>
      </c>
      <c r="J56" s="90" t="s">
        <v>29</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767</v>
      </c>
      <c r="B57" s="81" t="s">
        <v>789</v>
      </c>
      <c r="C57" s="83" t="s">
        <v>790</v>
      </c>
      <c r="D57" s="85" t="s">
        <v>791</v>
      </c>
      <c r="E57" s="85" t="s">
        <v>792</v>
      </c>
      <c r="F57" s="86" t="s">
        <v>616</v>
      </c>
      <c r="G57" s="86" t="s">
        <v>596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767</v>
      </c>
      <c r="B58" s="81" t="s">
        <v>793</v>
      </c>
      <c r="C58" s="83" t="s">
        <v>794</v>
      </c>
      <c r="D58" s="85" t="s">
        <v>795</v>
      </c>
      <c r="E58" s="85" t="s">
        <v>796</v>
      </c>
      <c r="F58" s="86" t="s">
        <v>720</v>
      </c>
      <c r="G58" s="86" t="s">
        <v>629</v>
      </c>
      <c r="H58" s="86">
        <v>2</v>
      </c>
      <c r="I58" s="88">
        <f>IF(COUNTIF(J58:AW58,"&lt;&gt;")=0,"",SUMPRODUCT(((Recommendations[ImplStatus]="Implemented")+(Recommendations[ImplStatus]="Compensated"))*ISNUMBER(MATCH(Recommendations[Id],J58:AW58,0)))/COUNTIF(J58:AW58,"&lt;&gt;"))</f>
        <v>0</v>
      </c>
      <c r="J58" s="90" t="s">
        <v>43</v>
      </c>
      <c r="K58" s="90" t="s">
        <v>72</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767</v>
      </c>
      <c r="B59" s="81" t="s">
        <v>797</v>
      </c>
      <c r="C59" s="83" t="s">
        <v>798</v>
      </c>
      <c r="D59" s="85" t="s">
        <v>799</v>
      </c>
      <c r="E59" s="85" t="s">
        <v>800</v>
      </c>
      <c r="F59" s="86" t="s">
        <v>720</v>
      </c>
      <c r="G59" s="86" t="s">
        <v>642</v>
      </c>
      <c r="H59" s="86">
        <v>3</v>
      </c>
      <c r="I59" s="88">
        <f>IF(COUNTIF(J59:AW59,"&lt;&gt;")=0,"",SUMPRODUCT(((Recommendations[ImplStatus]="Implemented")+(Recommendations[ImplStatus]="Compensated"))*ISNUMBER(MATCH(Recommendations[Id],J59:AW59,0)))/COUNTIF(J59:AW59,"&lt;&gt;"))</f>
        <v>0</v>
      </c>
      <c r="J59" s="90" t="s">
        <v>222</v>
      </c>
      <c r="K59" s="90" t="s">
        <v>236</v>
      </c>
      <c r="L59" s="90" t="s">
        <v>276</v>
      </c>
      <c r="M59" s="90" t="s">
        <v>281</v>
      </c>
      <c r="N59" s="90" t="s">
        <v>286</v>
      </c>
      <c r="O59" s="90" t="s">
        <v>291</v>
      </c>
      <c r="P59" s="90" t="s">
        <v>295</v>
      </c>
      <c r="Q59" s="90" t="s">
        <v>299</v>
      </c>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801</v>
      </c>
      <c r="B60" s="80">
        <v>7</v>
      </c>
      <c r="C60" s="82" t="s">
        <v>25</v>
      </c>
      <c r="D60" s="84" t="s">
        <v>802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801</v>
      </c>
      <c r="B61" s="81" t="s">
        <v>803</v>
      </c>
      <c r="C61" s="83" t="s">
        <v>804</v>
      </c>
      <c r="D61" s="85" t="s">
        <v>805</v>
      </c>
      <c r="E61" s="85" t="s">
        <v>806</v>
      </c>
      <c r="F61" s="86" t="s">
        <v>697</v>
      </c>
      <c r="G61" s="86" t="s">
        <v>642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801</v>
      </c>
      <c r="B62" s="81" t="s">
        <v>807</v>
      </c>
      <c r="C62" s="83" t="s">
        <v>808</v>
      </c>
      <c r="D62" s="85" t="s">
        <v>809</v>
      </c>
      <c r="E62" s="85" t="s">
        <v>810</v>
      </c>
      <c r="F62" s="86" t="s">
        <v>697</v>
      </c>
      <c r="G62" s="86" t="s">
        <v>642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801</v>
      </c>
      <c r="B63" s="81" t="s">
        <v>811</v>
      </c>
      <c r="C63" s="83" t="s">
        <v>812</v>
      </c>
      <c r="D63" s="85" t="s">
        <v>813</v>
      </c>
      <c r="E63" s="85" t="s">
        <v>814</v>
      </c>
      <c r="F63" s="86" t="s">
        <v>616</v>
      </c>
      <c r="G63" s="86" t="s">
        <v>629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801</v>
      </c>
      <c r="B64" s="81" t="s">
        <v>815</v>
      </c>
      <c r="C64" s="83" t="s">
        <v>816</v>
      </c>
      <c r="D64" s="85" t="s">
        <v>817</v>
      </c>
      <c r="E64" s="85" t="s">
        <v>818</v>
      </c>
      <c r="F64" s="86" t="s">
        <v>616</v>
      </c>
      <c r="G64" s="86" t="s">
        <v>629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801</v>
      </c>
      <c r="B65" s="81" t="s">
        <v>819</v>
      </c>
      <c r="C65" s="83" t="s">
        <v>820</v>
      </c>
      <c r="D65" s="85" t="s">
        <v>821</v>
      </c>
      <c r="E65" s="85" t="s">
        <v>822</v>
      </c>
      <c r="F65" s="86" t="s">
        <v>616</v>
      </c>
      <c r="G65" s="86" t="s">
        <v>596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801</v>
      </c>
      <c r="B66" s="81" t="s">
        <v>823</v>
      </c>
      <c r="C66" s="83" t="s">
        <v>824</v>
      </c>
      <c r="D66" s="85" t="s">
        <v>825</v>
      </c>
      <c r="E66" s="85" t="s">
        <v>826</v>
      </c>
      <c r="F66" s="86" t="s">
        <v>616</v>
      </c>
      <c r="G66" s="86" t="s">
        <v>596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801</v>
      </c>
      <c r="B67" s="81" t="s">
        <v>827</v>
      </c>
      <c r="C67" s="83" t="s">
        <v>828</v>
      </c>
      <c r="D67" s="85" t="s">
        <v>829</v>
      </c>
      <c r="E67" s="85" t="s">
        <v>830</v>
      </c>
      <c r="F67" s="86" t="s">
        <v>616</v>
      </c>
      <c r="G67" s="86" t="s">
        <v>600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831</v>
      </c>
      <c r="B68" s="80">
        <v>8</v>
      </c>
      <c r="C68" s="82" t="s">
        <v>25</v>
      </c>
      <c r="D68" s="84" t="s">
        <v>832</v>
      </c>
      <c r="E68" s="84" t="s">
        <v>25</v>
      </c>
      <c r="F68" s="80" t="s">
        <v>25</v>
      </c>
      <c r="G68" s="80" t="s">
        <v>25</v>
      </c>
      <c r="H68" s="80"/>
      <c r="I68" s="87">
        <f>IF(COUNTIF(J68:AW68,"&lt;&gt;")=0,"",SUMPRODUCT(((Recommendations[ImplStatus]="Implemented")+(Recommendations[ImplStatus]="Compensated"))*ISNUMBER(MATCH(Recommendations[Id],J68:AW68,0)))/COUNTIF(J68:AW68,"&lt;&gt;"))</f>
        <v>0</v>
      </c>
      <c r="J68" s="89" t="s">
        <v>193</v>
      </c>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831</v>
      </c>
      <c r="B69" s="81" t="s">
        <v>833</v>
      </c>
      <c r="C69" s="83" t="s">
        <v>834</v>
      </c>
      <c r="D69" s="85" t="s">
        <v>835</v>
      </c>
      <c r="E69" s="85" t="s">
        <v>836</v>
      </c>
      <c r="F69" s="86" t="s">
        <v>697</v>
      </c>
      <c r="G69" s="86" t="s">
        <v>642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831</v>
      </c>
      <c r="B70" s="81" t="s">
        <v>837</v>
      </c>
      <c r="C70" s="83" t="s">
        <v>838</v>
      </c>
      <c r="D70" s="85" t="s">
        <v>839</v>
      </c>
      <c r="E70" s="85" t="s">
        <v>840</v>
      </c>
      <c r="F70" s="86" t="s">
        <v>641</v>
      </c>
      <c r="G70" s="86" t="s">
        <v>604</v>
      </c>
      <c r="H70" s="86">
        <v>1</v>
      </c>
      <c r="I70" s="88">
        <f>IF(COUNTIF(J70:AW70,"&lt;&gt;")=0,"",SUMPRODUCT(((Recommendations[ImplStatus]="Implemented")+(Recommendations[ImplStatus]="Compensated"))*ISNUMBER(MATCH(Recommendations[Id],J70:AW70,0)))/COUNTIF(J70:AW70,"&lt;&gt;"))</f>
        <v>0</v>
      </c>
      <c r="J70" s="90" t="s">
        <v>172</v>
      </c>
      <c r="K70" s="90" t="s">
        <v>186</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831</v>
      </c>
      <c r="B71" s="81" t="s">
        <v>841</v>
      </c>
      <c r="C71" s="83" t="s">
        <v>842</v>
      </c>
      <c r="D71" s="85" t="s">
        <v>843</v>
      </c>
      <c r="E71" s="85" t="s">
        <v>844</v>
      </c>
      <c r="F71" s="86" t="s">
        <v>641</v>
      </c>
      <c r="G71" s="86" t="s">
        <v>629</v>
      </c>
      <c r="H71" s="86">
        <v>1</v>
      </c>
      <c r="I71" s="88">
        <f>IF(COUNTIF(J71:AW71,"&lt;&gt;")=0,"",SUMPRODUCT(((Recommendations[ImplStatus]="Implemented")+(Recommendations[ImplStatus]="Compensated"))*ISNUMBER(MATCH(Recommendations[Id],J71:AW71,0)))/COUNTIF(J71:AW71,"&lt;&gt;"))</f>
        <v>0</v>
      </c>
      <c r="J71" s="90" t="s">
        <v>200</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831</v>
      </c>
      <c r="B72" s="81" t="s">
        <v>845</v>
      </c>
      <c r="C72" s="83" t="s">
        <v>846</v>
      </c>
      <c r="D72" s="85" t="s">
        <v>847</v>
      </c>
      <c r="E72" s="85" t="s">
        <v>848</v>
      </c>
      <c r="F72" s="86" t="s">
        <v>849</v>
      </c>
      <c r="G72" s="86" t="s">
        <v>629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831</v>
      </c>
      <c r="B73" s="81" t="s">
        <v>850</v>
      </c>
      <c r="C73" s="83" t="s">
        <v>851</v>
      </c>
      <c r="D73" s="85" t="s">
        <v>852</v>
      </c>
      <c r="E73" s="85" t="s">
        <v>853</v>
      </c>
      <c r="F73" s="86" t="s">
        <v>641</v>
      </c>
      <c r="G73" s="86" t="s">
        <v>604</v>
      </c>
      <c r="H73" s="86">
        <v>2</v>
      </c>
      <c r="I73" s="88">
        <f>IF(COUNTIF(J73:AW73,"&lt;&gt;")=0,"",SUMPRODUCT(((Recommendations[ImplStatus]="Implemented")+(Recommendations[ImplStatus]="Compensated"))*ISNUMBER(MATCH(Recommendations[Id],J73:AW73,0)))/COUNTIF(J73:AW73,"&lt;&gt;"))</f>
        <v>0</v>
      </c>
      <c r="J73" s="90" t="s">
        <v>172</v>
      </c>
      <c r="K73" s="90" t="s">
        <v>179</v>
      </c>
      <c r="L73" s="90" t="s">
        <v>186</v>
      </c>
      <c r="M73" s="90" t="s">
        <v>193</v>
      </c>
      <c r="N73" s="90" t="s">
        <v>208</v>
      </c>
      <c r="O73" s="90" t="s">
        <v>215</v>
      </c>
      <c r="P73" s="90" t="s">
        <v>230</v>
      </c>
      <c r="Q73" s="90" t="s">
        <v>244</v>
      </c>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831</v>
      </c>
      <c r="B74" s="81" t="s">
        <v>854</v>
      </c>
      <c r="C74" s="83" t="s">
        <v>855</v>
      </c>
      <c r="D74" s="85" t="s">
        <v>856</v>
      </c>
      <c r="E74" s="85" t="s">
        <v>857</v>
      </c>
      <c r="F74" s="86" t="s">
        <v>641</v>
      </c>
      <c r="G74" s="86" t="s">
        <v>604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831</v>
      </c>
      <c r="B75" s="81" t="s">
        <v>858</v>
      </c>
      <c r="C75" s="83" t="s">
        <v>859</v>
      </c>
      <c r="D75" s="85" t="s">
        <v>860</v>
      </c>
      <c r="E75" s="85" t="s">
        <v>861</v>
      </c>
      <c r="F75" s="86" t="s">
        <v>641</v>
      </c>
      <c r="G75" s="86" t="s">
        <v>604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831</v>
      </c>
      <c r="B76" s="81" t="s">
        <v>862</v>
      </c>
      <c r="C76" s="83" t="s">
        <v>863</v>
      </c>
      <c r="D76" s="85" t="s">
        <v>864</v>
      </c>
      <c r="E76" s="85" t="s">
        <v>865</v>
      </c>
      <c r="F76" s="86" t="s">
        <v>641</v>
      </c>
      <c r="G76" s="86" t="s">
        <v>604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831</v>
      </c>
      <c r="B77" s="81" t="s">
        <v>866</v>
      </c>
      <c r="C77" s="83" t="s">
        <v>867</v>
      </c>
      <c r="D77" s="85" t="s">
        <v>868</v>
      </c>
      <c r="E77" s="85" t="s">
        <v>869</v>
      </c>
      <c r="F77" s="86" t="s">
        <v>641</v>
      </c>
      <c r="G77" s="86" t="s">
        <v>604</v>
      </c>
      <c r="H77" s="86">
        <v>2</v>
      </c>
      <c r="I77" s="88">
        <f>IF(COUNTIF(J77:AW77,"&lt;&gt;")=0,"",SUMPRODUCT(((Recommendations[ImplStatus]="Implemented")+(Recommendations[ImplStatus]="Compensated"))*ISNUMBER(MATCH(Recommendations[Id],J77:AW77,0)))/COUNTIF(J77:AW77,"&lt;&gt;"))</f>
        <v>0</v>
      </c>
      <c r="J77" s="90" t="s">
        <v>179</v>
      </c>
      <c r="K77" s="90" t="s">
        <v>200</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831</v>
      </c>
      <c r="B78" s="81" t="s">
        <v>870</v>
      </c>
      <c r="C78" s="83" t="s">
        <v>871</v>
      </c>
      <c r="D78" s="85" t="s">
        <v>872</v>
      </c>
      <c r="E78" s="85" t="s">
        <v>873</v>
      </c>
      <c r="F78" s="86" t="s">
        <v>641</v>
      </c>
      <c r="G78" s="86" t="s">
        <v>629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831</v>
      </c>
      <c r="B79" s="81" t="s">
        <v>874</v>
      </c>
      <c r="C79" s="83" t="s">
        <v>875</v>
      </c>
      <c r="D79" s="85" t="s">
        <v>876</v>
      </c>
      <c r="E79" s="85" t="s">
        <v>877</v>
      </c>
      <c r="F79" s="86" t="s">
        <v>641</v>
      </c>
      <c r="G79" s="86" t="s">
        <v>604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831</v>
      </c>
      <c r="B80" s="81" t="s">
        <v>878</v>
      </c>
      <c r="C80" s="83" t="s">
        <v>879</v>
      </c>
      <c r="D80" s="85" t="s">
        <v>880</v>
      </c>
      <c r="E80" s="85" t="s">
        <v>881</v>
      </c>
      <c r="F80" s="86" t="s">
        <v>641</v>
      </c>
      <c r="G80" s="86" t="s">
        <v>604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882</v>
      </c>
      <c r="B81" s="80">
        <v>9</v>
      </c>
      <c r="C81" s="82" t="s">
        <v>25</v>
      </c>
      <c r="D81" s="84" t="s">
        <v>883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882</v>
      </c>
      <c r="B82" s="81" t="s">
        <v>884</v>
      </c>
      <c r="C82" s="83" t="s">
        <v>885</v>
      </c>
      <c r="D82" s="85" t="s">
        <v>886</v>
      </c>
      <c r="E82" s="85" t="s">
        <v>887</v>
      </c>
      <c r="F82" s="86" t="s">
        <v>616</v>
      </c>
      <c r="G82" s="86" t="s">
        <v>629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882</v>
      </c>
      <c r="B83" s="81" t="s">
        <v>888</v>
      </c>
      <c r="C83" s="83" t="s">
        <v>889</v>
      </c>
      <c r="D83" s="85" t="s">
        <v>890</v>
      </c>
      <c r="E83" s="85" t="s">
        <v>891</v>
      </c>
      <c r="F83" s="86" t="s">
        <v>595</v>
      </c>
      <c r="G83" s="86" t="s">
        <v>629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882</v>
      </c>
      <c r="B84" s="81" t="s">
        <v>892</v>
      </c>
      <c r="C84" s="83" t="s">
        <v>893</v>
      </c>
      <c r="D84" s="85" t="s">
        <v>894</v>
      </c>
      <c r="E84" s="85" t="s">
        <v>895</v>
      </c>
      <c r="F84" s="86" t="s">
        <v>849</v>
      </c>
      <c r="G84" s="86" t="s">
        <v>629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882</v>
      </c>
      <c r="B85" s="81" t="s">
        <v>896</v>
      </c>
      <c r="C85" s="83" t="s">
        <v>897</v>
      </c>
      <c r="D85" s="85" t="s">
        <v>898</v>
      </c>
      <c r="E85" s="85" t="s">
        <v>899</v>
      </c>
      <c r="F85" s="86" t="s">
        <v>616</v>
      </c>
      <c r="G85" s="86" t="s">
        <v>629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882</v>
      </c>
      <c r="B86" s="81" t="s">
        <v>900</v>
      </c>
      <c r="C86" s="83" t="s">
        <v>901</v>
      </c>
      <c r="D86" s="85" t="s">
        <v>902</v>
      </c>
      <c r="E86" s="85" t="s">
        <v>903</v>
      </c>
      <c r="F86" s="86" t="s">
        <v>849</v>
      </c>
      <c r="G86" s="86" t="s">
        <v>629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882</v>
      </c>
      <c r="B87" s="81" t="s">
        <v>904</v>
      </c>
      <c r="C87" s="83" t="s">
        <v>905</v>
      </c>
      <c r="D87" s="85" t="s">
        <v>906</v>
      </c>
      <c r="E87" s="85" t="s">
        <v>907</v>
      </c>
      <c r="F87" s="86" t="s">
        <v>849</v>
      </c>
      <c r="G87" s="86" t="s">
        <v>629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882</v>
      </c>
      <c r="B88" s="81" t="s">
        <v>908</v>
      </c>
      <c r="C88" s="83" t="s">
        <v>909</v>
      </c>
      <c r="D88" s="85" t="s">
        <v>910</v>
      </c>
      <c r="E88" s="85" t="s">
        <v>911</v>
      </c>
      <c r="F88" s="86" t="s">
        <v>849</v>
      </c>
      <c r="G88" s="86" t="s">
        <v>629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912</v>
      </c>
      <c r="B89" s="80">
        <v>10</v>
      </c>
      <c r="C89" s="82" t="s">
        <v>25</v>
      </c>
      <c r="D89" s="84" t="s">
        <v>913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912</v>
      </c>
      <c r="B90" s="81" t="s">
        <v>914</v>
      </c>
      <c r="C90" s="83" t="s">
        <v>915</v>
      </c>
      <c r="D90" s="85" t="s">
        <v>916</v>
      </c>
      <c r="E90" s="85" t="s">
        <v>917</v>
      </c>
      <c r="F90" s="86" t="s">
        <v>595</v>
      </c>
      <c r="G90" s="86" t="s">
        <v>604</v>
      </c>
      <c r="H90" s="86">
        <v>1</v>
      </c>
      <c r="I90" s="88">
        <f>IF(COUNTIF(J90:AW90,"&lt;&gt;")=0,"",SUMPRODUCT(((Recommendations[ImplStatus]="Implemented")+(Recommendations[ImplStatus]="Compensated"))*ISNUMBER(MATCH(Recommendations[Id],J90:AW90,0)))/COUNTIF(J90:AW90,"&lt;&gt;"))</f>
        <v>0</v>
      </c>
      <c r="J90" s="90" t="s">
        <v>249</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912</v>
      </c>
      <c r="B91" s="81" t="s">
        <v>918</v>
      </c>
      <c r="C91" s="83" t="s">
        <v>919</v>
      </c>
      <c r="D91" s="85" t="s">
        <v>920</v>
      </c>
      <c r="E91" s="85" t="s">
        <v>921</v>
      </c>
      <c r="F91" s="86" t="s">
        <v>595</v>
      </c>
      <c r="G91" s="86" t="s">
        <v>629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912</v>
      </c>
      <c r="B92" s="81" t="s">
        <v>922</v>
      </c>
      <c r="C92" s="83" t="s">
        <v>923</v>
      </c>
      <c r="D92" s="85" t="s">
        <v>924</v>
      </c>
      <c r="E92" s="85" t="s">
        <v>925</v>
      </c>
      <c r="F92" s="86" t="s">
        <v>595</v>
      </c>
      <c r="G92" s="86" t="s">
        <v>629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912</v>
      </c>
      <c r="B93" s="81" t="s">
        <v>926</v>
      </c>
      <c r="C93" s="83" t="s">
        <v>927</v>
      </c>
      <c r="D93" s="85" t="s">
        <v>928</v>
      </c>
      <c r="E93" s="85" t="s">
        <v>929</v>
      </c>
      <c r="F93" s="86" t="s">
        <v>595</v>
      </c>
      <c r="G93" s="86" t="s">
        <v>604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912</v>
      </c>
      <c r="B94" s="81" t="s">
        <v>930</v>
      </c>
      <c r="C94" s="83" t="s">
        <v>931</v>
      </c>
      <c r="D94" s="85" t="s">
        <v>932</v>
      </c>
      <c r="E94" s="85" t="s">
        <v>933</v>
      </c>
      <c r="F94" s="86" t="s">
        <v>595</v>
      </c>
      <c r="G94" s="86" t="s">
        <v>629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912</v>
      </c>
      <c r="B95" s="81" t="s">
        <v>934</v>
      </c>
      <c r="C95" s="83" t="s">
        <v>935</v>
      </c>
      <c r="D95" s="85" t="s">
        <v>936</v>
      </c>
      <c r="E95" s="85" t="s">
        <v>937</v>
      </c>
      <c r="F95" s="86" t="s">
        <v>595</v>
      </c>
      <c r="G95" s="86" t="s">
        <v>629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912</v>
      </c>
      <c r="B96" s="81" t="s">
        <v>938</v>
      </c>
      <c r="C96" s="83" t="s">
        <v>939</v>
      </c>
      <c r="D96" s="85" t="s">
        <v>940</v>
      </c>
      <c r="E96" s="85" t="s">
        <v>941</v>
      </c>
      <c r="F96" s="86" t="s">
        <v>595</v>
      </c>
      <c r="G96" s="86" t="s">
        <v>604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942</v>
      </c>
      <c r="B97" s="80">
        <v>11</v>
      </c>
      <c r="C97" s="82" t="s">
        <v>25</v>
      </c>
      <c r="D97" s="84" t="s">
        <v>943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942</v>
      </c>
      <c r="B98" s="81" t="s">
        <v>944</v>
      </c>
      <c r="C98" s="83" t="s">
        <v>945</v>
      </c>
      <c r="D98" s="85" t="s">
        <v>946</v>
      </c>
      <c r="E98" s="85" t="s">
        <v>947</v>
      </c>
      <c r="F98" s="86" t="s">
        <v>697</v>
      </c>
      <c r="G98" s="86" t="s">
        <v>642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942</v>
      </c>
      <c r="B99" s="81" t="s">
        <v>948</v>
      </c>
      <c r="C99" s="83" t="s">
        <v>949</v>
      </c>
      <c r="D99" s="85" t="s">
        <v>950</v>
      </c>
      <c r="E99" s="85" t="s">
        <v>951</v>
      </c>
      <c r="F99" s="86" t="s">
        <v>641</v>
      </c>
      <c r="G99" s="86" t="s">
        <v>952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942</v>
      </c>
      <c r="B100" s="81" t="s">
        <v>953</v>
      </c>
      <c r="C100" s="83" t="s">
        <v>954</v>
      </c>
      <c r="D100" s="85" t="s">
        <v>955</v>
      </c>
      <c r="E100" s="85" t="s">
        <v>956</v>
      </c>
      <c r="F100" s="86" t="s">
        <v>641</v>
      </c>
      <c r="G100" s="86" t="s">
        <v>629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942</v>
      </c>
      <c r="B101" s="81" t="s">
        <v>957</v>
      </c>
      <c r="C101" s="83" t="s">
        <v>958</v>
      </c>
      <c r="D101" s="85" t="s">
        <v>959</v>
      </c>
      <c r="E101" s="85" t="s">
        <v>960</v>
      </c>
      <c r="F101" s="86" t="s">
        <v>641</v>
      </c>
      <c r="G101" s="86" t="s">
        <v>952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942</v>
      </c>
      <c r="B102" s="81" t="s">
        <v>961</v>
      </c>
      <c r="C102" s="83" t="s">
        <v>962</v>
      </c>
      <c r="D102" s="85" t="s">
        <v>963</v>
      </c>
      <c r="E102" s="85" t="s">
        <v>964</v>
      </c>
      <c r="F102" s="86" t="s">
        <v>641</v>
      </c>
      <c r="G102" s="86" t="s">
        <v>952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965</v>
      </c>
      <c r="B103" s="80">
        <v>12</v>
      </c>
      <c r="C103" s="82" t="s">
        <v>25</v>
      </c>
      <c r="D103" s="84" t="s">
        <v>966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965</v>
      </c>
      <c r="B104" s="81" t="s">
        <v>967</v>
      </c>
      <c r="C104" s="83" t="s">
        <v>968</v>
      </c>
      <c r="D104" s="85" t="s">
        <v>969</v>
      </c>
      <c r="E104" s="85" t="s">
        <v>970</v>
      </c>
      <c r="F104" s="86" t="s">
        <v>849</v>
      </c>
      <c r="G104" s="86" t="s">
        <v>629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965</v>
      </c>
      <c r="B105" s="81" t="s">
        <v>971</v>
      </c>
      <c r="C105" s="83" t="s">
        <v>972</v>
      </c>
      <c r="D105" s="85" t="s">
        <v>973</v>
      </c>
      <c r="E105" s="85" t="s">
        <v>974</v>
      </c>
      <c r="F105" s="86" t="s">
        <v>849</v>
      </c>
      <c r="G105" s="86" t="s">
        <v>629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965</v>
      </c>
      <c r="B106" s="81" t="s">
        <v>975</v>
      </c>
      <c r="C106" s="83" t="s">
        <v>976</v>
      </c>
      <c r="D106" s="85" t="s">
        <v>977</v>
      </c>
      <c r="E106" s="85" t="s">
        <v>978</v>
      </c>
      <c r="F106" s="86" t="s">
        <v>849</v>
      </c>
      <c r="G106" s="86" t="s">
        <v>629</v>
      </c>
      <c r="H106" s="86">
        <v>2</v>
      </c>
      <c r="I106" s="88">
        <f>IF(COUNTIF(J106:AW106,"&lt;&gt;")=0,"",SUMPRODUCT(((Recommendations[ImplStatus]="Implemented")+(Recommendations[ImplStatus]="Compensated"))*ISNUMBER(MATCH(Recommendations[Id],J106:AW106,0)))/COUNTIF(J106:AW106,"&lt;&gt;"))</f>
        <v>0</v>
      </c>
      <c r="J106" s="90" t="s">
        <v>122</v>
      </c>
      <c r="K106" s="90" t="s">
        <v>129</v>
      </c>
      <c r="L106" s="90" t="s">
        <v>136</v>
      </c>
      <c r="M106" s="90" t="s">
        <v>143</v>
      </c>
      <c r="N106" s="90" t="s">
        <v>150</v>
      </c>
      <c r="O106" s="90" t="s">
        <v>157</v>
      </c>
      <c r="P106" s="90" t="s">
        <v>164</v>
      </c>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965</v>
      </c>
      <c r="B107" s="81" t="s">
        <v>979</v>
      </c>
      <c r="C107" s="83" t="s">
        <v>980</v>
      </c>
      <c r="D107" s="85" t="s">
        <v>981</v>
      </c>
      <c r="E107" s="85" t="s">
        <v>982</v>
      </c>
      <c r="F107" s="86" t="s">
        <v>697</v>
      </c>
      <c r="G107" s="86" t="s">
        <v>642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965</v>
      </c>
      <c r="B108" s="81" t="s">
        <v>983</v>
      </c>
      <c r="C108" s="83" t="s">
        <v>984</v>
      </c>
      <c r="D108" s="85" t="s">
        <v>985</v>
      </c>
      <c r="E108" s="85" t="s">
        <v>986</v>
      </c>
      <c r="F108" s="86" t="s">
        <v>849</v>
      </c>
      <c r="G108" s="86" t="s">
        <v>629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965</v>
      </c>
      <c r="B109" s="81" t="s">
        <v>987</v>
      </c>
      <c r="C109" s="83" t="s">
        <v>988</v>
      </c>
      <c r="D109" s="85" t="s">
        <v>989</v>
      </c>
      <c r="E109" s="85" t="s">
        <v>990</v>
      </c>
      <c r="F109" s="86" t="s">
        <v>849</v>
      </c>
      <c r="G109" s="86" t="s">
        <v>629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965</v>
      </c>
      <c r="B110" s="81" t="s">
        <v>991</v>
      </c>
      <c r="C110" s="83" t="s">
        <v>992</v>
      </c>
      <c r="D110" s="85" t="s">
        <v>993</v>
      </c>
      <c r="E110" s="85" t="s">
        <v>994</v>
      </c>
      <c r="F110" s="86" t="s">
        <v>595</v>
      </c>
      <c r="G110" s="86" t="s">
        <v>629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965</v>
      </c>
      <c r="B111" s="81" t="s">
        <v>995</v>
      </c>
      <c r="C111" s="83" t="s">
        <v>996</v>
      </c>
      <c r="D111" s="85" t="s">
        <v>997</v>
      </c>
      <c r="E111" s="85" t="s">
        <v>998</v>
      </c>
      <c r="F111" s="86" t="s">
        <v>595</v>
      </c>
      <c r="G111" s="86" t="s">
        <v>629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999</v>
      </c>
      <c r="B112" s="80">
        <v>13</v>
      </c>
      <c r="C112" s="82" t="s">
        <v>25</v>
      </c>
      <c r="D112" s="84" t="s">
        <v>1000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999</v>
      </c>
      <c r="B113" s="81" t="s">
        <v>1001</v>
      </c>
      <c r="C113" s="83" t="s">
        <v>1002</v>
      </c>
      <c r="D113" s="85" t="s">
        <v>1003</v>
      </c>
      <c r="E113" s="85" t="s">
        <v>1004</v>
      </c>
      <c r="F113" s="86" t="s">
        <v>849</v>
      </c>
      <c r="G113" s="86" t="s">
        <v>604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999</v>
      </c>
      <c r="B114" s="81" t="s">
        <v>1005</v>
      </c>
      <c r="C114" s="83" t="s">
        <v>1006</v>
      </c>
      <c r="D114" s="85" t="s">
        <v>1007</v>
      </c>
      <c r="E114" s="85" t="s">
        <v>1008</v>
      </c>
      <c r="F114" s="86" t="s">
        <v>595</v>
      </c>
      <c r="G114" s="86" t="s">
        <v>604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999</v>
      </c>
      <c r="B115" s="81" t="s">
        <v>1009</v>
      </c>
      <c r="C115" s="83" t="s">
        <v>1010</v>
      </c>
      <c r="D115" s="85" t="s">
        <v>1011</v>
      </c>
      <c r="E115" s="85" t="s">
        <v>1012</v>
      </c>
      <c r="F115" s="86" t="s">
        <v>849</v>
      </c>
      <c r="G115" s="86" t="s">
        <v>604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999</v>
      </c>
      <c r="B116" s="81" t="s">
        <v>1013</v>
      </c>
      <c r="C116" s="83" t="s">
        <v>1014</v>
      </c>
      <c r="D116" s="85" t="s">
        <v>1015</v>
      </c>
      <c r="E116" s="85" t="s">
        <v>1016</v>
      </c>
      <c r="F116" s="86" t="s">
        <v>849</v>
      </c>
      <c r="G116" s="86" t="s">
        <v>629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999</v>
      </c>
      <c r="B117" s="81" t="s">
        <v>1017</v>
      </c>
      <c r="C117" s="83" t="s">
        <v>1018</v>
      </c>
      <c r="D117" s="85" t="s">
        <v>1019</v>
      </c>
      <c r="E117" s="85" t="s">
        <v>1020</v>
      </c>
      <c r="F117" s="86" t="s">
        <v>595</v>
      </c>
      <c r="G117" s="86" t="s">
        <v>629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999</v>
      </c>
      <c r="B118" s="81" t="s">
        <v>1021</v>
      </c>
      <c r="C118" s="83" t="s">
        <v>1022</v>
      </c>
      <c r="D118" s="85" t="s">
        <v>1023</v>
      </c>
      <c r="E118" s="85" t="s">
        <v>1024</v>
      </c>
      <c r="F118" s="86" t="s">
        <v>849</v>
      </c>
      <c r="G118" s="86" t="s">
        <v>604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999</v>
      </c>
      <c r="B119" s="81" t="s">
        <v>1025</v>
      </c>
      <c r="C119" s="83" t="s">
        <v>1026</v>
      </c>
      <c r="D119" s="85" t="s">
        <v>1027</v>
      </c>
      <c r="E119" s="85" t="s">
        <v>1028</v>
      </c>
      <c r="F119" s="86" t="s">
        <v>595</v>
      </c>
      <c r="G119" s="86" t="s">
        <v>629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999</v>
      </c>
      <c r="B120" s="81" t="s">
        <v>1029</v>
      </c>
      <c r="C120" s="83" t="s">
        <v>1030</v>
      </c>
      <c r="D120" s="85" t="s">
        <v>1031</v>
      </c>
      <c r="E120" s="85" t="s">
        <v>1032</v>
      </c>
      <c r="F120" s="86" t="s">
        <v>849</v>
      </c>
      <c r="G120" s="86" t="s">
        <v>629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999</v>
      </c>
      <c r="B121" s="81" t="s">
        <v>1033</v>
      </c>
      <c r="C121" s="83" t="s">
        <v>1034</v>
      </c>
      <c r="D121" s="85" t="s">
        <v>1035</v>
      </c>
      <c r="E121" s="85" t="s">
        <v>1036</v>
      </c>
      <c r="F121" s="86" t="s">
        <v>849</v>
      </c>
      <c r="G121" s="86" t="s">
        <v>629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999</v>
      </c>
      <c r="B122" s="81" t="s">
        <v>1037</v>
      </c>
      <c r="C122" s="83" t="s">
        <v>1038</v>
      </c>
      <c r="D122" s="85" t="s">
        <v>1039</v>
      </c>
      <c r="E122" s="85" t="s">
        <v>1040</v>
      </c>
      <c r="F122" s="86" t="s">
        <v>849</v>
      </c>
      <c r="G122" s="86" t="s">
        <v>629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999</v>
      </c>
      <c r="B123" s="81" t="s">
        <v>1041</v>
      </c>
      <c r="C123" s="83" t="s">
        <v>1042</v>
      </c>
      <c r="D123" s="85" t="s">
        <v>1043</v>
      </c>
      <c r="E123" s="85" t="s">
        <v>1044</v>
      </c>
      <c r="F123" s="86" t="s">
        <v>849</v>
      </c>
      <c r="G123" s="86" t="s">
        <v>604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1045</v>
      </c>
      <c r="B124" s="80">
        <v>14</v>
      </c>
      <c r="C124" s="82" t="s">
        <v>25</v>
      </c>
      <c r="D124" s="84" t="s">
        <v>1046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1045</v>
      </c>
      <c r="B125" s="81" t="s">
        <v>1047</v>
      </c>
      <c r="C125" s="83" t="s">
        <v>1048</v>
      </c>
      <c r="D125" s="85" t="s">
        <v>1049</v>
      </c>
      <c r="E125" s="85" t="s">
        <v>1050</v>
      </c>
      <c r="F125" s="86" t="s">
        <v>697</v>
      </c>
      <c r="G125" s="86" t="s">
        <v>642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1045</v>
      </c>
      <c r="B126" s="81" t="s">
        <v>1051</v>
      </c>
      <c r="C126" s="83" t="s">
        <v>1052</v>
      </c>
      <c r="D126" s="85" t="s">
        <v>1053</v>
      </c>
      <c r="E126" s="85" t="s">
        <v>1054</v>
      </c>
      <c r="F126" s="86" t="s">
        <v>720</v>
      </c>
      <c r="G126" s="86" t="s">
        <v>629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1045</v>
      </c>
      <c r="B127" s="81" t="s">
        <v>1055</v>
      </c>
      <c r="C127" s="83" t="s">
        <v>1056</v>
      </c>
      <c r="D127" s="85" t="s">
        <v>1057</v>
      </c>
      <c r="E127" s="85" t="s">
        <v>1058</v>
      </c>
      <c r="F127" s="86" t="s">
        <v>720</v>
      </c>
      <c r="G127" s="86" t="s">
        <v>629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1045</v>
      </c>
      <c r="B128" s="81" t="s">
        <v>1059</v>
      </c>
      <c r="C128" s="83" t="s">
        <v>1060</v>
      </c>
      <c r="D128" s="85" t="s">
        <v>1061</v>
      </c>
      <c r="E128" s="85" t="s">
        <v>1062</v>
      </c>
      <c r="F128" s="86" t="s">
        <v>720</v>
      </c>
      <c r="G128" s="86" t="s">
        <v>629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1045</v>
      </c>
      <c r="B129" s="81" t="s">
        <v>1063</v>
      </c>
      <c r="C129" s="83" t="s">
        <v>1064</v>
      </c>
      <c r="D129" s="85" t="s">
        <v>1065</v>
      </c>
      <c r="E129" s="85" t="s">
        <v>1066</v>
      </c>
      <c r="F129" s="86" t="s">
        <v>720</v>
      </c>
      <c r="G129" s="86" t="s">
        <v>629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1045</v>
      </c>
      <c r="B130" s="81" t="s">
        <v>1067</v>
      </c>
      <c r="C130" s="83" t="s">
        <v>1068</v>
      </c>
      <c r="D130" s="85" t="s">
        <v>1069</v>
      </c>
      <c r="E130" s="85" t="s">
        <v>1070</v>
      </c>
      <c r="F130" s="86" t="s">
        <v>720</v>
      </c>
      <c r="G130" s="86" t="s">
        <v>629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1045</v>
      </c>
      <c r="B131" s="81" t="s">
        <v>1071</v>
      </c>
      <c r="C131" s="83" t="s">
        <v>1072</v>
      </c>
      <c r="D131" s="85" t="s">
        <v>1073</v>
      </c>
      <c r="E131" s="85" t="s">
        <v>1074</v>
      </c>
      <c r="F131" s="86" t="s">
        <v>720</v>
      </c>
      <c r="G131" s="86" t="s">
        <v>629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1045</v>
      </c>
      <c r="B132" s="81" t="s">
        <v>1075</v>
      </c>
      <c r="C132" s="83" t="s">
        <v>1076</v>
      </c>
      <c r="D132" s="85" t="s">
        <v>1077</v>
      </c>
      <c r="E132" s="85" t="s">
        <v>1078</v>
      </c>
      <c r="F132" s="86" t="s">
        <v>720</v>
      </c>
      <c r="G132" s="86" t="s">
        <v>629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1045</v>
      </c>
      <c r="B133" s="81" t="s">
        <v>1079</v>
      </c>
      <c r="C133" s="83" t="s">
        <v>1080</v>
      </c>
      <c r="D133" s="85" t="s">
        <v>1081</v>
      </c>
      <c r="E133" s="85" t="s">
        <v>1082</v>
      </c>
      <c r="F133" s="86" t="s">
        <v>720</v>
      </c>
      <c r="G133" s="86" t="s">
        <v>629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1083</v>
      </c>
      <c r="B134" s="80">
        <v>15</v>
      </c>
      <c r="C134" s="82" t="s">
        <v>25</v>
      </c>
      <c r="D134" s="84" t="s">
        <v>1084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1083</v>
      </c>
      <c r="B135" s="81" t="s">
        <v>1085</v>
      </c>
      <c r="C135" s="83" t="s">
        <v>1086</v>
      </c>
      <c r="D135" s="85" t="s">
        <v>1087</v>
      </c>
      <c r="E135" s="85" t="s">
        <v>1088</v>
      </c>
      <c r="F135" s="86" t="s">
        <v>720</v>
      </c>
      <c r="G135" s="86" t="s">
        <v>596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1083</v>
      </c>
      <c r="B136" s="81" t="s">
        <v>1089</v>
      </c>
      <c r="C136" s="83" t="s">
        <v>1090</v>
      </c>
      <c r="D136" s="85" t="s">
        <v>1091</v>
      </c>
      <c r="E136" s="85" t="s">
        <v>1092</v>
      </c>
      <c r="F136" s="86" t="s">
        <v>697</v>
      </c>
      <c r="G136" s="86" t="s">
        <v>642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1083</v>
      </c>
      <c r="B137" s="81" t="s">
        <v>1093</v>
      </c>
      <c r="C137" s="83" t="s">
        <v>1094</v>
      </c>
      <c r="D137" s="85" t="s">
        <v>1095</v>
      </c>
      <c r="E137" s="85" t="s">
        <v>1096</v>
      </c>
      <c r="F137" s="86" t="s">
        <v>720</v>
      </c>
      <c r="G137" s="86" t="s">
        <v>642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1083</v>
      </c>
      <c r="B138" s="81" t="s">
        <v>1097</v>
      </c>
      <c r="C138" s="83" t="s">
        <v>1098</v>
      </c>
      <c r="D138" s="85" t="s">
        <v>1099</v>
      </c>
      <c r="E138" s="85" t="s">
        <v>1100</v>
      </c>
      <c r="F138" s="86" t="s">
        <v>697</v>
      </c>
      <c r="G138" s="86" t="s">
        <v>642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1083</v>
      </c>
      <c r="B139" s="81" t="s">
        <v>1101</v>
      </c>
      <c r="C139" s="83" t="s">
        <v>1102</v>
      </c>
      <c r="D139" s="85" t="s">
        <v>1103</v>
      </c>
      <c r="E139" s="85" t="s">
        <v>1104</v>
      </c>
      <c r="F139" s="86" t="s">
        <v>720</v>
      </c>
      <c r="G139" s="86" t="s">
        <v>642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1083</v>
      </c>
      <c r="B140" s="81" t="s">
        <v>1105</v>
      </c>
      <c r="C140" s="83" t="s">
        <v>1106</v>
      </c>
      <c r="D140" s="85" t="s">
        <v>1107</v>
      </c>
      <c r="E140" s="85" t="s">
        <v>1108</v>
      </c>
      <c r="F140" s="86" t="s">
        <v>641</v>
      </c>
      <c r="G140" s="86" t="s">
        <v>642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1083</v>
      </c>
      <c r="B141" s="81" t="s">
        <v>1109</v>
      </c>
      <c r="C141" s="83" t="s">
        <v>1110</v>
      </c>
      <c r="D141" s="85" t="s">
        <v>1111</v>
      </c>
      <c r="E141" s="85" t="s">
        <v>1112</v>
      </c>
      <c r="F141" s="86" t="s">
        <v>641</v>
      </c>
      <c r="G141" s="86" t="s">
        <v>629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1113</v>
      </c>
      <c r="B142" s="80">
        <v>16</v>
      </c>
      <c r="C142" s="82" t="s">
        <v>25</v>
      </c>
      <c r="D142" s="84" t="s">
        <v>1114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1113</v>
      </c>
      <c r="B143" s="81" t="s">
        <v>1115</v>
      </c>
      <c r="C143" s="83" t="s">
        <v>1116</v>
      </c>
      <c r="D143" s="85" t="s">
        <v>1117</v>
      </c>
      <c r="E143" s="85" t="s">
        <v>1118</v>
      </c>
      <c r="F143" s="86" t="s">
        <v>697</v>
      </c>
      <c r="G143" s="86" t="s">
        <v>642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1113</v>
      </c>
      <c r="B144" s="81" t="s">
        <v>1119</v>
      </c>
      <c r="C144" s="83" t="s">
        <v>1120</v>
      </c>
      <c r="D144" s="85" t="s">
        <v>1121</v>
      </c>
      <c r="E144" s="85" t="s">
        <v>1122</v>
      </c>
      <c r="F144" s="86" t="s">
        <v>697</v>
      </c>
      <c r="G144" s="86" t="s">
        <v>642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1113</v>
      </c>
      <c r="B145" s="81" t="s">
        <v>1123</v>
      </c>
      <c r="C145" s="83" t="s">
        <v>1124</v>
      </c>
      <c r="D145" s="85" t="s">
        <v>1125</v>
      </c>
      <c r="E145" s="85" t="s">
        <v>1126</v>
      </c>
      <c r="F145" s="86" t="s">
        <v>616</v>
      </c>
      <c r="G145" s="86" t="s">
        <v>604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1113</v>
      </c>
      <c r="B146" s="81" t="s">
        <v>1127</v>
      </c>
      <c r="C146" s="83" t="s">
        <v>1128</v>
      </c>
      <c r="D146" s="85" t="s">
        <v>1129</v>
      </c>
      <c r="E146" s="85" t="s">
        <v>1130</v>
      </c>
      <c r="F146" s="86" t="s">
        <v>616</v>
      </c>
      <c r="G146" s="86" t="s">
        <v>596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1113</v>
      </c>
      <c r="B147" s="81" t="s">
        <v>1131</v>
      </c>
      <c r="C147" s="83" t="s">
        <v>1132</v>
      </c>
      <c r="D147" s="85" t="s">
        <v>1133</v>
      </c>
      <c r="E147" s="85" t="s">
        <v>1134</v>
      </c>
      <c r="F147" s="86" t="s">
        <v>616</v>
      </c>
      <c r="G147" s="86" t="s">
        <v>629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1113</v>
      </c>
      <c r="B148" s="81" t="s">
        <v>1135</v>
      </c>
      <c r="C148" s="83" t="s">
        <v>1136</v>
      </c>
      <c r="D148" s="85" t="s">
        <v>1137</v>
      </c>
      <c r="E148" s="85" t="s">
        <v>1138</v>
      </c>
      <c r="F148" s="86" t="s">
        <v>697</v>
      </c>
      <c r="G148" s="86" t="s">
        <v>642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1113</v>
      </c>
      <c r="B149" s="81" t="s">
        <v>1139</v>
      </c>
      <c r="C149" s="83" t="s">
        <v>1140</v>
      </c>
      <c r="D149" s="85" t="s">
        <v>1141</v>
      </c>
      <c r="E149" s="85" t="s">
        <v>1142</v>
      </c>
      <c r="F149" s="86" t="s">
        <v>616</v>
      </c>
      <c r="G149" s="86" t="s">
        <v>629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1113</v>
      </c>
      <c r="B150" s="81" t="s">
        <v>1143</v>
      </c>
      <c r="C150" s="83" t="s">
        <v>1144</v>
      </c>
      <c r="D150" s="85" t="s">
        <v>1145</v>
      </c>
      <c r="E150" s="85" t="s">
        <v>1146</v>
      </c>
      <c r="F150" s="86" t="s">
        <v>849</v>
      </c>
      <c r="G150" s="86" t="s">
        <v>629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1113</v>
      </c>
      <c r="B151" s="81" t="s">
        <v>1147</v>
      </c>
      <c r="C151" s="83" t="s">
        <v>1148</v>
      </c>
      <c r="D151" s="85" t="s">
        <v>1149</v>
      </c>
      <c r="E151" s="85" t="s">
        <v>1150</v>
      </c>
      <c r="F151" s="86" t="s">
        <v>720</v>
      </c>
      <c r="G151" s="86" t="s">
        <v>629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1113</v>
      </c>
      <c r="B152" s="81" t="s">
        <v>1151</v>
      </c>
      <c r="C152" s="83" t="s">
        <v>1152</v>
      </c>
      <c r="D152" s="85" t="s">
        <v>1153</v>
      </c>
      <c r="E152" s="85" t="s">
        <v>1154</v>
      </c>
      <c r="F152" s="86" t="s">
        <v>616</v>
      </c>
      <c r="G152" s="86" t="s">
        <v>629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1113</v>
      </c>
      <c r="B153" s="81" t="s">
        <v>1155</v>
      </c>
      <c r="C153" s="83" t="s">
        <v>1156</v>
      </c>
      <c r="D153" s="85" t="s">
        <v>1157</v>
      </c>
      <c r="E153" s="85" t="s">
        <v>1158</v>
      </c>
      <c r="F153" s="86" t="s">
        <v>616</v>
      </c>
      <c r="G153" s="86" t="s">
        <v>629</v>
      </c>
      <c r="H153" s="86">
        <v>2</v>
      </c>
      <c r="I153" s="88">
        <f>IF(COUNTIF(J153:AW153,"&lt;&gt;")=0,"",SUMPRODUCT(((Recommendations[ImplStatus]="Implemented")+(Recommendations[ImplStatus]="Compensated"))*ISNUMBER(MATCH(Recommendations[Id],J153:AW153,0)))/COUNTIF(J153:AW153,"&lt;&gt;"))</f>
        <v>0</v>
      </c>
      <c r="J153" s="90" t="s">
        <v>79</v>
      </c>
      <c r="K153" s="90" t="s">
        <v>86</v>
      </c>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1113</v>
      </c>
      <c r="B154" s="81" t="s">
        <v>1159</v>
      </c>
      <c r="C154" s="83" t="s">
        <v>1160</v>
      </c>
      <c r="D154" s="85" t="s">
        <v>1161</v>
      </c>
      <c r="E154" s="85" t="s">
        <v>1162</v>
      </c>
      <c r="F154" s="86" t="s">
        <v>616</v>
      </c>
      <c r="G154" s="86" t="s">
        <v>629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1113</v>
      </c>
      <c r="B155" s="81" t="s">
        <v>1163</v>
      </c>
      <c r="C155" s="83" t="s">
        <v>1164</v>
      </c>
      <c r="D155" s="85" t="s">
        <v>1165</v>
      </c>
      <c r="E155" s="85" t="s">
        <v>1166</v>
      </c>
      <c r="F155" s="86" t="s">
        <v>616</v>
      </c>
      <c r="G155" s="86" t="s">
        <v>604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1113</v>
      </c>
      <c r="B156" s="81" t="s">
        <v>1167</v>
      </c>
      <c r="C156" s="83" t="s">
        <v>1168</v>
      </c>
      <c r="D156" s="85" t="s">
        <v>1169</v>
      </c>
      <c r="E156" s="85" t="s">
        <v>1170</v>
      </c>
      <c r="F156" s="86" t="s">
        <v>616</v>
      </c>
      <c r="G156" s="86" t="s">
        <v>629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1171</v>
      </c>
      <c r="B157" s="80">
        <v>17</v>
      </c>
      <c r="C157" s="82" t="s">
        <v>25</v>
      </c>
      <c r="D157" s="84" t="s">
        <v>1172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1171</v>
      </c>
      <c r="B158" s="81" t="s">
        <v>1173</v>
      </c>
      <c r="C158" s="83" t="s">
        <v>1174</v>
      </c>
      <c r="D158" s="85" t="s">
        <v>1175</v>
      </c>
      <c r="E158" s="85" t="s">
        <v>1176</v>
      </c>
      <c r="F158" s="86" t="s">
        <v>720</v>
      </c>
      <c r="G158" s="86" t="s">
        <v>600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1171</v>
      </c>
      <c r="B159" s="81" t="s">
        <v>1177</v>
      </c>
      <c r="C159" s="83" t="s">
        <v>1178</v>
      </c>
      <c r="D159" s="85" t="s">
        <v>1179</v>
      </c>
      <c r="E159" s="85" t="s">
        <v>1180</v>
      </c>
      <c r="F159" s="86" t="s">
        <v>697</v>
      </c>
      <c r="G159" s="86" t="s">
        <v>642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1171</v>
      </c>
      <c r="B160" s="81" t="s">
        <v>1181</v>
      </c>
      <c r="C160" s="83" t="s">
        <v>1182</v>
      </c>
      <c r="D160" s="85" t="s">
        <v>1183</v>
      </c>
      <c r="E160" s="85" t="s">
        <v>1184</v>
      </c>
      <c r="F160" s="86" t="s">
        <v>697</v>
      </c>
      <c r="G160" s="86" t="s">
        <v>642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1171</v>
      </c>
      <c r="B161" s="81" t="s">
        <v>1185</v>
      </c>
      <c r="C161" s="83" t="s">
        <v>1186</v>
      </c>
      <c r="D161" s="85" t="s">
        <v>1187</v>
      </c>
      <c r="E161" s="85" t="s">
        <v>1188</v>
      </c>
      <c r="F161" s="86" t="s">
        <v>697</v>
      </c>
      <c r="G161" s="86" t="s">
        <v>642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1171</v>
      </c>
      <c r="B162" s="81" t="s">
        <v>1189</v>
      </c>
      <c r="C162" s="83" t="s">
        <v>1190</v>
      </c>
      <c r="D162" s="85" t="s">
        <v>1191</v>
      </c>
      <c r="E162" s="85" t="s">
        <v>1192</v>
      </c>
      <c r="F162" s="86" t="s">
        <v>720</v>
      </c>
      <c r="G162" s="86" t="s">
        <v>600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1171</v>
      </c>
      <c r="B163" s="81" t="s">
        <v>1193</v>
      </c>
      <c r="C163" s="83" t="s">
        <v>1194</v>
      </c>
      <c r="D163" s="85" t="s">
        <v>1195</v>
      </c>
      <c r="E163" s="85" t="s">
        <v>1196</v>
      </c>
      <c r="F163" s="86" t="s">
        <v>720</v>
      </c>
      <c r="G163" s="86" t="s">
        <v>600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1171</v>
      </c>
      <c r="B164" s="81" t="s">
        <v>1197</v>
      </c>
      <c r="C164" s="83" t="s">
        <v>1198</v>
      </c>
      <c r="D164" s="85" t="s">
        <v>1199</v>
      </c>
      <c r="E164" s="85" t="s">
        <v>1200</v>
      </c>
      <c r="F164" s="86" t="s">
        <v>720</v>
      </c>
      <c r="G164" s="86" t="s">
        <v>952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1171</v>
      </c>
      <c r="B165" s="81" t="s">
        <v>1201</v>
      </c>
      <c r="C165" s="83" t="s">
        <v>1202</v>
      </c>
      <c r="D165" s="85" t="s">
        <v>1203</v>
      </c>
      <c r="E165" s="85" t="s">
        <v>1204</v>
      </c>
      <c r="F165" s="86" t="s">
        <v>720</v>
      </c>
      <c r="G165" s="86" t="s">
        <v>952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1171</v>
      </c>
      <c r="B166" s="81" t="s">
        <v>1205</v>
      </c>
      <c r="C166" s="83" t="s">
        <v>1206</v>
      </c>
      <c r="D166" s="85" t="s">
        <v>1207</v>
      </c>
      <c r="E166" s="85" t="s">
        <v>1208</v>
      </c>
      <c r="F166" s="86" t="s">
        <v>697</v>
      </c>
      <c r="G166" s="86" t="s">
        <v>952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1209</v>
      </c>
      <c r="B167" s="80">
        <v>18</v>
      </c>
      <c r="C167" s="82" t="s">
        <v>25</v>
      </c>
      <c r="D167" s="84" t="s">
        <v>1210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1209</v>
      </c>
      <c r="B168" s="81" t="s">
        <v>1211</v>
      </c>
      <c r="C168" s="83" t="s">
        <v>1212</v>
      </c>
      <c r="D168" s="85" t="s">
        <v>1213</v>
      </c>
      <c r="E168" s="85" t="s">
        <v>1214</v>
      </c>
      <c r="F168" s="86" t="s">
        <v>697</v>
      </c>
      <c r="G168" s="86" t="s">
        <v>642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1209</v>
      </c>
      <c r="B169" s="81" t="s">
        <v>1215</v>
      </c>
      <c r="C169" s="83" t="s">
        <v>1216</v>
      </c>
      <c r="D169" s="85" t="s">
        <v>1217</v>
      </c>
      <c r="E169" s="85" t="s">
        <v>1218</v>
      </c>
      <c r="F169" s="86" t="s">
        <v>849</v>
      </c>
      <c r="G169" s="86" t="s">
        <v>604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1209</v>
      </c>
      <c r="B170" s="81" t="s">
        <v>1219</v>
      </c>
      <c r="C170" s="83" t="s">
        <v>1220</v>
      </c>
      <c r="D170" s="85" t="s">
        <v>1221</v>
      </c>
      <c r="E170" s="85" t="s">
        <v>1222</v>
      </c>
      <c r="F170" s="86" t="s">
        <v>849</v>
      </c>
      <c r="G170" s="86" t="s">
        <v>629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1209</v>
      </c>
      <c r="B171" s="81" t="s">
        <v>1223</v>
      </c>
      <c r="C171" s="83" t="s">
        <v>1224</v>
      </c>
      <c r="D171" s="85" t="s">
        <v>1225</v>
      </c>
      <c r="E171" s="85" t="s">
        <v>1226</v>
      </c>
      <c r="F171" s="86" t="s">
        <v>849</v>
      </c>
      <c r="G171" s="86" t="s">
        <v>629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1209</v>
      </c>
      <c r="B172" s="91" t="s">
        <v>1227</v>
      </c>
      <c r="C172" s="92" t="s">
        <v>1228</v>
      </c>
      <c r="D172" s="93" t="s">
        <v>1229</v>
      </c>
      <c r="E172" s="93" t="s">
        <v>1230</v>
      </c>
      <c r="F172" s="94" t="s">
        <v>849</v>
      </c>
      <c r="G172" s="94" t="s">
        <v>604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23" t="s">
        <v>317</v>
      </c>
      <c r="B176" s="123"/>
      <c r="C176" s="123"/>
      <c r="D176" s="123"/>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IFERROR(INDEX('Recommendations'!$I$2:$I$45, MATCH(J2,'Recommendations'!$B$2:$B$45,0))="Implemented", FALSE))</xm:f>
            <x14:dxf>
              <font>
                <color rgb="FF000000"/>
              </font>
              <fill>
                <patternFill>
                  <bgColor rgb="FF3C7D22"/>
                </patternFill>
              </fill>
            </x14:dxf>
          </x14:cfRule>
          <x14:cfRule type="expression" priority="2" id="{00000000-000E-0000-0400-000002000000}">
            <xm:f>AND(J2&lt;&gt;"", IFERROR(INDEX('Recommendations'!$I$2:$I$45, MATCH(J2,'Recommendations'!$B$2:$B$45,0))="Compensated", FALSE))</xm:f>
            <x14:dxf>
              <font>
                <color rgb="FF000000"/>
              </font>
              <fill>
                <patternFill>
                  <bgColor rgb="FFC6E0B4"/>
                </patternFill>
              </fill>
            </x14:dxf>
          </x14:cfRule>
          <x14:cfRule type="expression" priority="3" id="{00000000-000E-0000-0400-000003000000}">
            <xm:f>AND(J2&lt;&gt;"", IFERROR(INDEX('Recommendations'!$I$2:$I$45, MATCH(J2,'Recommendations'!$B$2:$B$45,0))="Testing", FALSE))</xm:f>
            <x14:dxf>
              <font>
                <color rgb="FF000000"/>
              </font>
              <fill>
                <patternFill>
                  <bgColor rgb="FFFFC000"/>
                </patternFill>
              </fill>
            </x14:dxf>
          </x14:cfRule>
          <x14:cfRule type="expression" priority="4" id="{00000000-000E-0000-0400-000004000000}">
            <xm:f>AND(J2&lt;&gt;"", IFERROR(INDEX('Recommendations'!$I$2:$I$45, MATCH(J2,'Recommendations'!$B$2:$B$45,0))="Failed", FALSE))</xm:f>
            <x14:dxf>
              <font>
                <color rgb="FF000000"/>
              </font>
              <fill>
                <patternFill>
                  <bgColor rgb="FFD82891"/>
                </patternFill>
              </fill>
            </x14:dxf>
          </x14:cfRule>
          <x14:cfRule type="expression" priority="5" id="{00000000-000E-0000-0400-000005000000}">
            <xm:f>AND(J2&lt;&gt;"", IFERROR(INDEX('Recommendations'!$I$2:$I$45, MATCH(J2,'Recommendations'!$B$2:$B$45,0))="Risk Accepted", FALSE))</xm:f>
            <x14:dxf>
              <font>
                <color rgb="FF000000"/>
              </font>
              <fill>
                <patternFill>
                  <bgColor rgb="FFD9D9D9"/>
                </patternFill>
              </fill>
            </x14:dxf>
          </x14:cfRule>
          <x14:cfRule type="expression" priority="6" id="{00000000-000E-0000-0400-000006000000}">
            <xm:f>AND(J2&lt;&gt;"", IFERROR(INDEX('Recommendations'!$I$2:$I$45, MATCH(J2,'Recommendations'!$B$2:$B$45,0))="N/A",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1231</v>
      </c>
      <c r="C1" s="121" t="s">
        <v>11</v>
      </c>
      <c r="D1" s="121" t="s">
        <v>455</v>
      </c>
      <c r="E1" s="121" t="s">
        <v>1232</v>
      </c>
      <c r="F1" s="121" t="s">
        <v>1233</v>
      </c>
      <c r="G1" s="121" t="s">
        <v>549</v>
      </c>
      <c r="H1" s="121" t="s">
        <v>550</v>
      </c>
      <c r="I1" s="121" t="s">
        <v>551</v>
      </c>
      <c r="J1" s="121" t="s">
        <v>552</v>
      </c>
      <c r="K1" s="121" t="s">
        <v>553</v>
      </c>
      <c r="L1" s="121" t="s">
        <v>554</v>
      </c>
      <c r="M1" s="121" t="s">
        <v>555</v>
      </c>
      <c r="N1" s="121" t="s">
        <v>556</v>
      </c>
      <c r="O1" s="121" t="s">
        <v>557</v>
      </c>
      <c r="P1" s="121" t="s">
        <v>558</v>
      </c>
      <c r="Q1" s="121" t="s">
        <v>559</v>
      </c>
      <c r="R1" s="121" t="s">
        <v>560</v>
      </c>
      <c r="S1" s="121" t="s">
        <v>561</v>
      </c>
      <c r="T1" s="121" t="s">
        <v>562</v>
      </c>
      <c r="U1" s="121" t="s">
        <v>563</v>
      </c>
      <c r="V1" s="121" t="s">
        <v>564</v>
      </c>
      <c r="W1" s="121" t="s">
        <v>565</v>
      </c>
      <c r="X1" s="121" t="s">
        <v>566</v>
      </c>
      <c r="Y1" s="121" t="s">
        <v>567</v>
      </c>
      <c r="Z1" s="121" t="s">
        <v>568</v>
      </c>
      <c r="AA1" s="121" t="s">
        <v>569</v>
      </c>
      <c r="AB1" s="121" t="s">
        <v>570</v>
      </c>
      <c r="AC1" s="121" t="s">
        <v>571</v>
      </c>
      <c r="AD1" s="121" t="s">
        <v>572</v>
      </c>
      <c r="AE1" s="121" t="s">
        <v>573</v>
      </c>
      <c r="AF1" s="121" t="s">
        <v>574</v>
      </c>
      <c r="AG1" s="121" t="s">
        <v>575</v>
      </c>
      <c r="AH1" s="121" t="s">
        <v>576</v>
      </c>
      <c r="AI1" s="121" t="s">
        <v>577</v>
      </c>
      <c r="AJ1" s="121" t="s">
        <v>578</v>
      </c>
      <c r="AK1" s="121" t="s">
        <v>579</v>
      </c>
      <c r="AL1" s="121" t="s">
        <v>580</v>
      </c>
      <c r="AM1" s="121" t="s">
        <v>581</v>
      </c>
      <c r="AN1" s="121" t="s">
        <v>582</v>
      </c>
      <c r="AO1" s="121" t="s">
        <v>583</v>
      </c>
      <c r="AP1" s="121" t="s">
        <v>584</v>
      </c>
      <c r="AQ1" s="121" t="s">
        <v>585</v>
      </c>
      <c r="AR1" s="121" t="s">
        <v>586</v>
      </c>
      <c r="AS1" s="121" t="s">
        <v>587</v>
      </c>
      <c r="AT1" s="121" t="s">
        <v>588</v>
      </c>
      <c r="AU1" s="122" t="s">
        <v>589</v>
      </c>
    </row>
    <row r="2" spans="1:47" ht="60" customHeight="1" x14ac:dyDescent="0.35">
      <c r="A2" s="116" t="s">
        <v>1234</v>
      </c>
      <c r="B2" s="106" t="s">
        <v>1235</v>
      </c>
      <c r="C2" s="107" t="s">
        <v>1236</v>
      </c>
      <c r="D2" s="107" t="s">
        <v>1237</v>
      </c>
      <c r="E2" s="107" t="s">
        <v>1238</v>
      </c>
      <c r="F2" s="108" t="s">
        <v>1239</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1240</v>
      </c>
      <c r="B3" s="106" t="s">
        <v>1241</v>
      </c>
      <c r="C3" s="107" t="s">
        <v>1242</v>
      </c>
      <c r="D3" s="107" t="s">
        <v>1243</v>
      </c>
      <c r="E3" s="107" t="s">
        <v>1244</v>
      </c>
      <c r="F3" s="108" t="s">
        <v>1245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1246</v>
      </c>
      <c r="B4" s="106" t="s">
        <v>1247</v>
      </c>
      <c r="C4" s="107" t="s">
        <v>1248</v>
      </c>
      <c r="D4" s="107" t="s">
        <v>1249</v>
      </c>
      <c r="E4" s="107" t="s">
        <v>1250</v>
      </c>
      <c r="F4" s="108" t="s">
        <v>1251</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1252</v>
      </c>
      <c r="B5" s="106" t="s">
        <v>1253</v>
      </c>
      <c r="C5" s="107" t="s">
        <v>1254</v>
      </c>
      <c r="D5" s="107" t="s">
        <v>1255</v>
      </c>
      <c r="E5" s="107" t="s">
        <v>1256</v>
      </c>
      <c r="F5" s="108" t="s">
        <v>1257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1258</v>
      </c>
      <c r="B6" s="106" t="s">
        <v>1259</v>
      </c>
      <c r="C6" s="107" t="s">
        <v>1260</v>
      </c>
      <c r="D6" s="107" t="s">
        <v>1261</v>
      </c>
      <c r="E6" s="107" t="s">
        <v>25</v>
      </c>
      <c r="F6" s="108" t="s">
        <v>1262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1263</v>
      </c>
      <c r="B7" s="106" t="s">
        <v>13</v>
      </c>
      <c r="C7" s="107" t="s">
        <v>1264</v>
      </c>
      <c r="D7" s="107" t="s">
        <v>1265</v>
      </c>
      <c r="E7" s="107" t="s">
        <v>25</v>
      </c>
      <c r="F7" s="108" t="s">
        <v>1266</v>
      </c>
      <c r="G7" s="109">
        <f>IF(COUNTIF(H7:AU7,"&lt;&gt;")=0,"",SUMPRODUCT(((Recommendations[ImplStatus]="Implemented")+(Recommendations[ImplStatus]="Compensated"))*ISNUMBER(MATCH(Recommendations[Id],H7:AU7,0)))/COUNTIF(H7:AU7,"&lt;&gt;"))</f>
        <v>0</v>
      </c>
      <c r="H7" s="110" t="s">
        <v>65</v>
      </c>
      <c r="I7" s="110" t="s">
        <v>208</v>
      </c>
      <c r="J7" s="110" t="s">
        <v>230</v>
      </c>
      <c r="K7" s="110" t="s">
        <v>236</v>
      </c>
      <c r="L7" s="110" t="s">
        <v>257</v>
      </c>
      <c r="M7" s="110" t="s">
        <v>264</v>
      </c>
      <c r="N7" s="110" t="s">
        <v>276</v>
      </c>
      <c r="O7" s="110" t="s">
        <v>281</v>
      </c>
      <c r="P7" s="110" t="s">
        <v>295</v>
      </c>
      <c r="Q7" s="110" t="s">
        <v>299</v>
      </c>
      <c r="R7" s="110" t="s">
        <v>303</v>
      </c>
      <c r="S7" s="110" t="s">
        <v>310</v>
      </c>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1267</v>
      </c>
      <c r="B8" s="106" t="s">
        <v>1268</v>
      </c>
      <c r="C8" s="107" t="s">
        <v>1269</v>
      </c>
      <c r="D8" s="107" t="s">
        <v>1270</v>
      </c>
      <c r="E8" s="107" t="s">
        <v>25</v>
      </c>
      <c r="F8" s="108" t="s">
        <v>1271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1272</v>
      </c>
      <c r="B9" s="106" t="s">
        <v>1273</v>
      </c>
      <c r="C9" s="107" t="s">
        <v>1274</v>
      </c>
      <c r="D9" s="107" t="s">
        <v>1275</v>
      </c>
      <c r="E9" s="107" t="s">
        <v>25</v>
      </c>
      <c r="F9" s="108" t="s">
        <v>1276</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1277</v>
      </c>
      <c r="B10" s="106" t="s">
        <v>1278</v>
      </c>
      <c r="C10" s="107" t="s">
        <v>1279</v>
      </c>
      <c r="D10" s="107" t="s">
        <v>1280</v>
      </c>
      <c r="E10" s="107" t="s">
        <v>25</v>
      </c>
      <c r="F10" s="108" t="s">
        <v>1281</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1282</v>
      </c>
      <c r="B11" s="106" t="s">
        <v>1283</v>
      </c>
      <c r="C11" s="107" t="s">
        <v>1284</v>
      </c>
      <c r="D11" s="107" t="s">
        <v>1285</v>
      </c>
      <c r="E11" s="107" t="s">
        <v>25</v>
      </c>
      <c r="F11" s="108" t="s">
        <v>1286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1287</v>
      </c>
      <c r="B12" s="106" t="s">
        <v>1288</v>
      </c>
      <c r="C12" s="107" t="s">
        <v>1289</v>
      </c>
      <c r="D12" s="107" t="s">
        <v>1290</v>
      </c>
      <c r="E12" s="107" t="s">
        <v>25</v>
      </c>
      <c r="F12" s="108" t="s">
        <v>1291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1292</v>
      </c>
      <c r="B13" s="106" t="s">
        <v>1293</v>
      </c>
      <c r="C13" s="107" t="s">
        <v>1294</v>
      </c>
      <c r="D13" s="107" t="s">
        <v>1295</v>
      </c>
      <c r="E13" s="107" t="s">
        <v>25</v>
      </c>
      <c r="F13" s="108" t="s">
        <v>1296</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1297</v>
      </c>
      <c r="B14" s="106" t="s">
        <v>1298</v>
      </c>
      <c r="C14" s="107" t="s">
        <v>1299</v>
      </c>
      <c r="D14" s="107" t="s">
        <v>1300</v>
      </c>
      <c r="E14" s="107" t="s">
        <v>25</v>
      </c>
      <c r="F14" s="108" t="s">
        <v>1301</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1302</v>
      </c>
      <c r="B15" s="106" t="s">
        <v>1303</v>
      </c>
      <c r="C15" s="107" t="s">
        <v>1304</v>
      </c>
      <c r="D15" s="107" t="s">
        <v>1305</v>
      </c>
      <c r="E15" s="107" t="s">
        <v>25</v>
      </c>
      <c r="F15" s="108" t="s">
        <v>1306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1307</v>
      </c>
      <c r="B16" s="106" t="s">
        <v>1308</v>
      </c>
      <c r="C16" s="107" t="s">
        <v>1309</v>
      </c>
      <c r="D16" s="107" t="s">
        <v>1310</v>
      </c>
      <c r="E16" s="107" t="s">
        <v>25</v>
      </c>
      <c r="F16" s="108" t="s">
        <v>1311</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1312</v>
      </c>
      <c r="B17" s="106" t="s">
        <v>1313</v>
      </c>
      <c r="C17" s="107" t="s">
        <v>1314</v>
      </c>
      <c r="D17" s="107" t="s">
        <v>1315</v>
      </c>
      <c r="E17" s="107" t="s">
        <v>25</v>
      </c>
      <c r="F17" s="108" t="s">
        <v>1316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1317</v>
      </c>
      <c r="B18" s="106" t="s">
        <v>1318</v>
      </c>
      <c r="C18" s="107" t="s">
        <v>1319</v>
      </c>
      <c r="D18" s="107" t="s">
        <v>1320</v>
      </c>
      <c r="E18" s="107" t="s">
        <v>25</v>
      </c>
      <c r="F18" s="108" t="s">
        <v>1321</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1322</v>
      </c>
      <c r="B19" s="106" t="s">
        <v>1323</v>
      </c>
      <c r="C19" s="107" t="s">
        <v>1324</v>
      </c>
      <c r="D19" s="107" t="s">
        <v>1325</v>
      </c>
      <c r="E19" s="107" t="s">
        <v>25</v>
      </c>
      <c r="F19" s="108" t="s">
        <v>1326</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1327</v>
      </c>
      <c r="B20" s="106" t="s">
        <v>1328</v>
      </c>
      <c r="C20" s="107" t="s">
        <v>1329</v>
      </c>
      <c r="D20" s="107" t="s">
        <v>1330</v>
      </c>
      <c r="E20" s="107" t="s">
        <v>25</v>
      </c>
      <c r="F20" s="108" t="s">
        <v>1331</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1332</v>
      </c>
      <c r="B21" s="106" t="s">
        <v>1333</v>
      </c>
      <c r="C21" s="107" t="s">
        <v>1334</v>
      </c>
      <c r="D21" s="107" t="s">
        <v>1335</v>
      </c>
      <c r="E21" s="107" t="s">
        <v>1336</v>
      </c>
      <c r="F21" s="108" t="s">
        <v>1337</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1338</v>
      </c>
      <c r="B22" s="106" t="s">
        <v>1339</v>
      </c>
      <c r="C22" s="107" t="s">
        <v>1340</v>
      </c>
      <c r="D22" s="107" t="s">
        <v>1341</v>
      </c>
      <c r="E22" s="107" t="s">
        <v>1342</v>
      </c>
      <c r="F22" s="108" t="s">
        <v>1343</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1344</v>
      </c>
      <c r="B23" s="106" t="s">
        <v>1345</v>
      </c>
      <c r="C23" s="107" t="s">
        <v>1346</v>
      </c>
      <c r="D23" s="107" t="s">
        <v>1347</v>
      </c>
      <c r="E23" s="107" t="s">
        <v>1348</v>
      </c>
      <c r="F23" s="108" t="s">
        <v>1349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1350</v>
      </c>
      <c r="B24" s="106" t="s">
        <v>1351</v>
      </c>
      <c r="C24" s="107" t="s">
        <v>1352</v>
      </c>
      <c r="D24" s="107" t="s">
        <v>1353</v>
      </c>
      <c r="E24" s="107" t="s">
        <v>25</v>
      </c>
      <c r="F24" s="108" t="s">
        <v>1354</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1355</v>
      </c>
      <c r="B25" s="106" t="s">
        <v>1356</v>
      </c>
      <c r="C25" s="107" t="s">
        <v>1357</v>
      </c>
      <c r="D25" s="107" t="s">
        <v>25</v>
      </c>
      <c r="E25" s="107" t="s">
        <v>25</v>
      </c>
      <c r="F25" s="108" t="s">
        <v>1358</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1359</v>
      </c>
      <c r="B26" s="106" t="s">
        <v>1360</v>
      </c>
      <c r="C26" s="107" t="s">
        <v>1361</v>
      </c>
      <c r="D26" s="107" t="s">
        <v>1362</v>
      </c>
      <c r="E26" s="107" t="s">
        <v>25</v>
      </c>
      <c r="F26" s="108" t="s">
        <v>1363</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1364</v>
      </c>
      <c r="B27" s="106" t="s">
        <v>1365</v>
      </c>
      <c r="C27" s="107" t="s">
        <v>1366</v>
      </c>
      <c r="D27" s="107" t="s">
        <v>1367</v>
      </c>
      <c r="E27" s="107" t="s">
        <v>1368</v>
      </c>
      <c r="F27" s="108" t="s">
        <v>1369</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1370</v>
      </c>
      <c r="B28" s="106" t="s">
        <v>1371</v>
      </c>
      <c r="C28" s="107" t="s">
        <v>1372</v>
      </c>
      <c r="D28" s="107" t="s">
        <v>25</v>
      </c>
      <c r="E28" s="107" t="s">
        <v>25</v>
      </c>
      <c r="F28" s="108" t="s">
        <v>1373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1374</v>
      </c>
      <c r="B29" s="106" t="s">
        <v>1375</v>
      </c>
      <c r="C29" s="107" t="s">
        <v>1376</v>
      </c>
      <c r="D29" s="107" t="s">
        <v>1377</v>
      </c>
      <c r="E29" s="107" t="s">
        <v>1378</v>
      </c>
      <c r="F29" s="108" t="s">
        <v>1379</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1380</v>
      </c>
      <c r="B30" s="106" t="s">
        <v>1381</v>
      </c>
      <c r="C30" s="107" t="s">
        <v>1382</v>
      </c>
      <c r="D30" s="107" t="s">
        <v>1383</v>
      </c>
      <c r="E30" s="107" t="s">
        <v>25</v>
      </c>
      <c r="F30" s="108" t="s">
        <v>1384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1385</v>
      </c>
      <c r="B31" s="106" t="s">
        <v>1386</v>
      </c>
      <c r="C31" s="107" t="s">
        <v>1387</v>
      </c>
      <c r="D31" s="107" t="s">
        <v>1388</v>
      </c>
      <c r="E31" s="107" t="s">
        <v>1389</v>
      </c>
      <c r="F31" s="108" t="s">
        <v>1390</v>
      </c>
      <c r="G31" s="109">
        <f>IF(COUNTIF(H31:AU31,"&lt;&gt;")=0,"",SUMPRODUCT(((Recommendations[ImplStatus]="Implemented")+(Recommendations[ImplStatus]="Compensated"))*ISNUMBER(MATCH(Recommendations[Id],H31:AU31,0)))/COUNTIF(H31:AU31,"&lt;&gt;"))</f>
        <v>0</v>
      </c>
      <c r="H31" s="110" t="s">
        <v>264</v>
      </c>
      <c r="I31" s="110" t="s">
        <v>269</v>
      </c>
      <c r="J31" s="110" t="s">
        <v>286</v>
      </c>
      <c r="K31" s="110" t="s">
        <v>291</v>
      </c>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1391</v>
      </c>
      <c r="B32" s="106" t="s">
        <v>1392</v>
      </c>
      <c r="C32" s="107" t="s">
        <v>1393</v>
      </c>
      <c r="D32" s="107" t="s">
        <v>1394</v>
      </c>
      <c r="E32" s="107" t="s">
        <v>1395</v>
      </c>
      <c r="F32" s="108" t="s">
        <v>1396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1397</v>
      </c>
      <c r="B33" s="106" t="s">
        <v>1398</v>
      </c>
      <c r="C33" s="107" t="s">
        <v>1399</v>
      </c>
      <c r="D33" s="107" t="s">
        <v>1400</v>
      </c>
      <c r="E33" s="107" t="s">
        <v>25</v>
      </c>
      <c r="F33" s="108" t="s">
        <v>1401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1402</v>
      </c>
      <c r="B34" s="106" t="s">
        <v>1403</v>
      </c>
      <c r="C34" s="107" t="s">
        <v>1404</v>
      </c>
      <c r="D34" s="107" t="s">
        <v>1405</v>
      </c>
      <c r="E34" s="107" t="s">
        <v>25</v>
      </c>
      <c r="F34" s="108" t="s">
        <v>1406</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1407</v>
      </c>
      <c r="B35" s="106" t="s">
        <v>1408</v>
      </c>
      <c r="C35" s="107" t="s">
        <v>1409</v>
      </c>
      <c r="D35" s="107" t="s">
        <v>1410</v>
      </c>
      <c r="E35" s="107" t="s">
        <v>1411</v>
      </c>
      <c r="F35" s="108" t="s">
        <v>1412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1413</v>
      </c>
      <c r="B36" s="106" t="s">
        <v>1414</v>
      </c>
      <c r="C36" s="107" t="s">
        <v>1415</v>
      </c>
      <c r="D36" s="107" t="s">
        <v>1416</v>
      </c>
      <c r="E36" s="107" t="s">
        <v>1417</v>
      </c>
      <c r="F36" s="108" t="s">
        <v>1418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1419</v>
      </c>
      <c r="B37" s="106" t="s">
        <v>1420</v>
      </c>
      <c r="C37" s="107" t="s">
        <v>1421</v>
      </c>
      <c r="D37" s="107" t="s">
        <v>1422</v>
      </c>
      <c r="E37" s="107" t="s">
        <v>25</v>
      </c>
      <c r="F37" s="108" t="s">
        <v>1423</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1424</v>
      </c>
      <c r="B38" s="106" t="s">
        <v>1425</v>
      </c>
      <c r="C38" s="107" t="s">
        <v>1426</v>
      </c>
      <c r="D38" s="107" t="s">
        <v>1427</v>
      </c>
      <c r="E38" s="107" t="s">
        <v>1428</v>
      </c>
      <c r="F38" s="108" t="s">
        <v>1429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1430</v>
      </c>
      <c r="B39" s="106" t="s">
        <v>1431</v>
      </c>
      <c r="C39" s="107" t="s">
        <v>1432</v>
      </c>
      <c r="D39" s="107" t="s">
        <v>1433</v>
      </c>
      <c r="E39" s="107" t="s">
        <v>25</v>
      </c>
      <c r="F39" s="108" t="s">
        <v>1434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1435</v>
      </c>
      <c r="B40" s="106" t="s">
        <v>1436</v>
      </c>
      <c r="C40" s="107" t="s">
        <v>1437</v>
      </c>
      <c r="D40" s="107" t="s">
        <v>1438</v>
      </c>
      <c r="E40" s="107" t="s">
        <v>1439</v>
      </c>
      <c r="F40" s="108" t="s">
        <v>1440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1441</v>
      </c>
      <c r="B41" s="106" t="s">
        <v>1442</v>
      </c>
      <c r="C41" s="107" t="s">
        <v>1443</v>
      </c>
      <c r="D41" s="107" t="s">
        <v>1444</v>
      </c>
      <c r="E41" s="107" t="s">
        <v>1445</v>
      </c>
      <c r="F41" s="108" t="s">
        <v>1446</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1447</v>
      </c>
      <c r="B42" s="106" t="s">
        <v>1448</v>
      </c>
      <c r="C42" s="107" t="s">
        <v>1449</v>
      </c>
      <c r="D42" s="107" t="s">
        <v>1450</v>
      </c>
      <c r="E42" s="107" t="s">
        <v>1451</v>
      </c>
      <c r="F42" s="108" t="s">
        <v>1452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1453</v>
      </c>
      <c r="B43" s="106" t="s">
        <v>1454</v>
      </c>
      <c r="C43" s="107" t="s">
        <v>1455</v>
      </c>
      <c r="D43" s="107" t="s">
        <v>1456</v>
      </c>
      <c r="E43" s="107" t="s">
        <v>1457</v>
      </c>
      <c r="F43" s="108" t="s">
        <v>1458</v>
      </c>
      <c r="G43" s="109">
        <f>IF(COUNTIF(H43:AU43,"&lt;&gt;")=0,"",SUMPRODUCT(((Recommendations[ImplStatus]="Implemented")+(Recommendations[ImplStatus]="Compensated"))*ISNUMBER(MATCH(Recommendations[Id],H43:AU43,0)))/COUNTIF(H43:AU43,"&lt;&gt;"))</f>
        <v>0</v>
      </c>
      <c r="H43" s="110" t="s">
        <v>215</v>
      </c>
      <c r="I43" s="110" t="s">
        <v>222</v>
      </c>
      <c r="J43" s="110" t="s">
        <v>244</v>
      </c>
      <c r="K43" s="110" t="s">
        <v>276</v>
      </c>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1459</v>
      </c>
      <c r="B44" s="106" t="s">
        <v>1460</v>
      </c>
      <c r="C44" s="107" t="s">
        <v>1461</v>
      </c>
      <c r="D44" s="107" t="s">
        <v>1462</v>
      </c>
      <c r="E44" s="107" t="s">
        <v>25</v>
      </c>
      <c r="F44" s="108" t="s">
        <v>1463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1464</v>
      </c>
      <c r="B45" s="111" t="s">
        <v>1465</v>
      </c>
      <c r="C45" s="112" t="s">
        <v>1466</v>
      </c>
      <c r="D45" s="112" t="s">
        <v>1467</v>
      </c>
      <c r="E45" s="112" t="s">
        <v>1468</v>
      </c>
      <c r="F45" s="113" t="s">
        <v>1469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123" t="s">
        <v>317</v>
      </c>
      <c r="B49" s="123"/>
      <c r="C49" s="123"/>
      <c r="D49" s="123"/>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IFERROR(INDEX('Recommendations'!$I$2:$I$45, MATCH(H2,'Recommendations'!$B$2:$B$45,0))="Implemented", FALSE))</xm:f>
            <x14:dxf>
              <font>
                <color rgb="FF000000"/>
              </font>
              <fill>
                <patternFill>
                  <bgColor rgb="FF3C7D22"/>
                </patternFill>
              </fill>
            </x14:dxf>
          </x14:cfRule>
          <x14:cfRule type="expression" priority="2" id="{00000000-000E-0000-0500-000002000000}">
            <xm:f>AND(H2&lt;&gt;"", IFERROR(INDEX('Recommendations'!$I$2:$I$45, MATCH(H2,'Recommendations'!$B$2:$B$45,0))="Compensated", FALSE))</xm:f>
            <x14:dxf>
              <font>
                <color rgb="FF000000"/>
              </font>
              <fill>
                <patternFill>
                  <bgColor rgb="FFC6E0B4"/>
                </patternFill>
              </fill>
            </x14:dxf>
          </x14:cfRule>
          <x14:cfRule type="expression" priority="3" id="{00000000-000E-0000-0500-000003000000}">
            <xm:f>AND(H2&lt;&gt;"", IFERROR(INDEX('Recommendations'!$I$2:$I$45, MATCH(H2,'Recommendations'!$B$2:$B$45,0))="Testing", FALSE))</xm:f>
            <x14:dxf>
              <font>
                <color rgb="FF000000"/>
              </font>
              <fill>
                <patternFill>
                  <bgColor rgb="FFFFC000"/>
                </patternFill>
              </fill>
            </x14:dxf>
          </x14:cfRule>
          <x14:cfRule type="expression" priority="4" id="{00000000-000E-0000-0500-000004000000}">
            <xm:f>AND(H2&lt;&gt;"", IFERROR(INDEX('Recommendations'!$I$2:$I$45, MATCH(H2,'Recommendations'!$B$2:$B$45,0))="Failed", FALSE))</xm:f>
            <x14:dxf>
              <font>
                <color rgb="FF000000"/>
              </font>
              <fill>
                <patternFill>
                  <bgColor rgb="FFD82891"/>
                </patternFill>
              </fill>
            </x14:dxf>
          </x14:cfRule>
          <x14:cfRule type="expression" priority="5" id="{00000000-000E-0000-0500-000005000000}">
            <xm:f>AND(H2&lt;&gt;"", IFERROR(INDEX('Recommendations'!$I$2:$I$45, MATCH(H2,'Recommendations'!$B$2:$B$45,0))="Risk Accepted", FALSE))</xm:f>
            <x14:dxf>
              <font>
                <color rgb="FF000000"/>
              </font>
              <fill>
                <patternFill>
                  <bgColor rgb="FFD9D9D9"/>
                </patternFill>
              </fill>
            </x14:dxf>
          </x14:cfRule>
          <x14:cfRule type="expression" priority="6" id="{00000000-000E-0000-0500-000006000000}">
            <xm:f>AND(H2&lt;&gt;"", IFERROR(INDEX('Recommendations'!$I$2:$I$45, MATCH(H2,'Recommendations'!$B$2:$B$45,0))="N/A", FALSE))</xm:f>
            <x14:dxf>
              <font>
                <color rgb="FF000000"/>
              </font>
              <fill>
                <patternFill>
                  <bgColor rgb="FFF2F2F2"/>
                </patternFill>
              </fill>
            </x14:dxf>
          </x14:cfRule>
          <xm:sqref>H2:AU45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Dashboard</vt:lpstr>
      <vt:lpstr>Recommendations</vt:lpstr>
      <vt:lpstr>ImplementationLog</vt:lpstr>
      <vt:lpstr>CSCv8</vt:lpstr>
      <vt:lpstr>MITRE-MTs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SaaS Cloud Applications Benchmark - SHGIR</dc:title>
  <dc:subject>Generated on: 2026-06-08 20:18:37</dc:subject>
  <dc:creator>Anicet Fopa Tchoffo</dc:creator>
  <cp:keywords>Baseline;Hardening;CIS;Benchmark</cp:keywords>
  <dc:description>Baseline Developed By: Center for Internet Security (CIS)</dc:description>
  <cp:lastModifiedBy>Anicet Fopa Tchoffo</cp:lastModifiedBy>
  <dcterms:modified xsi:type="dcterms:W3CDTF">2026-06-08T19:18:45Z</dcterms:modified>
  <cp:category>CIS</cp:category>
  <cp:contentStatus>Draft</cp:contentStatus>
</cp:coreProperties>
</file>