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F01D63BD1ECEAA1AD4825ED4DA074F81F2F6272F" xr6:coauthVersionLast="47" xr6:coauthVersionMax="47" xr10:uidLastSave="{FF7D4E47-F267-4601-91AF-51EAC08B0DD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D93" i="3"/>
  <c r="C91" i="3"/>
  <c r="F86" i="3"/>
  <c r="E94" i="3" s="1"/>
  <c r="E86" i="3"/>
  <c r="D86" i="3"/>
  <c r="C86" i="3"/>
  <c r="F85" i="3"/>
  <c r="E93" i="3" s="1"/>
  <c r="E85" i="3"/>
  <c r="D85" i="3"/>
  <c r="C85" i="3"/>
  <c r="E84" i="3"/>
  <c r="D84" i="3"/>
  <c r="C84" i="3"/>
  <c r="W136" i="3" s="1"/>
  <c r="F83" i="3"/>
  <c r="V164" i="3" s="1"/>
  <c r="E83" i="3"/>
  <c r="D83" i="3"/>
  <c r="C83" i="3"/>
  <c r="U136" i="3" s="1"/>
  <c r="F82" i="3"/>
  <c r="E90" i="3" s="1"/>
  <c r="E82" i="3"/>
  <c r="D82" i="3"/>
  <c r="C82" i="3"/>
  <c r="S136" i="3" s="1"/>
  <c r="E68" i="3"/>
  <c r="D68" i="3"/>
  <c r="C68" i="3"/>
  <c r="F68" i="3" s="1"/>
  <c r="E67" i="3"/>
  <c r="D67" i="3"/>
  <c r="C67" i="3"/>
  <c r="F67" i="3" s="1"/>
  <c r="E49" i="3"/>
  <c r="D49" i="3"/>
  <c r="C49" i="3"/>
  <c r="F49" i="3" s="1"/>
  <c r="E48" i="3"/>
  <c r="D48" i="3"/>
  <c r="F48" i="3" s="1"/>
  <c r="C48" i="3"/>
  <c r="F47" i="3"/>
  <c r="E56" i="3" s="1"/>
  <c r="E47" i="3"/>
  <c r="D47" i="3"/>
  <c r="C47" i="3"/>
  <c r="E46" i="3"/>
  <c r="F46" i="3" s="1"/>
  <c r="D46" i="3"/>
  <c r="C46" i="3"/>
  <c r="E45" i="3"/>
  <c r="D45" i="3"/>
  <c r="C45" i="3"/>
  <c r="F45" i="3" s="1"/>
  <c r="E44" i="3"/>
  <c r="D44" i="3"/>
  <c r="C44" i="3"/>
  <c r="F44" i="3" s="1"/>
  <c r="E30" i="3"/>
  <c r="D30" i="3"/>
  <c r="C30" i="3"/>
  <c r="F30" i="3" s="1"/>
  <c r="E29" i="3"/>
  <c r="D29" i="3"/>
  <c r="C29" i="3"/>
  <c r="F29" i="3" s="1"/>
  <c r="E16" i="3"/>
  <c r="D16" i="3"/>
  <c r="F16" i="3" s="1"/>
  <c r="C16" i="3"/>
  <c r="Q136" i="3" s="1"/>
  <c r="C9" i="3"/>
  <c r="D9" i="3" s="1"/>
  <c r="C8" i="3"/>
  <c r="D8" i="3" s="1"/>
  <c r="E54" i="3" l="1"/>
  <c r="D54" i="3"/>
  <c r="C54" i="3"/>
  <c r="E112" i="3"/>
  <c r="D112" i="3"/>
  <c r="C112" i="3"/>
  <c r="E110" i="3"/>
  <c r="D110" i="3"/>
  <c r="C110" i="3"/>
  <c r="R164" i="3"/>
  <c r="R159" i="3"/>
  <c r="R154" i="3"/>
  <c r="R149" i="3"/>
  <c r="R144" i="3"/>
  <c r="R139" i="3"/>
  <c r="R168" i="3"/>
  <c r="R163" i="3"/>
  <c r="R158" i="3"/>
  <c r="R153" i="3"/>
  <c r="R148" i="3"/>
  <c r="R143" i="3"/>
  <c r="R138" i="3"/>
  <c r="E20" i="3"/>
  <c r="R167" i="3"/>
  <c r="R162" i="3"/>
  <c r="R157" i="3"/>
  <c r="R152" i="3"/>
  <c r="R147" i="3"/>
  <c r="R142" i="3"/>
  <c r="R166" i="3"/>
  <c r="R161" i="3"/>
  <c r="R156" i="3"/>
  <c r="R151" i="3"/>
  <c r="R146" i="3"/>
  <c r="R141" i="3"/>
  <c r="R165" i="3"/>
  <c r="R160" i="3"/>
  <c r="R155" i="3"/>
  <c r="R150" i="3"/>
  <c r="R145" i="3"/>
  <c r="R140" i="3"/>
  <c r="D20" i="3"/>
  <c r="C20" i="3"/>
  <c r="E111" i="3"/>
  <c r="D111" i="3"/>
  <c r="C111" i="3"/>
  <c r="G125" i="3"/>
  <c r="E58" i="3"/>
  <c r="D58" i="3"/>
  <c r="C58" i="3"/>
  <c r="E57" i="3"/>
  <c r="D57" i="3"/>
  <c r="C57" i="3"/>
  <c r="E113" i="3"/>
  <c r="D113" i="3"/>
  <c r="C113" i="3"/>
  <c r="C53" i="3"/>
  <c r="E53" i="3"/>
  <c r="D53" i="3"/>
  <c r="E35" i="3"/>
  <c r="D35" i="3"/>
  <c r="C35" i="3"/>
  <c r="E55" i="3"/>
  <c r="D55" i="3"/>
  <c r="C55" i="3"/>
  <c r="E34" i="3"/>
  <c r="D34" i="3"/>
  <c r="C34" i="3"/>
  <c r="E72" i="3"/>
  <c r="D72" i="3"/>
  <c r="C72" i="3"/>
  <c r="E73" i="3"/>
  <c r="D73" i="3"/>
  <c r="C73"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F84" i="3"/>
  <c r="C94" i="3"/>
  <c r="T142" i="3"/>
  <c r="T147" i="3"/>
  <c r="T152" i="3"/>
  <c r="T157" i="3"/>
  <c r="T162" i="3"/>
  <c r="T167" i="3"/>
  <c r="D94" i="3"/>
  <c r="V142" i="3"/>
  <c r="V147" i="3"/>
  <c r="V152" i="3"/>
  <c r="V157" i="3"/>
  <c r="V162" i="3"/>
  <c r="V167" i="3"/>
  <c r="T138" i="3"/>
  <c r="T143" i="3"/>
  <c r="T148" i="3"/>
  <c r="T153" i="3"/>
  <c r="T158" i="3"/>
  <c r="T163" i="3"/>
  <c r="T168" i="3"/>
  <c r="C7" i="3"/>
  <c r="D7" i="3" s="1"/>
  <c r="V138" i="3"/>
  <c r="V143" i="3"/>
  <c r="V148" i="3"/>
  <c r="V153" i="3"/>
  <c r="V158" i="3"/>
  <c r="V163" i="3"/>
  <c r="V168" i="3"/>
  <c r="C56" i="3"/>
  <c r="D56" i="3"/>
  <c r="C90" i="3"/>
  <c r="T139" i="3"/>
  <c r="T144" i="3"/>
  <c r="T149" i="3"/>
  <c r="T154" i="3"/>
  <c r="T159" i="3"/>
  <c r="T164" i="3"/>
  <c r="D90" i="3"/>
  <c r="V139" i="3"/>
  <c r="V144" i="3"/>
  <c r="V149" i="3"/>
  <c r="V154" i="3"/>
  <c r="V159" i="3"/>
  <c r="X164" i="3" l="1"/>
  <c r="X159" i="3"/>
  <c r="X154" i="3"/>
  <c r="X149" i="3"/>
  <c r="X144" i="3"/>
  <c r="X139" i="3"/>
  <c r="X168" i="3"/>
  <c r="X163" i="3"/>
  <c r="X158" i="3"/>
  <c r="X153" i="3"/>
  <c r="X148" i="3"/>
  <c r="X143" i="3"/>
  <c r="X138" i="3"/>
  <c r="X167" i="3"/>
  <c r="X162" i="3"/>
  <c r="X157" i="3"/>
  <c r="X152" i="3"/>
  <c r="X147" i="3"/>
  <c r="X142" i="3"/>
  <c r="E92" i="3"/>
  <c r="X166" i="3"/>
  <c r="X161" i="3"/>
  <c r="X156" i="3"/>
  <c r="X151" i="3"/>
  <c r="X146" i="3"/>
  <c r="X141" i="3"/>
  <c r="D92"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K19" authorId="0" shapeId="0" xr:uid="{00000000-0006-0000-0400-000002000000}">
      <text>
        <r>
          <rPr>
            <sz val="11"/>
            <rFont val="Calibri"/>
          </rPr>
          <t>Ensure global .NET trust level is configured</t>
        </r>
      </text>
    </comment>
    <comment ref="J26" authorId="0" shapeId="0" xr:uid="{00000000-0006-0000-0400-000003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K26" authorId="0" shapeId="0" xr:uid="{00000000-0006-0000-0400-000011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L26" authorId="0" shapeId="0" xr:uid="{00000000-0006-0000-0400-000004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M26" authorId="0" shapeId="0" xr:uid="{00000000-0006-0000-0400-000005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N26" authorId="0" shapeId="0" xr:uid="{00000000-0006-0000-0400-000006000000}">
      <text>
        <r>
          <rPr>
            <sz val="11"/>
            <rFont val="Calibri"/>
          </rPr>
          <t>Ensure FTP requests are encrypted</t>
        </r>
      </text>
    </comment>
    <comment ref="O26" authorId="0" shapeId="0" xr:uid="{00000000-0006-0000-0400-000007000000}">
      <text>
        <r>
          <rPr>
            <sz val="11"/>
            <rFont val="Calibri"/>
          </rPr>
          <t>Ensure HSTS Header is set</t>
        </r>
      </text>
    </comment>
    <comment ref="P26" authorId="0" shapeId="0" xr:uid="{00000000-0006-0000-0400-000008000000}">
      <text>
        <r>
          <rPr>
            <sz val="11"/>
            <rFont val="Calibri"/>
          </rPr>
          <t>Ensure SSLv3 is Disabled</t>
        </r>
      </text>
    </comment>
    <comment ref="Q26" authorId="0" shapeId="0" xr:uid="{00000000-0006-0000-0400-000009000000}">
      <text>
        <r>
          <rPr>
            <sz val="11"/>
            <rFont val="Calibri"/>
          </rPr>
          <t>Ensure TLS 1.0 is Disabled</t>
        </r>
      </text>
    </comment>
    <comment ref="R26" authorId="0" shapeId="0" xr:uid="{00000000-0006-0000-0400-00000A000000}">
      <text>
        <r>
          <rPr>
            <sz val="11"/>
            <rFont val="Calibri"/>
          </rPr>
          <t>Ensure TLS 1.2 is Enabled</t>
        </r>
      </text>
    </comment>
    <comment ref="S26" authorId="0" shapeId="0" xr:uid="{00000000-0006-0000-0400-00000B000000}">
      <text>
        <r>
          <rPr>
            <sz val="11"/>
            <rFont val="Calibri"/>
          </rPr>
          <t>Ensure NULL Cipher Suites is Disabled</t>
        </r>
      </text>
    </comment>
    <comment ref="T26" authorId="0" shapeId="0" xr:uid="{00000000-0006-0000-0400-00000C000000}">
      <text>
        <r>
          <rPr>
            <sz val="11"/>
            <rFont val="Calibri"/>
          </rPr>
          <t>Ensure DES Cipher Suites is Disabled</t>
        </r>
      </text>
    </comment>
    <comment ref="U26" authorId="0" shapeId="0" xr:uid="{00000000-0006-0000-0400-00000D000000}">
      <text>
        <r>
          <rPr>
            <sz val="11"/>
            <rFont val="Calibri"/>
          </rPr>
          <t>Ensure RC4 Cipher Suites is Disabled</t>
        </r>
      </text>
    </comment>
    <comment ref="V26" authorId="0" shapeId="0" xr:uid="{00000000-0006-0000-0400-00000E000000}">
      <text>
        <r>
          <rPr>
            <sz val="11"/>
            <rFont val="Calibri"/>
          </rPr>
          <t>Ensure AES 128/128 Cipher Suite is Disabled</t>
        </r>
      </text>
    </comment>
    <comment ref="W26" authorId="0" shapeId="0" xr:uid="{00000000-0006-0000-0400-00000F000000}">
      <text>
        <r>
          <rPr>
            <sz val="11"/>
            <rFont val="Calibri"/>
          </rPr>
          <t>Ensure AES 256/256 Cipher Suite is Enabled</t>
        </r>
      </text>
    </comment>
    <comment ref="X26" authorId="0" shapeId="0" xr:uid="{00000000-0006-0000-0400-000010000000}">
      <text>
        <r>
          <rPr>
            <sz val="11"/>
            <rFont val="Calibri"/>
          </rPr>
          <t>Ensure TLS Cipher Suite ordering is Configured</t>
        </r>
      </text>
    </comment>
    <comment ref="J27" authorId="0" shapeId="0" xr:uid="{00000000-0006-0000-0400-000012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K27" authorId="0" shapeId="0" xr:uid="{00000000-0006-0000-0400-000013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J32" authorId="0" shapeId="0" xr:uid="{00000000-0006-0000-0400-000014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J35" authorId="0" shapeId="0" xr:uid="{00000000-0006-0000-0400-000015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J36" authorId="0" shapeId="0" xr:uid="{00000000-0006-0000-0400-000016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K36" authorId="0" shapeId="0" xr:uid="{00000000-0006-0000-0400-000017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L36" authorId="0" shapeId="0" xr:uid="{00000000-0006-0000-0400-000018000000}">
      <text>
        <r>
          <rPr>
            <sz val="11"/>
            <rFont val="Calibri"/>
          </rPr>
          <t>Ensure non-ASCII characters in URLs are not allowed</t>
        </r>
      </text>
    </comment>
    <comment ref="M36" authorId="0" shapeId="0" xr:uid="{00000000-0006-0000-0400-000019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N36" authorId="0" shapeId="0" xr:uid="{00000000-0006-0000-0400-00001A000000}">
      <text>
        <r>
          <rPr>
            <sz val="11"/>
            <rFont val="Calibri"/>
          </rPr>
          <t>Ensure Unlisted File Extensions are not allowed</t>
        </r>
      </text>
    </comment>
    <comment ref="J38" authorId="0" shapeId="0" xr:uid="{00000000-0006-0000-0400-00001B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K38" authorId="0" shapeId="0" xr:uid="{00000000-0006-0000-0400-00001C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L38" authorId="0" shapeId="0" xr:uid="{00000000-0006-0000-0400-00001D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M38" authorId="0" shapeId="0" xr:uid="{00000000-0006-0000-0400-00001E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J39" authorId="0" shapeId="0" xr:uid="{00000000-0006-0000-0400-00001F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K39" authorId="0" shapeId="0" xr:uid="{00000000-0006-0000-0400-000020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L39" authorId="0" shapeId="0" xr:uid="{00000000-0006-0000-0400-000021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M39" authorId="0" shapeId="0" xr:uid="{00000000-0006-0000-0400-000022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N39" authorId="0" shapeId="0" xr:uid="{00000000-0006-0000-0400-000023000000}">
      <text>
        <r>
          <rPr>
            <sz val="11"/>
            <rFont val="Calibri"/>
          </rPr>
          <t>Ensure X-Powered-By Header is removed</t>
        </r>
      </text>
    </comment>
    <comment ref="O39" authorId="0" shapeId="0" xr:uid="{00000000-0006-0000-0400-000024000000}">
      <text>
        <r>
          <rPr>
            <sz val="11"/>
            <rFont val="Calibri"/>
          </rPr>
          <t>Ensure Server Header is removed</t>
        </r>
      </text>
    </comment>
    <comment ref="P39" authorId="0" shapeId="0" xr:uid="{00000000-0006-0000-0400-000025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Q39" authorId="0" shapeId="0" xr:uid="{00000000-0006-0000-0400-000026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R39" authorId="0" shapeId="0" xr:uid="{00000000-0006-0000-0400-000027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S39" authorId="0" shapeId="0" xr:uid="{00000000-0006-0000-0400-000028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T39" authorId="0" shapeId="0" xr:uid="{00000000-0006-0000-0400-000029000000}">
      <text>
        <r>
          <rPr>
            <sz val="11"/>
            <rFont val="Calibri"/>
          </rPr>
          <t>Ensure Unlisted File Extensions are not allowed</t>
        </r>
      </text>
    </comment>
    <comment ref="U39" authorId="0" shapeId="0" xr:uid="{00000000-0006-0000-0400-00002A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V39" authorId="0" shapeId="0" xr:uid="{00000000-0006-0000-0400-00002B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J41" authorId="0" shapeId="0" xr:uid="{00000000-0006-0000-0400-00002C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K41" authorId="0" shapeId="0" xr:uid="{00000000-0006-0000-0400-00002D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L41" authorId="0" shapeId="0" xr:uid="{00000000-0006-0000-0400-00002E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M41" authorId="0" shapeId="0" xr:uid="{00000000-0006-0000-0400-00002F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N41" authorId="0" shapeId="0" xr:uid="{00000000-0006-0000-0400-000030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O41" authorId="0" shapeId="0" xr:uid="{00000000-0006-0000-0400-000031000000}">
      <text>
        <r>
          <rPr>
            <sz val="11"/>
            <rFont val="Calibri"/>
          </rPr>
          <t>Ensure non-ASCII characters in URLs are not allowed</t>
        </r>
      </text>
    </comment>
    <comment ref="P41" authorId="0" shapeId="0" xr:uid="{00000000-0006-0000-0400-000032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Q41" authorId="0" shapeId="0" xr:uid="{00000000-0006-0000-0400-000033000000}">
      <text>
        <r>
          <rPr>
            <sz val="11"/>
            <rFont val="Calibri"/>
          </rPr>
          <t>Ensure Unlisted File Extensions are not allowed</t>
        </r>
      </text>
    </comment>
    <comment ref="R41" authorId="0" shapeId="0" xr:uid="{00000000-0006-0000-0400-000034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S41" authorId="0" shapeId="0" xr:uid="{00000000-0006-0000-0400-000035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J43" authorId="0" shapeId="0" xr:uid="{00000000-0006-0000-0400-000036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K43" authorId="0" shapeId="0" xr:uid="{00000000-0006-0000-0400-000037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L43" authorId="0" shapeId="0" xr:uid="{00000000-0006-0000-0400-000038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M43" authorId="0" shapeId="0" xr:uid="{00000000-0006-0000-0400-000039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N43" authorId="0" shapeId="0" xr:uid="{00000000-0006-0000-0400-00003A000000}">
      <text>
        <r>
          <rPr>
            <sz val="11"/>
            <rFont val="Calibri"/>
          </rPr>
          <t>Ensure non-ASCII characters in URLs are not allowed</t>
        </r>
      </text>
    </comment>
    <comment ref="J45" authorId="0" shapeId="0" xr:uid="{00000000-0006-0000-0400-00003B000000}">
      <text>
        <r>
          <rPr>
            <sz val="11"/>
            <rFont val="Calibri"/>
          </rPr>
          <t>Ensure access to sensitive site features is restricted to authenticated principals only</t>
        </r>
      </text>
    </comment>
    <comment ref="K45" authorId="0" shapeId="0" xr:uid="{00000000-0006-0000-0400-00003C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L45" authorId="0" shapeId="0" xr:uid="{00000000-0006-0000-0400-00003D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J46" authorId="0" shapeId="0" xr:uid="{00000000-0006-0000-0400-00003E000000}">
      <text>
        <r>
          <rPr>
            <sz val="11"/>
            <rFont val="Calibri"/>
          </rPr>
          <t>Ensure access to sensitive site features is restricted to authenticated principals only</t>
        </r>
      </text>
    </comment>
    <comment ref="K46" authorId="0" shapeId="0" xr:uid="{00000000-0006-0000-0400-00003F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L46" authorId="0" shapeId="0" xr:uid="{00000000-0006-0000-0400-000040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J48" authorId="0" shapeId="0" xr:uid="{00000000-0006-0000-0400-000041000000}">
      <text>
        <r>
          <rPr>
            <sz val="11"/>
            <rFont val="Calibri"/>
          </rPr>
          <t>Ensure access to sensitive site features is restricted to authenticated principals only</t>
        </r>
      </text>
    </comment>
    <comment ref="K48" authorId="0" shapeId="0" xr:uid="{00000000-0006-0000-0400-000042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L48" authorId="0" shapeId="0" xr:uid="{00000000-0006-0000-0400-000043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J59" authorId="0" shapeId="0" xr:uid="{00000000-0006-0000-0400-000044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K59" authorId="0" shapeId="0" xr:uid="{00000000-0006-0000-0400-000045000000}">
      <text>
        <r>
          <rPr>
            <sz val="11"/>
            <rFont val="Calibri"/>
          </rPr>
          <t>Ensure Handler is not granted Write and Script/Execute</t>
        </r>
      </text>
    </comment>
    <comment ref="J71" authorId="0" shapeId="0" xr:uid="{00000000-0006-0000-0400-000046000000}">
      <text>
        <r>
          <rPr>
            <sz val="11"/>
            <rFont val="Calibri"/>
          </rPr>
          <t>Ensure Default IIS web log location is moved</t>
        </r>
      </text>
    </comment>
    <comment ref="J73" authorId="0" shapeId="0" xr:uid="{00000000-0006-0000-0400-000047000000}">
      <text>
        <r>
          <rPr>
            <sz val="11"/>
            <rFont val="Calibri"/>
          </rPr>
          <t>Ensure Advanced IIS logging is enabled</t>
        </r>
      </text>
    </comment>
    <comment ref="J77" authorId="0" shapeId="0" xr:uid="{00000000-0006-0000-0400-000048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J94" authorId="0" shapeId="0" xr:uid="{00000000-0006-0000-0400-000049000000}">
      <text>
        <r>
          <rPr>
            <sz val="11"/>
            <rFont val="Calibri"/>
          </rPr>
          <t>Ensure Double-Encoded requests will be rejected</t>
        </r>
      </text>
    </comment>
    <comment ref="K94" authorId="0" shapeId="0" xr:uid="{00000000-0006-0000-0400-00004A000000}">
      <text>
        <r>
          <rPr>
            <sz val="11"/>
            <rFont val="Calibri"/>
          </rPr>
          <t>Ensure FTP Logon attempt restrictions is enabled</t>
        </r>
      </text>
    </comment>
    <comment ref="J122" authorId="0" shapeId="0" xr:uid="{00000000-0006-0000-0400-00004B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K122" authorId="0" shapeId="0" xr:uid="{00000000-0006-0000-0400-00004C000000}">
      <text>
        <r>
          <rPr>
            <sz val="11"/>
            <rFont val="Calibri"/>
          </rPr>
          <t>Ensure SSLv2 is Disabled</t>
        </r>
      </text>
    </comment>
    <comment ref="L122" authorId="0" shapeId="0" xr:uid="{00000000-0006-0000-0400-00004D000000}">
      <text>
        <r>
          <rPr>
            <sz val="11"/>
            <rFont val="Calibri"/>
          </rPr>
          <t>Ensure TLS 1.1 is Disabled</t>
        </r>
      </text>
    </comment>
    <comment ref="J144" authorId="0" shapeId="0" xr:uid="{00000000-0006-0000-0400-00004E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K144" authorId="0" shapeId="0" xr:uid="{00000000-0006-0000-0400-00004F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L144" authorId="0" shapeId="0" xr:uid="{00000000-0006-0000-0400-000050000000}">
      <text>
        <r>
          <rPr>
            <sz val="11"/>
            <rFont val="Calibri"/>
          </rPr>
          <t>Ensure custom error messages are not off</t>
        </r>
      </text>
    </comment>
    <comment ref="M144" authorId="0" shapeId="0" xr:uid="{00000000-0006-0000-0400-000051000000}">
      <text>
        <r>
          <rPr>
            <sz val="11"/>
            <rFont val="Calibri"/>
          </rPr>
          <t>Ensure IIS HTTP detailed errors are hidden from displaying remotely</t>
        </r>
      </text>
    </comment>
    <comment ref="N144" authorId="0" shapeId="0" xr:uid="{00000000-0006-0000-0400-000052000000}">
      <text>
        <r>
          <rPr>
            <sz val="11"/>
            <rFont val="Calibri"/>
          </rPr>
          <t>Ensure ASP.NET stack tracing is not enabled</t>
        </r>
      </text>
    </comment>
    <comment ref="O144" authorId="0" shapeId="0" xr:uid="{00000000-0006-0000-0400-000053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P144" authorId="0" shapeId="0" xr:uid="{00000000-0006-0000-0400-000054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J146" authorId="0" shapeId="0" xr:uid="{00000000-0006-0000-0400-000055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K146" authorId="0" shapeId="0" xr:uid="{00000000-0006-0000-0400-000056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L146" authorId="0" shapeId="0" xr:uid="{00000000-0006-0000-0400-000057000000}">
      <text>
        <r>
          <rPr>
            <sz val="11"/>
            <rFont val="Calibri"/>
          </rPr>
          <t>Ensure ASP.NET stack tracing is not enabled</t>
        </r>
      </text>
    </comment>
    <comment ref="J149" authorId="0" shapeId="0" xr:uid="{00000000-0006-0000-0400-000058000000}">
      <text>
        <r>
          <rPr>
            <sz val="11"/>
            <rFont val="Calibri"/>
          </rPr>
          <t>Ensure custom error messages are not off</t>
        </r>
      </text>
    </comment>
    <comment ref="K149" authorId="0" shapeId="0" xr:uid="{00000000-0006-0000-0400-000059000000}">
      <text>
        <r>
          <rPr>
            <sz val="11"/>
            <rFont val="Calibri"/>
          </rPr>
          <t>Ensure IIS HTTP detailed errors are hidden from displaying remotely</t>
        </r>
      </text>
    </comment>
    <comment ref="L149" authorId="0" shapeId="0" xr:uid="{00000000-0006-0000-0400-00005A000000}">
      <text>
        <r>
          <rPr>
            <sz val="11"/>
            <rFont val="Calibri"/>
          </rPr>
          <t>Ensure ASP.NET stack tracing is not enabled</t>
        </r>
      </text>
    </comment>
    <comment ref="M149" authorId="0" shapeId="0" xr:uid="{00000000-0006-0000-0400-00005B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N149" authorId="0" shapeId="0" xr:uid="{00000000-0006-0000-0400-00005C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J150" authorId="0" shapeId="0" xr:uid="{00000000-0006-0000-0400-00005D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J152" authorId="0" shapeId="0" xr:uid="{00000000-0006-0000-0400-00005E000000}">
      <text>
        <r>
          <rPr>
            <sz val="11"/>
            <rFont val="Calibri"/>
          </rPr>
          <t>Ensure custom error messages are not off</t>
        </r>
      </text>
    </comment>
    <comment ref="K152" authorId="0" shapeId="0" xr:uid="{00000000-0006-0000-0400-00005F000000}">
      <text>
        <r>
          <rPr>
            <sz val="11"/>
            <rFont val="Calibri"/>
          </rPr>
          <t>Ensure IIS HTTP detailed errors are hidden from displaying remotely</t>
        </r>
      </text>
    </comment>
    <comment ref="L152" authorId="0" shapeId="0" xr:uid="{00000000-0006-0000-0400-000060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J153" authorId="0" shapeId="0" xr:uid="{00000000-0006-0000-0400-000061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K153" authorId="0" shapeId="0" xr:uid="{00000000-0006-0000-0400-000062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I2" authorId="0" shapeId="0" xr:uid="{00000000-0006-0000-0500-000003000000}">
      <text>
        <r>
          <rPr>
            <sz val="11"/>
            <rFont val="Calibri"/>
          </rPr>
          <t>Ensure FTP Logon attempt restrictions is enabled</t>
        </r>
      </text>
    </comment>
    <comment ref="J2" authorId="0" shapeId="0" xr:uid="{00000000-0006-0000-0500-000002000000}">
      <text>
        <r>
          <rPr>
            <sz val="11"/>
            <rFont val="Calibri"/>
          </rPr>
          <t>Ensure TLS Cipher Suite ordering is Configured</t>
        </r>
      </text>
    </comment>
    <comment ref="H3" authorId="0" shapeId="0" xr:uid="{00000000-0006-0000-0500-000004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I3" authorId="0" shapeId="0" xr:uid="{00000000-0006-0000-0500-000005000000}">
      <text>
        <r>
          <rPr>
            <sz val="11"/>
            <rFont val="Calibri"/>
          </rPr>
          <t>Ensure FTP Logon attempt restrictions is enabled</t>
        </r>
      </text>
    </comment>
    <comment ref="J3" authorId="0" shapeId="0" xr:uid="{00000000-0006-0000-0500-000006000000}">
      <text>
        <r>
          <rPr>
            <sz val="11"/>
            <rFont val="Calibri"/>
          </rPr>
          <t>Ensure AES 128/128 Cipher Suite is Disabled</t>
        </r>
      </text>
    </comment>
    <comment ref="H5" authorId="0" shapeId="0" xr:uid="{00000000-0006-0000-0500-000007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I5" authorId="0" shapeId="0" xr:uid="{00000000-0006-0000-0500-00000E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J5" authorId="0" shapeId="0" xr:uid="{00000000-0006-0000-0500-00000F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K5" authorId="0" shapeId="0" xr:uid="{00000000-0006-0000-0500-000008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L5" authorId="0" shapeId="0" xr:uid="{00000000-0006-0000-0500-000009000000}">
      <text>
        <r>
          <rPr>
            <sz val="11"/>
            <rFont val="Calibri"/>
          </rPr>
          <t>Ensure custom error messages are not off</t>
        </r>
      </text>
    </comment>
    <comment ref="M5" authorId="0" shapeId="0" xr:uid="{00000000-0006-0000-0500-00000A000000}">
      <text>
        <r>
          <rPr>
            <sz val="11"/>
            <rFont val="Calibri"/>
          </rPr>
          <t>Ensure IIS HTTP detailed errors are hidden from displaying remotely</t>
        </r>
      </text>
    </comment>
    <comment ref="N5" authorId="0" shapeId="0" xr:uid="{00000000-0006-0000-0500-00000B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O5" authorId="0" shapeId="0" xr:uid="{00000000-0006-0000-0500-00000C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P5" authorId="0" shapeId="0" xr:uid="{00000000-0006-0000-0500-00000D000000}">
      <text>
        <r>
          <rPr>
            <sz val="11"/>
            <rFont val="Calibri"/>
          </rPr>
          <t>Ensure Double-Encoded requests will be rejected</t>
        </r>
      </text>
    </comment>
    <comment ref="H6" authorId="0" shapeId="0" xr:uid="{00000000-0006-0000-0500-000010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I6" authorId="0" shapeId="0" xr:uid="{00000000-0006-0000-0500-000011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J6" authorId="0" shapeId="0" xr:uid="{00000000-0006-0000-0500-000012000000}">
      <text>
        <r>
          <rPr>
            <sz val="11"/>
            <rFont val="Calibri"/>
          </rPr>
          <t>Ensure ASP.NET stack tracing is not enabled</t>
        </r>
      </text>
    </comment>
    <comment ref="K6" authorId="0" shapeId="0" xr:uid="{00000000-0006-0000-0500-000013000000}">
      <text>
        <r>
          <rPr>
            <sz val="11"/>
            <rFont val="Calibri"/>
          </rPr>
          <t>Ensure global .NET trust level is configured</t>
        </r>
      </text>
    </comment>
    <comment ref="H7" authorId="0" shapeId="0" xr:uid="{00000000-0006-0000-0500-000014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I7" authorId="0" shapeId="0" xr:uid="{00000000-0006-0000-0500-000015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J7" authorId="0" shapeId="0" xr:uid="{00000000-0006-0000-0500-000016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K7" authorId="0" shapeId="0" xr:uid="{00000000-0006-0000-0500-000017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L7" authorId="0" shapeId="0" xr:uid="{00000000-0006-0000-0500-000018000000}">
      <text>
        <r>
          <rPr>
            <sz val="11"/>
            <rFont val="Calibri"/>
          </rPr>
          <t>Ensure non-ASCII characters in URLs are not allowed</t>
        </r>
      </text>
    </comment>
    <comment ref="M7" authorId="0" shapeId="0" xr:uid="{00000000-0006-0000-0500-000019000000}">
      <text>
        <r>
          <rPr>
            <sz val="11"/>
            <rFont val="Calibri"/>
          </rPr>
          <t>Ensure Unlisted File Extensions are not allowed</t>
        </r>
      </text>
    </comment>
    <comment ref="N7" authorId="0" shapeId="0" xr:uid="{00000000-0006-0000-0500-00001A000000}">
      <text>
        <r>
          <rPr>
            <sz val="11"/>
            <rFont val="Calibri"/>
          </rPr>
          <t>Ensure FTP requests are encrypted</t>
        </r>
      </text>
    </comment>
    <comment ref="O7" authorId="0" shapeId="0" xr:uid="{00000000-0006-0000-0500-00001B000000}">
      <text>
        <r>
          <rPr>
            <sz val="11"/>
            <rFont val="Calibri"/>
          </rPr>
          <t>Ensure HSTS Header is set</t>
        </r>
      </text>
    </comment>
    <comment ref="P7" authorId="0" shapeId="0" xr:uid="{00000000-0006-0000-0500-00001C000000}">
      <text>
        <r>
          <rPr>
            <sz val="11"/>
            <rFont val="Calibri"/>
          </rPr>
          <t>Ensure TLS Cipher Suite ordering is Configured</t>
        </r>
      </text>
    </comment>
    <comment ref="H8" authorId="0" shapeId="0" xr:uid="{00000000-0006-0000-0500-00001D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I8" authorId="0" shapeId="0" xr:uid="{00000000-0006-0000-0500-00001E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J8" authorId="0" shapeId="0" xr:uid="{00000000-0006-0000-0500-00001F000000}">
      <text>
        <r>
          <rPr>
            <sz val="11"/>
            <rFont val="Calibri"/>
          </rPr>
          <t>Ensure ASP.NET stack tracing is not enabled</t>
        </r>
      </text>
    </comment>
    <comment ref="K8" authorId="0" shapeId="0" xr:uid="{00000000-0006-0000-0500-000020000000}">
      <text>
        <r>
          <rPr>
            <sz val="11"/>
            <rFont val="Calibri"/>
          </rPr>
          <t>Ensure Unlisted File Extensions are not allowed</t>
        </r>
      </text>
    </comment>
    <comment ref="L8" authorId="0" shapeId="0" xr:uid="{00000000-0006-0000-0500-000021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M8" authorId="0" shapeId="0" xr:uid="{00000000-0006-0000-0500-000022000000}">
      <text>
        <r>
          <rPr>
            <sz val="11"/>
            <rFont val="Calibri"/>
          </rPr>
          <t>Ensure Advanced IIS logging is enabled</t>
        </r>
      </text>
    </comment>
    <comment ref="H11" authorId="0" shapeId="0" xr:uid="{00000000-0006-0000-0500-000023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H12" authorId="0" shapeId="0" xr:uid="{00000000-0006-0000-0500-000024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H14" authorId="0" shapeId="0" xr:uid="{00000000-0006-0000-0500-000025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I14" authorId="0" shapeId="0" xr:uid="{00000000-0006-0000-0500-000026000000}">
      <text>
        <r>
          <rPr>
            <sz val="11"/>
            <rFont val="Calibri"/>
          </rPr>
          <t>Ensure IIS HTTP detailed errors are hidden from displaying remotely</t>
        </r>
      </text>
    </comment>
    <comment ref="H15" authorId="0" shapeId="0" xr:uid="{00000000-0006-0000-0500-000027000000}">
      <text>
        <r>
          <rPr>
            <sz val="11"/>
            <rFont val="Calibri"/>
          </rPr>
          <t>Ensure X-Powered-By Header is removed</t>
        </r>
      </text>
    </comment>
    <comment ref="I15" authorId="0" shapeId="0" xr:uid="{00000000-0006-0000-0500-000028000000}">
      <text>
        <r>
          <rPr>
            <sz val="11"/>
            <rFont val="Calibri"/>
          </rPr>
          <t>Ensure Server Header is removed</t>
        </r>
      </text>
    </comment>
    <comment ref="J15" authorId="0" shapeId="0" xr:uid="{00000000-0006-0000-0500-000029000000}">
      <text>
        <r>
          <rPr>
            <sz val="11"/>
            <rFont val="Calibri"/>
          </rPr>
          <t>Ensure SSLv2 is Disabled</t>
        </r>
      </text>
    </comment>
    <comment ref="K15" authorId="0" shapeId="0" xr:uid="{00000000-0006-0000-0500-00002A000000}">
      <text>
        <r>
          <rPr>
            <sz val="11"/>
            <rFont val="Calibri"/>
          </rPr>
          <t>Ensure SSLv3 is Disabled</t>
        </r>
      </text>
    </comment>
    <comment ref="L15" authorId="0" shapeId="0" xr:uid="{00000000-0006-0000-0500-00002B000000}">
      <text>
        <r>
          <rPr>
            <sz val="11"/>
            <rFont val="Calibri"/>
          </rPr>
          <t>Ensure TLS 1.0 is Disabled</t>
        </r>
      </text>
    </comment>
    <comment ref="M15" authorId="0" shapeId="0" xr:uid="{00000000-0006-0000-0500-00002C000000}">
      <text>
        <r>
          <rPr>
            <sz val="11"/>
            <rFont val="Calibri"/>
          </rPr>
          <t>Ensure TLS 1.1 is Disabled</t>
        </r>
      </text>
    </comment>
    <comment ref="H16" authorId="0" shapeId="0" xr:uid="{00000000-0006-0000-0500-00002D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I16" authorId="0" shapeId="0" xr:uid="{00000000-0006-0000-0500-00002E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J16" authorId="0" shapeId="0" xr:uid="{00000000-0006-0000-0500-00002F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K16" authorId="0" shapeId="0" xr:uid="{00000000-0006-0000-0500-000030000000}">
      <text>
        <r>
          <rPr>
            <sz val="11"/>
            <rFont val="Calibri"/>
          </rPr>
          <t>Ensure NULL Cipher Suites is Disabled</t>
        </r>
      </text>
    </comment>
    <comment ref="L16" authorId="0" shapeId="0" xr:uid="{00000000-0006-0000-0500-000031000000}">
      <text>
        <r>
          <rPr>
            <sz val="11"/>
            <rFont val="Calibri"/>
          </rPr>
          <t>Ensure AES 256/256 Cipher Suite is Enabled</t>
        </r>
      </text>
    </comment>
    <comment ref="H18" authorId="0" shapeId="0" xr:uid="{00000000-0006-0000-0500-000032000000}">
      <text>
        <r>
          <rPr>
            <sz val="11"/>
            <rFont val="Calibri"/>
          </rPr>
          <t>Ensure Handler is not granted Write and Script/Execute</t>
        </r>
      </text>
    </comment>
    <comment ref="H20" authorId="0" shapeId="0" xr:uid="{00000000-0006-0000-0500-000033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I20" authorId="0" shapeId="0" xr:uid="{00000000-0006-0000-0500-000034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J20" authorId="0" shapeId="0" xr:uid="{00000000-0006-0000-0500-000035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K20" authorId="0" shapeId="0" xr:uid="{00000000-0006-0000-0500-000036000000}">
      <text>
        <r>
          <rPr>
            <sz val="11"/>
            <rFont val="Calibri"/>
          </rPr>
          <t>Ensure non-ASCII characters in URLs are not allowed</t>
        </r>
      </text>
    </comment>
    <comment ref="L20" authorId="0" shapeId="0" xr:uid="{00000000-0006-0000-0500-000037000000}">
      <text>
        <r>
          <rPr>
            <sz val="11"/>
            <rFont val="Calibri"/>
          </rPr>
          <t>Ensure Double-Encoded requests will be rejected</t>
        </r>
      </text>
    </comment>
    <comment ref="M20" authorId="0" shapeId="0" xr:uid="{00000000-0006-0000-0500-000038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H21" authorId="0" shapeId="0" xr:uid="{00000000-0006-0000-0500-000039000000}">
      <text>
        <r>
          <rPr>
            <sz val="11"/>
            <rFont val="Calibri"/>
          </rPr>
          <t>Ensure global .NET trust level is configured</t>
        </r>
      </text>
    </comment>
    <comment ref="H22" authorId="0" shapeId="0" xr:uid="{00000000-0006-0000-0500-00003A000000}">
      <text>
        <r>
          <rPr>
            <sz val="11"/>
            <rFont val="Calibri"/>
          </rPr>
          <t>Ensure Server Header is removed</t>
        </r>
      </text>
    </comment>
    <comment ref="I22" authorId="0" shapeId="0" xr:uid="{00000000-0006-0000-0500-00003E000000}">
      <text>
        <r>
          <rPr>
            <sz val="11"/>
            <rFont val="Calibri"/>
          </rPr>
          <t>Ensure FTP requests are encrypted</t>
        </r>
      </text>
    </comment>
    <comment ref="J22" authorId="0" shapeId="0" xr:uid="{00000000-0006-0000-0500-00003F000000}">
      <text>
        <r>
          <rPr>
            <sz val="11"/>
            <rFont val="Calibri"/>
          </rPr>
          <t>Ensure SSLv2 is Disabled</t>
        </r>
      </text>
    </comment>
    <comment ref="K22" authorId="0" shapeId="0" xr:uid="{00000000-0006-0000-0500-000040000000}">
      <text>
        <r>
          <rPr>
            <sz val="11"/>
            <rFont val="Calibri"/>
          </rPr>
          <t>Ensure SSLv3 is Disabled</t>
        </r>
      </text>
    </comment>
    <comment ref="L22" authorId="0" shapeId="0" xr:uid="{00000000-0006-0000-0500-000041000000}">
      <text>
        <r>
          <rPr>
            <sz val="11"/>
            <rFont val="Calibri"/>
          </rPr>
          <t>Ensure TLS 1.0 is Disabled</t>
        </r>
      </text>
    </comment>
    <comment ref="M22" authorId="0" shapeId="0" xr:uid="{00000000-0006-0000-0500-000042000000}">
      <text>
        <r>
          <rPr>
            <sz val="11"/>
            <rFont val="Calibri"/>
          </rPr>
          <t>Ensure TLS 1.1 is Disabled</t>
        </r>
      </text>
    </comment>
    <comment ref="N22" authorId="0" shapeId="0" xr:uid="{00000000-0006-0000-0500-000043000000}">
      <text>
        <r>
          <rPr>
            <sz val="11"/>
            <rFont val="Calibri"/>
          </rPr>
          <t>Ensure TLS 1.2 is Enabled</t>
        </r>
      </text>
    </comment>
    <comment ref="O22" authorId="0" shapeId="0" xr:uid="{00000000-0006-0000-0500-000044000000}">
      <text>
        <r>
          <rPr>
            <sz val="11"/>
            <rFont val="Calibri"/>
          </rPr>
          <t>Ensure NULL Cipher Suites is Disabled</t>
        </r>
      </text>
    </comment>
    <comment ref="P22" authorId="0" shapeId="0" xr:uid="{00000000-0006-0000-0500-000045000000}">
      <text>
        <r>
          <rPr>
            <sz val="11"/>
            <rFont val="Calibri"/>
          </rPr>
          <t>Ensure DES Cipher Suites is Disabled</t>
        </r>
      </text>
    </comment>
    <comment ref="Q22" authorId="0" shapeId="0" xr:uid="{00000000-0006-0000-0500-00003B000000}">
      <text>
        <r>
          <rPr>
            <sz val="11"/>
            <rFont val="Calibri"/>
          </rPr>
          <t>Ensure RC4 Cipher Suites is Disabled</t>
        </r>
      </text>
    </comment>
    <comment ref="R22" authorId="0" shapeId="0" xr:uid="{00000000-0006-0000-0500-00003C000000}">
      <text>
        <r>
          <rPr>
            <sz val="11"/>
            <rFont val="Calibri"/>
          </rPr>
          <t>Ensure AES 128/128 Cipher Suite is Disabled</t>
        </r>
      </text>
    </comment>
    <comment ref="S22" authorId="0" shapeId="0" xr:uid="{00000000-0006-0000-0500-00003D000000}">
      <text>
        <r>
          <rPr>
            <sz val="11"/>
            <rFont val="Calibri"/>
          </rPr>
          <t>Ensure AES 256/256 Cipher Suite is Enabled</t>
        </r>
      </text>
    </comment>
    <comment ref="H23" authorId="0" shapeId="0" xr:uid="{00000000-0006-0000-0500-000046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I23" authorId="0" shapeId="0" xr:uid="{00000000-0006-0000-0500-000047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J23" authorId="0" shapeId="0" xr:uid="{00000000-0006-0000-0500-000048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H24" authorId="0" shapeId="0" xr:uid="{00000000-0006-0000-0500-000049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I24" authorId="0" shapeId="0" xr:uid="{00000000-0006-0000-0500-00004A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J24" authorId="0" shapeId="0" xr:uid="{00000000-0006-0000-0500-00004B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K24" authorId="0" shapeId="0" xr:uid="{00000000-0006-0000-0500-00004C000000}">
      <text>
        <r>
          <rPr>
            <sz val="11"/>
            <rFont val="Calibri"/>
          </rPr>
          <t>Ensure access to sensitive site features is restricted to authenticated principals only</t>
        </r>
      </text>
    </comment>
    <comment ref="L24" authorId="0" shapeId="0" xr:uid="{00000000-0006-0000-0500-00004D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M24" authorId="0" shapeId="0" xr:uid="{00000000-0006-0000-0500-00004E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N24" authorId="0" shapeId="0" xr:uid="{00000000-0006-0000-0500-00004F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O24" authorId="0" shapeId="0" xr:uid="{00000000-0006-0000-0500-000050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P24" authorId="0" shapeId="0" xr:uid="{00000000-0006-0000-0500-000051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H27" authorId="0" shapeId="0" xr:uid="{00000000-0006-0000-0500-000052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H28" authorId="0" shapeId="0" xr:uid="{00000000-0006-0000-0500-000053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I28" authorId="0" shapeId="0" xr:uid="{00000000-0006-0000-0500-000054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J28" authorId="0" shapeId="0" xr:uid="{00000000-0006-0000-0500-000055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K28" authorId="0" shapeId="0" xr:uid="{00000000-0006-0000-0500-000056000000}">
      <text>
        <r>
          <rPr>
            <sz val="11"/>
            <rFont val="Calibri"/>
          </rPr>
          <t>Ensure FTP requests are encrypted</t>
        </r>
      </text>
    </comment>
    <comment ref="H29" authorId="0" shapeId="0" xr:uid="{00000000-0006-0000-0500-000057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I29" authorId="0" shapeId="0" xr:uid="{00000000-0006-0000-0500-000058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J29" authorId="0" shapeId="0" xr:uid="{00000000-0006-0000-0500-000059000000}">
      <text>
        <r>
          <rPr>
            <sz val="11"/>
            <rFont val="Calibri"/>
          </rPr>
          <t>Ensure access to sensitive site features is restricted to authenticated principals only</t>
        </r>
      </text>
    </comment>
    <comment ref="K29" authorId="0" shapeId="0" xr:uid="{00000000-0006-0000-0500-00005A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L29" authorId="0" shapeId="0" xr:uid="{00000000-0006-0000-0500-00005B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M29" authorId="0" shapeId="0" xr:uid="{00000000-0006-0000-0500-00005C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N29" authorId="0" shapeId="0" xr:uid="{00000000-0006-0000-0500-00005D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O29" authorId="0" shapeId="0" xr:uid="{00000000-0006-0000-0500-00005E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P29" authorId="0" shapeId="0" xr:uid="{00000000-0006-0000-0500-00005F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Q29" authorId="0" shapeId="0" xr:uid="{00000000-0006-0000-0500-000060000000}">
      <text>
        <r>
          <rPr>
            <sz val="11"/>
            <rFont val="Calibri"/>
          </rPr>
          <t>Ensure HSTS Header is set</t>
        </r>
      </text>
    </comment>
    <comment ref="R29" authorId="0" shapeId="0" xr:uid="{00000000-0006-0000-0500-000061000000}">
      <text>
        <r>
          <rPr>
            <sz val="11"/>
            <rFont val="Calibri"/>
          </rPr>
          <t>Ensure TLS Cipher Suite ordering is Configured</t>
        </r>
      </text>
    </comment>
    <comment ref="H30" authorId="0" shapeId="0" xr:uid="{00000000-0006-0000-0500-000062000000}">
      <text>
        <r>
          <rPr>
            <sz val="11"/>
            <rFont val="Calibri"/>
          </rPr>
          <t>Ensure X-Powered-By Header is removed</t>
        </r>
      </text>
    </comment>
    <comment ref="H31" authorId="0" shapeId="0" xr:uid="{00000000-0006-0000-0500-000063000000}">
      <text>
        <r>
          <rPr>
            <sz val="11"/>
            <rFont val="Calibri"/>
          </rPr>
          <t>Ensure access to sensitive site features is restricted to authenticated principals only</t>
        </r>
      </text>
    </comment>
    <comment ref="I31" authorId="0" shapeId="0" xr:uid="{00000000-0006-0000-0500-000064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J31" authorId="0" shapeId="0" xr:uid="{00000000-0006-0000-0500-000065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K31" authorId="0" shapeId="0" xr:uid="{00000000-0006-0000-0500-000066000000}">
      <text>
        <r>
          <rPr>
            <sz val="11"/>
            <rFont val="Calibri"/>
          </rPr>
          <t>Ensure Default IIS web log location is moved</t>
        </r>
      </text>
    </comment>
    <comment ref="L31" authorId="0" shapeId="0" xr:uid="{00000000-0006-0000-0500-000067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H32" authorId="0" shapeId="0" xr:uid="{00000000-0006-0000-0500-000068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I32" authorId="0" shapeId="0" xr:uid="{00000000-0006-0000-0500-000069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J32" authorId="0" shapeId="0" xr:uid="{00000000-0006-0000-0500-00006A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K32" authorId="0" shapeId="0" xr:uid="{00000000-0006-0000-0500-00006B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H33" authorId="0" shapeId="0" xr:uid="{00000000-0006-0000-0500-00006C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I33" authorId="0" shapeId="0" xr:uid="{00000000-0006-0000-0500-00006D000000}">
      <text>
        <r>
          <rPr>
            <sz val="11"/>
            <rFont val="Calibri"/>
          </rPr>
          <t>Ensure custom error messages are not off</t>
        </r>
      </text>
    </comment>
    <comment ref="J33" authorId="0" shapeId="0" xr:uid="{00000000-0006-0000-0500-00006E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K33" authorId="0" shapeId="0" xr:uid="{00000000-0006-0000-0500-00006F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L33" authorId="0" shapeId="0" xr:uid="{00000000-0006-0000-0500-000070000000}">
      <text>
        <r>
          <rPr>
            <sz val="11"/>
            <rFont val="Calibri"/>
          </rPr>
          <t>Ensure Default IIS web log location is moved</t>
        </r>
      </text>
    </comment>
    <comment ref="M33" authorId="0" shapeId="0" xr:uid="{00000000-0006-0000-0500-000071000000}">
      <text>
        <r>
          <rPr>
            <sz val="11"/>
            <rFont val="Calibri"/>
          </rPr>
          <t>Ensure Advanced IIS logging is enabled</t>
        </r>
      </text>
    </comment>
    <comment ref="N33" authorId="0" shapeId="0" xr:uid="{00000000-0006-0000-0500-000072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H34" authorId="0" shapeId="0" xr:uid="{00000000-0006-0000-0500-000073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I34" authorId="0" shapeId="0" xr:uid="{00000000-0006-0000-0500-000074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J34" authorId="0" shapeId="0" xr:uid="{00000000-0006-0000-0500-000075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K34" authorId="0" shapeId="0" xr:uid="{00000000-0006-0000-0500-000076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L34" authorId="0" shapeId="0" xr:uid="{00000000-0006-0000-0500-000077000000}">
      <text>
        <r>
          <rPr>
            <sz val="11"/>
            <rFont val="Calibri"/>
          </rPr>
          <t>Ensure global .NET trust level is configured</t>
        </r>
      </text>
    </comment>
    <comment ref="M34" authorId="0" shapeId="0" xr:uid="{00000000-0006-0000-0500-000078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N34" authorId="0" shapeId="0" xr:uid="{00000000-0006-0000-0500-000079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O34" authorId="0" shapeId="0" xr:uid="{00000000-0006-0000-0500-00007A000000}">
      <text>
        <r>
          <rPr>
            <sz val="11"/>
            <rFont val="Calibri"/>
          </rPr>
          <t>Ensure Unlisted File Extensions are not allowed</t>
        </r>
      </text>
    </comment>
    <comment ref="P34" authorId="0" shapeId="0" xr:uid="{00000000-0006-0000-0500-00007B000000}">
      <text>
        <r>
          <rPr>
            <sz val="11"/>
            <rFont val="Calibri"/>
          </rPr>
          <t>Ensure Handler is not granted Write and Script/Execute</t>
        </r>
      </text>
    </comment>
    <comment ref="Q34" authorId="0" shapeId="0" xr:uid="{00000000-0006-0000-0500-00007C000000}">
      <text>
        <r>
          <rPr>
            <sz val="11"/>
            <rFont val="Calibri"/>
          </rPr>
          <t>Ensure Default IIS web log location is moved</t>
        </r>
      </text>
    </comment>
    <comment ref="H35" authorId="0" shapeId="0" xr:uid="{00000000-0006-0000-0500-00007D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H36" authorId="0" shapeId="0" xr:uid="{00000000-0006-0000-0500-00007E000000}">
      <text>
        <r>
          <rPr>
            <sz val="11"/>
            <rFont val="Calibri"/>
          </rPr>
          <t>Ensure TLS 1.2 is Enabled</t>
        </r>
      </text>
    </comment>
    <comment ref="I36" authorId="0" shapeId="0" xr:uid="{00000000-0006-0000-0500-00007F000000}">
      <text>
        <r>
          <rPr>
            <sz val="11"/>
            <rFont val="Calibri"/>
          </rPr>
          <t>Ensure DES Cipher Suites is Disabled</t>
        </r>
      </text>
    </comment>
    <comment ref="J36" authorId="0" shapeId="0" xr:uid="{00000000-0006-0000-0500-000080000000}">
      <text>
        <r>
          <rPr>
            <sz val="11"/>
            <rFont val="Calibri"/>
          </rPr>
          <t>Ensure RC4 Cipher Suites is Disabled</t>
        </r>
      </text>
    </comment>
    <comment ref="H37" authorId="0" shapeId="0" xr:uid="{00000000-0006-0000-0500-000081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I37" authorId="0" shapeId="0" xr:uid="{00000000-0006-0000-0500-000084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J37" authorId="0" shapeId="0" xr:uid="{00000000-0006-0000-0500-000085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K37" authorId="0" shapeId="0" xr:uid="{00000000-0006-0000-0500-000086000000}">
      <text>
        <r>
          <rPr>
            <sz val="11"/>
            <rFont val="Calibri"/>
          </rPr>
          <t>Ensure custom error messages are not off</t>
        </r>
      </text>
    </comment>
    <comment ref="L37" authorId="0" shapeId="0" xr:uid="{00000000-0006-0000-0500-000087000000}">
      <text>
        <r>
          <rPr>
            <sz val="11"/>
            <rFont val="Calibri"/>
          </rPr>
          <t>Ensure IIS HTTP detailed errors are hidden from displaying remotely</t>
        </r>
      </text>
    </comment>
    <comment ref="M37" authorId="0" shapeId="0" xr:uid="{00000000-0006-0000-0500-000088000000}">
      <text>
        <r>
          <rPr>
            <sz val="11"/>
            <rFont val="Calibri"/>
          </rPr>
          <t>Ensure ASP.NET stack tracing is not enabled</t>
        </r>
      </text>
    </comment>
    <comment ref="N37" authorId="0" shapeId="0" xr:uid="{00000000-0006-0000-0500-000089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O37" authorId="0" shapeId="0" xr:uid="{00000000-0006-0000-0500-00008A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P37" authorId="0" shapeId="0" xr:uid="{00000000-0006-0000-0500-00008B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Q37" authorId="0" shapeId="0" xr:uid="{00000000-0006-0000-0500-00008C000000}">
      <text>
        <r>
          <rPr>
            <sz val="11"/>
            <rFont val="Calibri"/>
          </rPr>
          <t>Ensure non-ASCII characters in URLs are not allowed</t>
        </r>
      </text>
    </comment>
    <comment ref="R37" authorId="0" shapeId="0" xr:uid="{00000000-0006-0000-0500-00008D000000}">
      <text>
        <r>
          <rPr>
            <sz val="11"/>
            <rFont val="Calibri"/>
          </rPr>
          <t>Ensure Handler is not granted Write and Script/Execute</t>
        </r>
      </text>
    </comment>
    <comment ref="S37" authorId="0" shapeId="0" xr:uid="{00000000-0006-0000-0500-00008E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T37" authorId="0" shapeId="0" xr:uid="{00000000-0006-0000-0500-000082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U37" authorId="0" shapeId="0" xr:uid="{00000000-0006-0000-0500-000083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H38" authorId="0" shapeId="0" xr:uid="{00000000-0006-0000-0500-00008F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I38" authorId="0" shapeId="0" xr:uid="{00000000-0006-0000-0500-000090000000}">
      <text>
        <r>
          <rPr>
            <sz val="11"/>
            <rFont val="Calibri"/>
          </rPr>
          <t>Ensure Advanced IIS logging is enabled</t>
        </r>
      </text>
    </comment>
    <comment ref="J38" authorId="0" shapeId="0" xr:uid="{00000000-0006-0000-0500-000091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H41" authorId="0" shapeId="0" xr:uid="{00000000-0006-0000-0500-000092000000}">
      <text>
        <r>
          <rPr>
            <sz val="11"/>
            <rFont val="Calibri"/>
          </rPr>
          <t>Ensure X-Powered-By Header is removed</t>
        </r>
      </text>
    </comment>
    <comment ref="H42" authorId="0" shapeId="0" xr:uid="{00000000-0006-0000-0500-000093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I42" authorId="0" shapeId="0" xr:uid="{00000000-0006-0000-0500-000099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J42" authorId="0" shapeId="0" xr:uid="{00000000-0006-0000-0500-00009A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K42" authorId="0" shapeId="0" xr:uid="{00000000-0006-0000-0500-00009B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L42" authorId="0" shapeId="0" xr:uid="{00000000-0006-0000-0500-00009C000000}">
      <text>
        <r>
          <rPr>
            <sz val="11"/>
            <rFont val="Calibri"/>
          </rPr>
          <t>Ensure Server Header is removed</t>
        </r>
      </text>
    </comment>
    <comment ref="M42" authorId="0" shapeId="0" xr:uid="{00000000-0006-0000-0500-00009D000000}">
      <text>
        <r>
          <rPr>
            <sz val="11"/>
            <rFont val="Calibri"/>
          </rPr>
          <t>Ensure Double-Encoded requests will be rejected</t>
        </r>
      </text>
    </comment>
    <comment ref="N42" authorId="0" shapeId="0" xr:uid="{00000000-0006-0000-0500-00009E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O42" authorId="0" shapeId="0" xr:uid="{00000000-0006-0000-0500-00009F000000}">
      <text>
        <r>
          <rPr>
            <sz val="11"/>
            <rFont val="Calibri"/>
          </rPr>
          <t>Ensure FTP Logon attempt restrictions is enabled</t>
        </r>
      </text>
    </comment>
    <comment ref="P42" authorId="0" shapeId="0" xr:uid="{00000000-0006-0000-0500-0000A0000000}">
      <text>
        <r>
          <rPr>
            <sz val="11"/>
            <rFont val="Calibri"/>
          </rPr>
          <t>Ensure HSTS Header is set</t>
        </r>
      </text>
    </comment>
    <comment ref="Q42" authorId="0" shapeId="0" xr:uid="{00000000-0006-0000-0500-0000A1000000}">
      <text>
        <r>
          <rPr>
            <sz val="11"/>
            <rFont val="Calibri"/>
          </rPr>
          <t>Ensure SSLv2 is Disabled</t>
        </r>
      </text>
    </comment>
    <comment ref="R42" authorId="0" shapeId="0" xr:uid="{00000000-0006-0000-0500-0000A2000000}">
      <text>
        <r>
          <rPr>
            <sz val="11"/>
            <rFont val="Calibri"/>
          </rPr>
          <t>Ensure SSLv3 is Disabled</t>
        </r>
      </text>
    </comment>
    <comment ref="S42" authorId="0" shapeId="0" xr:uid="{00000000-0006-0000-0500-0000A3000000}">
      <text>
        <r>
          <rPr>
            <sz val="11"/>
            <rFont val="Calibri"/>
          </rPr>
          <t>Ensure TLS 1.0 is Disabled</t>
        </r>
      </text>
    </comment>
    <comment ref="T42" authorId="0" shapeId="0" xr:uid="{00000000-0006-0000-0500-0000A4000000}">
      <text>
        <r>
          <rPr>
            <sz val="11"/>
            <rFont val="Calibri"/>
          </rPr>
          <t>Ensure TLS 1.1 is Disabled</t>
        </r>
      </text>
    </comment>
    <comment ref="U42" authorId="0" shapeId="0" xr:uid="{00000000-0006-0000-0500-0000A5000000}">
      <text>
        <r>
          <rPr>
            <sz val="11"/>
            <rFont val="Calibri"/>
          </rPr>
          <t>Ensure TLS 1.2 is Enabled</t>
        </r>
      </text>
    </comment>
    <comment ref="V42" authorId="0" shapeId="0" xr:uid="{00000000-0006-0000-0500-000094000000}">
      <text>
        <r>
          <rPr>
            <sz val="11"/>
            <rFont val="Calibri"/>
          </rPr>
          <t>Ensure NULL Cipher Suites is Disabled</t>
        </r>
      </text>
    </comment>
    <comment ref="W42" authorId="0" shapeId="0" xr:uid="{00000000-0006-0000-0500-000095000000}">
      <text>
        <r>
          <rPr>
            <sz val="11"/>
            <rFont val="Calibri"/>
          </rPr>
          <t>Ensure DES Cipher Suites is Disabled</t>
        </r>
      </text>
    </comment>
    <comment ref="X42" authorId="0" shapeId="0" xr:uid="{00000000-0006-0000-0500-000096000000}">
      <text>
        <r>
          <rPr>
            <sz val="11"/>
            <rFont val="Calibri"/>
          </rPr>
          <t>Ensure RC4 Cipher Suites is Disabled</t>
        </r>
      </text>
    </comment>
    <comment ref="Y42" authorId="0" shapeId="0" xr:uid="{00000000-0006-0000-0500-000097000000}">
      <text>
        <r>
          <rPr>
            <sz val="11"/>
            <rFont val="Calibri"/>
          </rPr>
          <t>Ensure AES 128/128 Cipher Suite is Disabled</t>
        </r>
      </text>
    </comment>
    <comment ref="Z42" authorId="0" shapeId="0" xr:uid="{00000000-0006-0000-0500-000098000000}">
      <text>
        <r>
          <rPr>
            <sz val="11"/>
            <rFont val="Calibri"/>
          </rPr>
          <t>Ensure AES 256/256 Cipher Suite is Enabled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3" authorId="0" shapeId="0" xr:uid="{00000000-0006-0000-0600-000001000000}">
      <text>
        <r>
          <rPr>
            <sz val="11"/>
            <rFont val="Calibri"/>
          </rPr>
          <t>Ensure Default IIS web log location is moved</t>
        </r>
      </text>
    </comment>
    <comment ref="K23" authorId="0" shapeId="0" xr:uid="{00000000-0006-0000-0600-000003000000}">
      <text>
        <r>
          <rPr>
            <sz val="11"/>
            <rFont val="Calibri"/>
          </rPr>
          <t>Ensure Advanced IIS logging is enabled</t>
        </r>
      </text>
    </comment>
    <comment ref="L23" authorId="0" shapeId="0" xr:uid="{00000000-0006-0000-0600-000002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J25" authorId="0" shapeId="0" xr:uid="{00000000-0006-0000-0600-000004000000}">
      <text>
        <r>
          <rPr>
            <sz val="11"/>
            <rFont val="Calibri"/>
          </rPr>
          <t>Ensure Advanced IIS logging is enabled</t>
        </r>
      </text>
    </comment>
    <comment ref="J26" authorId="0" shapeId="0" xr:uid="{00000000-0006-0000-0600-000005000000}">
      <text>
        <r>
          <rPr>
            <sz val="11"/>
            <rFont val="Calibri"/>
          </rPr>
          <t>Ensure Default IIS web log location is moved</t>
        </r>
      </text>
    </comment>
    <comment ref="K26" authorId="0" shapeId="0" xr:uid="{00000000-0006-0000-0600-000006000000}">
      <text>
        <r>
          <rPr>
            <sz val="11"/>
            <rFont val="Calibri"/>
          </rPr>
          <t>Ensure Advanced IIS logging is enabled</t>
        </r>
      </text>
    </comment>
    <comment ref="L26" authorId="0" shapeId="0" xr:uid="{00000000-0006-0000-0600-000007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J30" authorId="0" shapeId="0" xr:uid="{00000000-0006-0000-0600-000008000000}">
      <text>
        <r>
          <rPr>
            <sz val="11"/>
            <rFont val="Calibri"/>
          </rPr>
          <t>Ensure Default IIS web log location is moved</t>
        </r>
      </text>
    </comment>
    <comment ref="K30" authorId="0" shapeId="0" xr:uid="{00000000-0006-0000-0600-000009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J33" authorId="0" shapeId="0" xr:uid="{00000000-0006-0000-0600-00000A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K33" authorId="0" shapeId="0" xr:uid="{00000000-0006-0000-0600-00001B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L33" authorId="0" shapeId="0" xr:uid="{00000000-0006-0000-0600-00001C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M33" authorId="0" shapeId="0" xr:uid="{00000000-0006-0000-0600-00000B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N33" authorId="0" shapeId="0" xr:uid="{00000000-0006-0000-0600-00000C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O33" authorId="0" shapeId="0" xr:uid="{00000000-0006-0000-0600-00000D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P33" authorId="0" shapeId="0" xr:uid="{00000000-0006-0000-0600-00000E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Q33" authorId="0" shapeId="0" xr:uid="{00000000-0006-0000-0600-00000F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R33" authorId="0" shapeId="0" xr:uid="{00000000-0006-0000-0600-000010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S33" authorId="0" shapeId="0" xr:uid="{00000000-0006-0000-0600-000011000000}">
      <text>
        <r>
          <rPr>
            <sz val="11"/>
            <rFont val="Calibri"/>
          </rPr>
          <t>Ensure non-ASCII characters in URLs are not allowed</t>
        </r>
      </text>
    </comment>
    <comment ref="T33" authorId="0" shapeId="0" xr:uid="{00000000-0006-0000-0600-000012000000}">
      <text>
        <r>
          <rPr>
            <sz val="11"/>
            <rFont val="Calibri"/>
          </rPr>
          <t>Ensure Double-Encoded requests will be rejected</t>
        </r>
      </text>
    </comment>
    <comment ref="U33" authorId="0" shapeId="0" xr:uid="{00000000-0006-0000-0600-000013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V33" authorId="0" shapeId="0" xr:uid="{00000000-0006-0000-0600-000014000000}">
      <text>
        <r>
          <rPr>
            <sz val="11"/>
            <rFont val="Calibri"/>
          </rPr>
          <t>Ensure Unlisted File Extensions are not allowed</t>
        </r>
      </text>
    </comment>
    <comment ref="W33" authorId="0" shapeId="0" xr:uid="{00000000-0006-0000-0600-000015000000}">
      <text>
        <r>
          <rPr>
            <sz val="11"/>
            <rFont val="Calibri"/>
          </rPr>
          <t>Ensure Handler is not granted Write and Script/Execute</t>
        </r>
      </text>
    </comment>
    <comment ref="X33" authorId="0" shapeId="0" xr:uid="{00000000-0006-0000-0600-000016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Y33" authorId="0" shapeId="0" xr:uid="{00000000-0006-0000-0600-000017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Z33" authorId="0" shapeId="0" xr:uid="{00000000-0006-0000-0600-000018000000}">
      <text>
        <r>
          <rPr>
            <sz val="11"/>
            <rFont val="Calibri"/>
          </rPr>
          <t>Ensure FTP requests are encrypted</t>
        </r>
      </text>
    </comment>
    <comment ref="AA33" authorId="0" shapeId="0" xr:uid="{00000000-0006-0000-0600-000019000000}">
      <text>
        <r>
          <rPr>
            <sz val="11"/>
            <rFont val="Calibri"/>
          </rPr>
          <t>Ensure FTP Logon attempt restrictions is enabled</t>
        </r>
      </text>
    </comment>
    <comment ref="AB33" authorId="0" shapeId="0" xr:uid="{00000000-0006-0000-0600-00001A000000}">
      <text>
        <r>
          <rPr>
            <sz val="11"/>
            <rFont val="Calibri"/>
          </rPr>
          <t>Ensure AES 128/128 Cipher Suite is Disabled</t>
        </r>
      </text>
    </comment>
    <comment ref="J35" authorId="0" shapeId="0" xr:uid="{00000000-0006-0000-0600-00001D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J36" authorId="0" shapeId="0" xr:uid="{00000000-0006-0000-0600-00001E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J37" authorId="0" shapeId="0" xr:uid="{00000000-0006-0000-0600-00001F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K37" authorId="0" shapeId="0" xr:uid="{00000000-0006-0000-0600-000020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L37" authorId="0" shapeId="0" xr:uid="{00000000-0006-0000-0600-000021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M37" authorId="0" shapeId="0" xr:uid="{00000000-0006-0000-0600-000022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N37" authorId="0" shapeId="0" xr:uid="{00000000-0006-0000-0600-000023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O37" authorId="0" shapeId="0" xr:uid="{00000000-0006-0000-0600-000024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P37" authorId="0" shapeId="0" xr:uid="{00000000-0006-0000-0600-000025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Q37" authorId="0" shapeId="0" xr:uid="{00000000-0006-0000-0600-000026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R37" authorId="0" shapeId="0" xr:uid="{00000000-0006-0000-0600-000027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S37" authorId="0" shapeId="0" xr:uid="{00000000-0006-0000-0600-000028000000}">
      <text>
        <r>
          <rPr>
            <sz val="11"/>
            <rFont val="Calibri"/>
          </rPr>
          <t>Ensure Double-Encoded requests will be rejected</t>
        </r>
      </text>
    </comment>
    <comment ref="T37" authorId="0" shapeId="0" xr:uid="{00000000-0006-0000-0600-000029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U37" authorId="0" shapeId="0" xr:uid="{00000000-0006-0000-0600-00002A000000}">
      <text>
        <r>
          <rPr>
            <sz val="11"/>
            <rFont val="Calibri"/>
          </rPr>
          <t>Ensure Unlisted File Extensions are not allowed</t>
        </r>
      </text>
    </comment>
    <comment ref="V37" authorId="0" shapeId="0" xr:uid="{00000000-0006-0000-0600-00002B000000}">
      <text>
        <r>
          <rPr>
            <sz val="11"/>
            <rFont val="Calibri"/>
          </rPr>
          <t>Ensure Handler is not granted Write and Script/Execute</t>
        </r>
      </text>
    </comment>
    <comment ref="W37" authorId="0" shapeId="0" xr:uid="{00000000-0006-0000-0600-00002C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X37" authorId="0" shapeId="0" xr:uid="{00000000-0006-0000-0600-00002D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Y37" authorId="0" shapeId="0" xr:uid="{00000000-0006-0000-0600-00002E000000}">
      <text>
        <r>
          <rPr>
            <sz val="11"/>
            <rFont val="Calibri"/>
          </rPr>
          <t>Ensure FTP requests are encrypted</t>
        </r>
      </text>
    </comment>
    <comment ref="Z37" authorId="0" shapeId="0" xr:uid="{00000000-0006-0000-0600-00002F000000}">
      <text>
        <r>
          <rPr>
            <sz val="11"/>
            <rFont val="Calibri"/>
          </rPr>
          <t>Ensure FTP Logon attempt restrictions is enabled</t>
        </r>
      </text>
    </comment>
    <comment ref="J38" authorId="0" shapeId="0" xr:uid="{00000000-0006-0000-0600-000030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K38" authorId="0" shapeId="0" xr:uid="{00000000-0006-0000-0600-000031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L38" authorId="0" shapeId="0" xr:uid="{00000000-0006-0000-0600-000032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M38" authorId="0" shapeId="0" xr:uid="{00000000-0006-0000-0600-000033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N38" authorId="0" shapeId="0" xr:uid="{00000000-0006-0000-0600-000034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O38" authorId="0" shapeId="0" xr:uid="{00000000-0006-0000-0600-000035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P38" authorId="0" shapeId="0" xr:uid="{00000000-0006-0000-0600-000036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Q38" authorId="0" shapeId="0" xr:uid="{00000000-0006-0000-0600-000037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R38" authorId="0" shapeId="0" xr:uid="{00000000-0006-0000-0600-000038000000}">
      <text>
        <r>
          <rPr>
            <sz val="11"/>
            <rFont val="Calibri"/>
          </rPr>
          <t>Ensure non-ASCII characters in URLs are not allowed</t>
        </r>
      </text>
    </comment>
    <comment ref="S38" authorId="0" shapeId="0" xr:uid="{00000000-0006-0000-0600-000039000000}">
      <text>
        <r>
          <rPr>
            <sz val="11"/>
            <rFont val="Calibri"/>
          </rPr>
          <t>Ensure Double-Encoded requests will be rejected</t>
        </r>
      </text>
    </comment>
    <comment ref="T38" authorId="0" shapeId="0" xr:uid="{00000000-0006-0000-0600-00003A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U38" authorId="0" shapeId="0" xr:uid="{00000000-0006-0000-0600-00003B000000}">
      <text>
        <r>
          <rPr>
            <sz val="11"/>
            <rFont val="Calibri"/>
          </rPr>
          <t>Ensure Unlisted File Extensions are not allowed</t>
        </r>
      </text>
    </comment>
    <comment ref="V38" authorId="0" shapeId="0" xr:uid="{00000000-0006-0000-0600-00003C000000}">
      <text>
        <r>
          <rPr>
            <sz val="11"/>
            <rFont val="Calibri"/>
          </rPr>
          <t>Ensure Handler is not granted Write and Script/Execute</t>
        </r>
      </text>
    </comment>
    <comment ref="W38" authorId="0" shapeId="0" xr:uid="{00000000-0006-0000-0600-00003D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X38" authorId="0" shapeId="0" xr:uid="{00000000-0006-0000-0600-00003E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Y38" authorId="0" shapeId="0" xr:uid="{00000000-0006-0000-0600-00003F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Z38" authorId="0" shapeId="0" xr:uid="{00000000-0006-0000-0600-000040000000}">
      <text>
        <r>
          <rPr>
            <sz val="11"/>
            <rFont val="Calibri"/>
          </rPr>
          <t>Ensure FTP Logon attempt restrictions is enabled</t>
        </r>
      </text>
    </comment>
    <comment ref="J39" authorId="0" shapeId="0" xr:uid="{00000000-0006-0000-0600-000041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K39" authorId="0" shapeId="0" xr:uid="{00000000-0006-0000-0600-000042000000}">
      <text>
        <r>
          <rPr>
            <sz val="11"/>
            <rFont val="Calibri"/>
          </rPr>
          <t>Ensure FTP requests are encrypted</t>
        </r>
      </text>
    </comment>
    <comment ref="J41" authorId="0" shapeId="0" xr:uid="{00000000-0006-0000-0600-000043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K41" authorId="0" shapeId="0" xr:uid="{00000000-0006-0000-0600-000044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L41" authorId="0" shapeId="0" xr:uid="{00000000-0006-0000-0600-000045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M41" authorId="0" shapeId="0" xr:uid="{00000000-0006-0000-0600-000046000000}">
      <text>
        <r>
          <rPr>
            <sz val="11"/>
            <rFont val="Calibri"/>
          </rPr>
          <t>Ensure non-ASCII characters in URLs are not allowed</t>
        </r>
      </text>
    </comment>
    <comment ref="J43" authorId="0" shapeId="0" xr:uid="{00000000-0006-0000-0600-000047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K43" authorId="0" shapeId="0" xr:uid="{00000000-0006-0000-0600-000048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J44" authorId="0" shapeId="0" xr:uid="{00000000-0006-0000-0600-000049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J45" authorId="0" shapeId="0" xr:uid="{00000000-0006-0000-0600-00004A000000}">
      <text>
        <r>
          <rPr>
            <sz val="11"/>
            <rFont val="Calibri"/>
          </rPr>
          <t>Ensure access to sensitive site features is restricted to authenticated principals only</t>
        </r>
      </text>
    </comment>
    <comment ref="K45" authorId="0" shapeId="0" xr:uid="{00000000-0006-0000-0600-00004B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L45" authorId="0" shapeId="0" xr:uid="{00000000-0006-0000-0600-00004C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J47" authorId="0" shapeId="0" xr:uid="{00000000-0006-0000-0600-00004D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K47" authorId="0" shapeId="0" xr:uid="{00000000-0006-0000-0600-00004E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J48" authorId="0" shapeId="0" xr:uid="{00000000-0006-0000-0600-00004F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K48" authorId="0" shapeId="0" xr:uid="{00000000-0006-0000-0600-000050000000}">
      <text>
        <r>
          <rPr>
            <sz val="11"/>
            <rFont val="Calibri"/>
          </rPr>
          <t>Ensure access to sensitive site features is restricted to authenticated principals only</t>
        </r>
      </text>
    </comment>
    <comment ref="L48" authorId="0" shapeId="0" xr:uid="{00000000-0006-0000-0600-000051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M48" authorId="0" shapeId="0" xr:uid="{00000000-0006-0000-0600-000052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N48" authorId="0" shapeId="0" xr:uid="{00000000-0006-0000-0600-000053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O48" authorId="0" shapeId="0" xr:uid="{00000000-0006-0000-0600-000054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P48" authorId="0" shapeId="0" xr:uid="{00000000-0006-0000-0600-000055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Q48" authorId="0" shapeId="0" xr:uid="{00000000-0006-0000-0600-000056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J50" authorId="0" shapeId="0" xr:uid="{00000000-0006-0000-0600-000057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K50" authorId="0" shapeId="0" xr:uid="{00000000-0006-0000-0600-000058000000}">
      <text>
        <r>
          <rPr>
            <sz val="11"/>
            <rFont val="Calibri"/>
          </rPr>
          <t>Ensure access to sensitive site features is restricted to authenticated principals only</t>
        </r>
      </text>
    </comment>
    <comment ref="L50" authorId="0" shapeId="0" xr:uid="{00000000-0006-0000-0600-000059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M50" authorId="0" shapeId="0" xr:uid="{00000000-0006-0000-0600-00005A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N50" authorId="0" shapeId="0" xr:uid="{00000000-0006-0000-0600-00005B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O50" authorId="0" shapeId="0" xr:uid="{00000000-0006-0000-0600-00005C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P50" authorId="0" shapeId="0" xr:uid="{00000000-0006-0000-0600-00005D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Q50" authorId="0" shapeId="0" xr:uid="{00000000-0006-0000-0600-00005E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J88" authorId="0" shapeId="0" xr:uid="{00000000-0006-0000-0600-00005F000000}">
      <text>
        <r>
          <rPr>
            <sz val="11"/>
            <rFont val="Calibri"/>
          </rPr>
          <t>Ensure custom error messages are not off</t>
        </r>
      </text>
    </comment>
    <comment ref="K88" authorId="0" shapeId="0" xr:uid="{00000000-0006-0000-0600-000060000000}">
      <text>
        <r>
          <rPr>
            <sz val="11"/>
            <rFont val="Calibri"/>
          </rPr>
          <t>Ensure IIS HTTP detailed errors are hidden from displaying remotely</t>
        </r>
      </text>
    </comment>
    <comment ref="L88" authorId="0" shapeId="0" xr:uid="{00000000-0006-0000-0600-000061000000}">
      <text>
        <r>
          <rPr>
            <sz val="11"/>
            <rFont val="Calibri"/>
          </rPr>
          <t>Ensure ASP.NET stack tracing is not enabled</t>
        </r>
      </text>
    </comment>
    <comment ref="M88" authorId="0" shapeId="0" xr:uid="{00000000-0006-0000-0600-000062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N88" authorId="0" shapeId="0" xr:uid="{00000000-0006-0000-0600-000063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O88" authorId="0" shapeId="0" xr:uid="{00000000-0006-0000-0600-000064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P88" authorId="0" shapeId="0" xr:uid="{00000000-0006-0000-0600-000065000000}">
      <text>
        <r>
          <rPr>
            <sz val="11"/>
            <rFont val="Calibri"/>
          </rPr>
          <t>Ensure global .NET trust level is configured</t>
        </r>
      </text>
    </comment>
    <comment ref="J89" authorId="0" shapeId="0" xr:uid="{00000000-0006-0000-0600-000066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K89" authorId="0" shapeId="0" xr:uid="{00000000-0006-0000-0600-000067000000}">
      <text>
        <r>
          <rPr>
            <sz val="11"/>
            <rFont val="Calibri"/>
          </rPr>
          <t>Ensure IIS HTTP detailed errors are hidden from displaying remotely</t>
        </r>
      </text>
    </comment>
    <comment ref="L89" authorId="0" shapeId="0" xr:uid="{00000000-0006-0000-0600-000068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M89" authorId="0" shapeId="0" xr:uid="{00000000-0006-0000-0600-000069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N89" authorId="0" shapeId="0" xr:uid="{00000000-0006-0000-0600-00006A000000}">
      <text>
        <r>
          <rPr>
            <sz val="11"/>
            <rFont val="Calibri"/>
          </rPr>
          <t>Ensure global .NET trust level is configured</t>
        </r>
      </text>
    </comment>
    <comment ref="J91" authorId="0" shapeId="0" xr:uid="{00000000-0006-0000-0600-00006B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K91" authorId="0" shapeId="0" xr:uid="{00000000-0006-0000-0600-00006C000000}">
      <text>
        <r>
          <rPr>
            <sz val="11"/>
            <rFont val="Calibri"/>
          </rPr>
          <t>Ensure ASP.NET stack tracing is not enabled</t>
        </r>
      </text>
    </comment>
    <comment ref="L91" authorId="0" shapeId="0" xr:uid="{00000000-0006-0000-0600-00006D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M91" authorId="0" shapeId="0" xr:uid="{00000000-0006-0000-0600-00006E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J92" authorId="0" shapeId="0" xr:uid="{00000000-0006-0000-0600-00006F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K92" authorId="0" shapeId="0" xr:uid="{00000000-0006-0000-0600-000070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L92" authorId="0" shapeId="0" xr:uid="{00000000-0006-0000-0600-000071000000}">
      <text>
        <r>
          <rPr>
            <sz val="11"/>
            <rFont val="Calibri"/>
          </rPr>
          <t>Ensure custom error messages are not off</t>
        </r>
      </text>
    </comment>
    <comment ref="M92" authorId="0" shapeId="0" xr:uid="{00000000-0006-0000-0600-000072000000}">
      <text>
        <r>
          <rPr>
            <sz val="11"/>
            <rFont val="Calibri"/>
          </rPr>
          <t>Ensure ASP.NET stack tracing is not enabled</t>
        </r>
      </text>
    </comment>
    <comment ref="N92" authorId="0" shapeId="0" xr:uid="{00000000-0006-0000-0600-000073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O92" authorId="0" shapeId="0" xr:uid="{00000000-0006-0000-0600-000074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P92" authorId="0" shapeId="0" xr:uid="{00000000-0006-0000-0600-000075000000}">
      <text>
        <r>
          <rPr>
            <sz val="11"/>
            <rFont val="Calibri"/>
          </rPr>
          <t>Ensure global .NET trust level is configured</t>
        </r>
      </text>
    </comment>
    <comment ref="Q92" authorId="0" shapeId="0" xr:uid="{00000000-0006-0000-0600-000076000000}">
      <text>
        <r>
          <rPr>
            <sz val="11"/>
            <rFont val="Calibri"/>
          </rPr>
          <t>Ensure X-Powered-By Header is removed</t>
        </r>
      </text>
    </comment>
    <comment ref="J93" authorId="0" shapeId="0" xr:uid="{00000000-0006-0000-0600-000077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K93" authorId="0" shapeId="0" xr:uid="{00000000-0006-0000-0600-000078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L93" authorId="0" shapeId="0" xr:uid="{00000000-0006-0000-0600-000079000000}">
      <text>
        <r>
          <rPr>
            <sz val="11"/>
            <rFont val="Calibri"/>
          </rPr>
          <t>Ensure X-Powered-By Header is removed</t>
        </r>
      </text>
    </comment>
    <comment ref="M93" authorId="0" shapeId="0" xr:uid="{00000000-0006-0000-0600-00007A000000}">
      <text>
        <r>
          <rPr>
            <sz val="11"/>
            <rFont val="Calibri"/>
          </rPr>
          <t>Ensure Server Header is removed</t>
        </r>
      </text>
    </comment>
    <comment ref="J94" authorId="0" shapeId="0" xr:uid="{00000000-0006-0000-0600-00007B000000}">
      <text>
        <r>
          <rPr>
            <sz val="11"/>
            <rFont val="Calibri"/>
          </rPr>
          <t>Ensure Server Header is removed</t>
        </r>
      </text>
    </comment>
    <comment ref="J95" authorId="0" shapeId="0" xr:uid="{00000000-0006-0000-0600-00007C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K95" authorId="0" shapeId="0" xr:uid="{00000000-0006-0000-0600-00007D000000}">
      <text>
        <r>
          <rPr>
            <sz val="11"/>
            <rFont val="Calibri"/>
          </rPr>
          <t>Ensure custom error messages are not off</t>
        </r>
      </text>
    </comment>
    <comment ref="L95" authorId="0" shapeId="0" xr:uid="{00000000-0006-0000-0600-00007E000000}">
      <text>
        <r>
          <rPr>
            <sz val="11"/>
            <rFont val="Calibri"/>
          </rPr>
          <t>Ensure IIS HTTP detailed errors are hidden from displaying remotely</t>
        </r>
      </text>
    </comment>
    <comment ref="M95" authorId="0" shapeId="0" xr:uid="{00000000-0006-0000-0600-00007F000000}">
      <text>
        <r>
          <rPr>
            <sz val="11"/>
            <rFont val="Calibri"/>
          </rPr>
          <t>Ensure Server Header is removed</t>
        </r>
      </text>
    </comment>
    <comment ref="J96" authorId="0" shapeId="0" xr:uid="{00000000-0006-0000-0600-000080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K96" authorId="0" shapeId="0" xr:uid="{00000000-0006-0000-0600-000081000000}">
      <text>
        <r>
          <rPr>
            <sz val="11"/>
            <rFont val="Calibri"/>
          </rPr>
          <t>Ensure X-Powered-By Header is removed</t>
        </r>
      </text>
    </comment>
    <comment ref="J97" authorId="0" shapeId="0" xr:uid="{00000000-0006-0000-0600-000082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J99" authorId="0" shapeId="0" xr:uid="{00000000-0006-0000-0600-000083000000}">
      <text>
        <r>
          <rPr>
            <sz val="11"/>
            <rFont val="Calibri"/>
          </rPr>
          <t>Ensure HSTS Header is set</t>
        </r>
      </text>
    </comment>
    <comment ref="K99" authorId="0" shapeId="0" xr:uid="{00000000-0006-0000-0600-000084000000}">
      <text>
        <r>
          <rPr>
            <sz val="11"/>
            <rFont val="Calibri"/>
          </rPr>
          <t>Ensure RC4 Cipher Suites is Disabled</t>
        </r>
      </text>
    </comment>
    <comment ref="J100" authorId="0" shapeId="0" xr:uid="{00000000-0006-0000-0600-000085000000}">
      <text>
        <r>
          <rPr>
            <sz val="11"/>
            <rFont val="Calibri"/>
          </rPr>
          <t>Ensure HSTS Header is set</t>
        </r>
      </text>
    </comment>
    <comment ref="K100" authorId="0" shapeId="0" xr:uid="{00000000-0006-0000-0600-000086000000}">
      <text>
        <r>
          <rPr>
            <sz val="11"/>
            <rFont val="Calibri"/>
          </rPr>
          <t>Ensure SSLv2 is Disabled</t>
        </r>
      </text>
    </comment>
    <comment ref="L100" authorId="0" shapeId="0" xr:uid="{00000000-0006-0000-0600-000087000000}">
      <text>
        <r>
          <rPr>
            <sz val="11"/>
            <rFont val="Calibri"/>
          </rPr>
          <t>Ensure SSLv3 is Disabled</t>
        </r>
      </text>
    </comment>
    <comment ref="M100" authorId="0" shapeId="0" xr:uid="{00000000-0006-0000-0600-000088000000}">
      <text>
        <r>
          <rPr>
            <sz val="11"/>
            <rFont val="Calibri"/>
          </rPr>
          <t>Ensure TLS 1.0 is Disabled</t>
        </r>
      </text>
    </comment>
    <comment ref="N100" authorId="0" shapeId="0" xr:uid="{00000000-0006-0000-0600-000089000000}">
      <text>
        <r>
          <rPr>
            <sz val="11"/>
            <rFont val="Calibri"/>
          </rPr>
          <t>Ensure TLS 1.1 is Disabled</t>
        </r>
      </text>
    </comment>
    <comment ref="O100" authorId="0" shapeId="0" xr:uid="{00000000-0006-0000-0600-00008A000000}">
      <text>
        <r>
          <rPr>
            <sz val="11"/>
            <rFont val="Calibri"/>
          </rPr>
          <t>Ensure TLS 1.2 is Enabled</t>
        </r>
      </text>
    </comment>
    <comment ref="P100" authorId="0" shapeId="0" xr:uid="{00000000-0006-0000-0600-00008B000000}">
      <text>
        <r>
          <rPr>
            <sz val="11"/>
            <rFont val="Calibri"/>
          </rPr>
          <t>Ensure NULL Cipher Suites is Disabled</t>
        </r>
      </text>
    </comment>
    <comment ref="Q100" authorId="0" shapeId="0" xr:uid="{00000000-0006-0000-0600-00008C000000}">
      <text>
        <r>
          <rPr>
            <sz val="11"/>
            <rFont val="Calibri"/>
          </rPr>
          <t>Ensure DES Cipher Suites is Disabled</t>
        </r>
      </text>
    </comment>
    <comment ref="R100" authorId="0" shapeId="0" xr:uid="{00000000-0006-0000-0600-00008D000000}">
      <text>
        <r>
          <rPr>
            <sz val="11"/>
            <rFont val="Calibri"/>
          </rPr>
          <t>Ensure RC4 Cipher Suites is Disabled</t>
        </r>
      </text>
    </comment>
    <comment ref="S100" authorId="0" shapeId="0" xr:uid="{00000000-0006-0000-0600-00008E000000}">
      <text>
        <r>
          <rPr>
            <sz val="11"/>
            <rFont val="Calibri"/>
          </rPr>
          <t>Ensure AES 128/128 Cipher Suite is Disabled</t>
        </r>
      </text>
    </comment>
    <comment ref="T100" authorId="0" shapeId="0" xr:uid="{00000000-0006-0000-0600-00008F000000}">
      <text>
        <r>
          <rPr>
            <sz val="11"/>
            <rFont val="Calibri"/>
          </rPr>
          <t>Ensure AES 256/256 Cipher Suite is Enabled</t>
        </r>
      </text>
    </comment>
    <comment ref="U100" authorId="0" shapeId="0" xr:uid="{00000000-0006-0000-0600-000090000000}">
      <text>
        <r>
          <rPr>
            <sz val="11"/>
            <rFont val="Calibri"/>
          </rPr>
          <t>Ensure TLS Cipher Suite ordering is Configured</t>
        </r>
      </text>
    </comment>
    <comment ref="J101" authorId="0" shapeId="0" xr:uid="{00000000-0006-0000-0600-000091000000}">
      <text>
        <r>
          <rPr>
            <sz val="11"/>
            <rFont val="Calibri"/>
          </rPr>
          <t>Ensure NULL Cipher Suites is Disabled</t>
        </r>
      </text>
    </comment>
    <comment ref="K101" authorId="0" shapeId="0" xr:uid="{00000000-0006-0000-0600-000092000000}">
      <text>
        <r>
          <rPr>
            <sz val="11"/>
            <rFont val="Calibri"/>
          </rPr>
          <t>Ensure DES Cipher Suites is Disabled</t>
        </r>
      </text>
    </comment>
    <comment ref="L101" authorId="0" shapeId="0" xr:uid="{00000000-0006-0000-0600-000093000000}">
      <text>
        <r>
          <rPr>
            <sz val="11"/>
            <rFont val="Calibri"/>
          </rPr>
          <t>Ensure TLS Cipher Suite ordering is Configured</t>
        </r>
      </text>
    </comment>
    <comment ref="J102" authorId="0" shapeId="0" xr:uid="{00000000-0006-0000-0600-000094000000}">
      <text>
        <r>
          <rPr>
            <sz val="11"/>
            <rFont val="Calibri"/>
          </rPr>
          <t>Ensure HSTS Header is set</t>
        </r>
      </text>
    </comment>
    <comment ref="K102" authorId="0" shapeId="0" xr:uid="{00000000-0006-0000-0600-000095000000}">
      <text>
        <r>
          <rPr>
            <sz val="11"/>
            <rFont val="Calibri"/>
          </rPr>
          <t>Ensure SSLv2 is Disabled</t>
        </r>
      </text>
    </comment>
    <comment ref="L102" authorId="0" shapeId="0" xr:uid="{00000000-0006-0000-0600-000096000000}">
      <text>
        <r>
          <rPr>
            <sz val="11"/>
            <rFont val="Calibri"/>
          </rPr>
          <t>Ensure SSLv3 is Disabled</t>
        </r>
      </text>
    </comment>
    <comment ref="M102" authorId="0" shapeId="0" xr:uid="{00000000-0006-0000-0600-000097000000}">
      <text>
        <r>
          <rPr>
            <sz val="11"/>
            <rFont val="Calibri"/>
          </rPr>
          <t>Ensure TLS 1.0 is Disabled</t>
        </r>
      </text>
    </comment>
    <comment ref="N102" authorId="0" shapeId="0" xr:uid="{00000000-0006-0000-0600-000098000000}">
      <text>
        <r>
          <rPr>
            <sz val="11"/>
            <rFont val="Calibri"/>
          </rPr>
          <t>Ensure TLS 1.1 is Disabled</t>
        </r>
      </text>
    </comment>
    <comment ref="O102" authorId="0" shapeId="0" xr:uid="{00000000-0006-0000-0600-000099000000}">
      <text>
        <r>
          <rPr>
            <sz val="11"/>
            <rFont val="Calibri"/>
          </rPr>
          <t>Ensure TLS 1.2 is Enabled</t>
        </r>
      </text>
    </comment>
    <comment ref="P102" authorId="0" shapeId="0" xr:uid="{00000000-0006-0000-0600-00009A000000}">
      <text>
        <r>
          <rPr>
            <sz val="11"/>
            <rFont val="Calibri"/>
          </rPr>
          <t>Ensure RC4 Cipher Suites is Disabled</t>
        </r>
      </text>
    </comment>
    <comment ref="Q102" authorId="0" shapeId="0" xr:uid="{00000000-0006-0000-0600-00009B000000}">
      <text>
        <r>
          <rPr>
            <sz val="11"/>
            <rFont val="Calibri"/>
          </rPr>
          <t>Ensure AES 128/128 Cipher Suite is Disabled</t>
        </r>
      </text>
    </comment>
    <comment ref="R102" authorId="0" shapeId="0" xr:uid="{00000000-0006-0000-0600-00009C000000}">
      <text>
        <r>
          <rPr>
            <sz val="11"/>
            <rFont val="Calibri"/>
          </rPr>
          <t>Ensure AES 256/256 Cipher Suite is Enabled</t>
        </r>
      </text>
    </comment>
    <comment ref="S102" authorId="0" shapeId="0" xr:uid="{00000000-0006-0000-0600-00009D000000}">
      <text>
        <r>
          <rPr>
            <sz val="11"/>
            <rFont val="Calibri"/>
          </rPr>
          <t>Ensure TLS Cipher Suite ordering is Configured</t>
        </r>
      </text>
    </comment>
    <comment ref="J103" authorId="0" shapeId="0" xr:uid="{00000000-0006-0000-0600-00009E000000}">
      <text>
        <r>
          <rPr>
            <sz val="11"/>
            <rFont val="Calibri"/>
          </rPr>
          <t>Ensure SSLv2 is Disabled</t>
        </r>
      </text>
    </comment>
    <comment ref="K103" authorId="0" shapeId="0" xr:uid="{00000000-0006-0000-0600-00009F000000}">
      <text>
        <r>
          <rPr>
            <sz val="11"/>
            <rFont val="Calibri"/>
          </rPr>
          <t>Ensure SSLv3 is Disabled</t>
        </r>
      </text>
    </comment>
    <comment ref="L103" authorId="0" shapeId="0" xr:uid="{00000000-0006-0000-0600-0000A0000000}">
      <text>
        <r>
          <rPr>
            <sz val="11"/>
            <rFont val="Calibri"/>
          </rPr>
          <t>Ensure TLS 1.0 is Disabled</t>
        </r>
      </text>
    </comment>
    <comment ref="M103" authorId="0" shapeId="0" xr:uid="{00000000-0006-0000-0600-0000A1000000}">
      <text>
        <r>
          <rPr>
            <sz val="11"/>
            <rFont val="Calibri"/>
          </rPr>
          <t>Ensure TLS 1.1 is Disabled</t>
        </r>
      </text>
    </comment>
    <comment ref="N103" authorId="0" shapeId="0" xr:uid="{00000000-0006-0000-0600-0000A2000000}">
      <text>
        <r>
          <rPr>
            <sz val="11"/>
            <rFont val="Calibri"/>
          </rPr>
          <t>Ensure TLS 1.2 is Enabled</t>
        </r>
      </text>
    </comment>
    <comment ref="O103" authorId="0" shapeId="0" xr:uid="{00000000-0006-0000-0600-0000A3000000}">
      <text>
        <r>
          <rPr>
            <sz val="11"/>
            <rFont val="Calibri"/>
          </rPr>
          <t>Ensure NULL Cipher Suites is Disabled</t>
        </r>
      </text>
    </comment>
    <comment ref="P103" authorId="0" shapeId="0" xr:uid="{00000000-0006-0000-0600-0000A4000000}">
      <text>
        <r>
          <rPr>
            <sz val="11"/>
            <rFont val="Calibri"/>
          </rPr>
          <t>Ensure DES Cipher Suites is Disabled</t>
        </r>
      </text>
    </comment>
    <comment ref="Q103" authorId="0" shapeId="0" xr:uid="{00000000-0006-0000-0600-0000A5000000}">
      <text>
        <r>
          <rPr>
            <sz val="11"/>
            <rFont val="Calibri"/>
          </rPr>
          <t>Ensure AES 256/256 Cipher Suite is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I89" authorId="0" shapeId="0" xr:uid="{00000000-0006-0000-0700-000003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J89" authorId="0" shapeId="0" xr:uid="{00000000-0006-0000-0700-000002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H90" authorId="0" shapeId="0" xr:uid="{00000000-0006-0000-0700-000004000000}">
      <text>
        <r>
          <rPr>
            <sz val="11"/>
            <rFont val="Calibri"/>
          </rPr>
          <t>Ensure access to sensitive site features is restricted to authenticated principals only</t>
        </r>
      </text>
    </comment>
    <comment ref="I90" authorId="0" shapeId="0" xr:uid="{00000000-0006-0000-0700-000007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J90" authorId="0" shapeId="0" xr:uid="{00000000-0006-0000-0700-000008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K90" authorId="0" shapeId="0" xr:uid="{00000000-0006-0000-0700-000005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L90" authorId="0" shapeId="0" xr:uid="{00000000-0006-0000-0700-000006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H91" authorId="0" shapeId="0" xr:uid="{00000000-0006-0000-0700-000009000000}">
      <text>
        <r>
          <rPr>
            <sz val="11"/>
            <rFont val="Calibri"/>
          </rPr>
          <t>Ensure access to sensitive site features is restricted to authenticated principals only</t>
        </r>
      </text>
    </comment>
    <comment ref="I91" authorId="0" shapeId="0" xr:uid="{00000000-0006-0000-0700-00000C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J91" authorId="0" shapeId="0" xr:uid="{00000000-0006-0000-0700-00000D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K91" authorId="0" shapeId="0" xr:uid="{00000000-0006-0000-0700-00000E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L91" authorId="0" shapeId="0" xr:uid="{00000000-0006-0000-0700-00000F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M91" authorId="0" shapeId="0" xr:uid="{00000000-0006-0000-0700-00000A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N91" authorId="0" shapeId="0" xr:uid="{00000000-0006-0000-0700-00000B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H92" authorId="0" shapeId="0" xr:uid="{00000000-0006-0000-0700-000010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I92" authorId="0" shapeId="0" xr:uid="{00000000-0006-0000-0700-000013000000}">
      <text>
        <r>
          <rPr>
            <sz val="11"/>
            <rFont val="Calibri"/>
          </rPr>
          <t>Ensure access to sensitive site features is restricted to authenticated principals only</t>
        </r>
      </text>
    </comment>
    <comment ref="J92" authorId="0" shapeId="0" xr:uid="{00000000-0006-0000-0700-000014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K92" authorId="0" shapeId="0" xr:uid="{00000000-0006-0000-0700-000015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L92" authorId="0" shapeId="0" xr:uid="{00000000-0006-0000-0700-000016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M92" authorId="0" shapeId="0" xr:uid="{00000000-0006-0000-0700-000017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N92" authorId="0" shapeId="0" xr:uid="{00000000-0006-0000-0700-000018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O92" authorId="0" shapeId="0" xr:uid="{00000000-0006-0000-0700-000011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P92" authorId="0" shapeId="0" xr:uid="{00000000-0006-0000-0700-000012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H93" authorId="0" shapeId="0" xr:uid="{00000000-0006-0000-0700-000019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H110" authorId="0" shapeId="0" xr:uid="{00000000-0006-0000-0700-00001A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I110" authorId="0" shapeId="0" xr:uid="{00000000-0006-0000-0700-000028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J110" authorId="0" shapeId="0" xr:uid="{00000000-0006-0000-0700-000029000000}">
      <text>
        <r>
          <rPr>
            <sz val="11"/>
            <rFont val="Calibri"/>
          </rPr>
          <t>Ensure custom error messages are not off</t>
        </r>
      </text>
    </comment>
    <comment ref="K110" authorId="0" shapeId="0" xr:uid="{00000000-0006-0000-0700-00002A000000}">
      <text>
        <r>
          <rPr>
            <sz val="11"/>
            <rFont val="Calibri"/>
          </rPr>
          <t>Ensure IIS HTTP detailed errors are hidden from displaying remotely</t>
        </r>
      </text>
    </comment>
    <comment ref="L110" authorId="0" shapeId="0" xr:uid="{00000000-0006-0000-0700-00002B000000}">
      <text>
        <r>
          <rPr>
            <sz val="11"/>
            <rFont val="Calibri"/>
          </rPr>
          <t>Ensure ASP.NET stack tracing is not enabled</t>
        </r>
      </text>
    </comment>
    <comment ref="M110" authorId="0" shapeId="0" xr:uid="{00000000-0006-0000-0700-00002C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N110" authorId="0" shapeId="0" xr:uid="{00000000-0006-0000-0700-00002D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O110" authorId="0" shapeId="0" xr:uid="{00000000-0006-0000-0700-00002E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P110" authorId="0" shapeId="0" xr:uid="{00000000-0006-0000-0700-00002F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Q110" authorId="0" shapeId="0" xr:uid="{00000000-0006-0000-0700-00001B000000}">
      <text>
        <r>
          <rPr>
            <sz val="11"/>
            <rFont val="Calibri"/>
          </rPr>
          <t>Ensure global .NET trust level is configured</t>
        </r>
      </text>
    </comment>
    <comment ref="R110" authorId="0" shapeId="0" xr:uid="{00000000-0006-0000-0700-00001C000000}">
      <text>
        <r>
          <rPr>
            <sz val="11"/>
            <rFont val="Calibri"/>
          </rPr>
          <t>Ensure X-Powered-By Header is removed</t>
        </r>
      </text>
    </comment>
    <comment ref="S110" authorId="0" shapeId="0" xr:uid="{00000000-0006-0000-0700-00001D000000}">
      <text>
        <r>
          <rPr>
            <sz val="11"/>
            <rFont val="Calibri"/>
          </rPr>
          <t>Ensure Server Header is removed</t>
        </r>
      </text>
    </comment>
    <comment ref="T110" authorId="0" shapeId="0" xr:uid="{00000000-0006-0000-0700-00001E000000}">
      <text>
        <r>
          <rPr>
            <sz val="11"/>
            <rFont val="Calibri"/>
          </rPr>
          <t>Ensure HSTS Header is set</t>
        </r>
      </text>
    </comment>
    <comment ref="U110" authorId="0" shapeId="0" xr:uid="{00000000-0006-0000-0700-00001F000000}">
      <text>
        <r>
          <rPr>
            <sz val="11"/>
            <rFont val="Calibri"/>
          </rPr>
          <t>Ensure SSLv2 is Disabled</t>
        </r>
      </text>
    </comment>
    <comment ref="V110" authorId="0" shapeId="0" xr:uid="{00000000-0006-0000-0700-000020000000}">
      <text>
        <r>
          <rPr>
            <sz val="11"/>
            <rFont val="Calibri"/>
          </rPr>
          <t>Ensure SSLv3 is Disabled</t>
        </r>
      </text>
    </comment>
    <comment ref="W110" authorId="0" shapeId="0" xr:uid="{00000000-0006-0000-0700-000021000000}">
      <text>
        <r>
          <rPr>
            <sz val="11"/>
            <rFont val="Calibri"/>
          </rPr>
          <t>Ensure TLS 1.0 is Disabled</t>
        </r>
      </text>
    </comment>
    <comment ref="X110" authorId="0" shapeId="0" xr:uid="{00000000-0006-0000-0700-000022000000}">
      <text>
        <r>
          <rPr>
            <sz val="11"/>
            <rFont val="Calibri"/>
          </rPr>
          <t>Ensure TLS 1.1 is Disabled</t>
        </r>
      </text>
    </comment>
    <comment ref="Y110" authorId="0" shapeId="0" xr:uid="{00000000-0006-0000-0700-000023000000}">
      <text>
        <r>
          <rPr>
            <sz val="11"/>
            <rFont val="Calibri"/>
          </rPr>
          <t>Ensure NULL Cipher Suites is Disabled</t>
        </r>
      </text>
    </comment>
    <comment ref="Z110" authorId="0" shapeId="0" xr:uid="{00000000-0006-0000-0700-000024000000}">
      <text>
        <r>
          <rPr>
            <sz val="11"/>
            <rFont val="Calibri"/>
          </rPr>
          <t>Ensure DES Cipher Suites is Disabled</t>
        </r>
      </text>
    </comment>
    <comment ref="AA110" authorId="0" shapeId="0" xr:uid="{00000000-0006-0000-0700-000025000000}">
      <text>
        <r>
          <rPr>
            <sz val="11"/>
            <rFont val="Calibri"/>
          </rPr>
          <t>Ensure RC4 Cipher Suites is Disabled</t>
        </r>
      </text>
    </comment>
    <comment ref="AB110" authorId="0" shapeId="0" xr:uid="{00000000-0006-0000-0700-000026000000}">
      <text>
        <r>
          <rPr>
            <sz val="11"/>
            <rFont val="Calibri"/>
          </rPr>
          <t>Ensure AES 128/128 Cipher Suite is Disabled</t>
        </r>
      </text>
    </comment>
    <comment ref="AC110" authorId="0" shapeId="0" xr:uid="{00000000-0006-0000-0700-000027000000}">
      <text>
        <r>
          <rPr>
            <sz val="11"/>
            <rFont val="Calibri"/>
          </rPr>
          <t>Ensure TLS Cipher Suite ordering is Configured</t>
        </r>
      </text>
    </comment>
    <comment ref="H111" authorId="0" shapeId="0" xr:uid="{00000000-0006-0000-0700-000030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I111" authorId="0" shapeId="0" xr:uid="{00000000-0006-0000-0700-000031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J111" authorId="0" shapeId="0" xr:uid="{00000000-0006-0000-0700-000032000000}">
      <text>
        <r>
          <rPr>
            <sz val="11"/>
            <rFont val="Calibri"/>
          </rPr>
          <t>Ensure custom error messages are not off</t>
        </r>
      </text>
    </comment>
    <comment ref="K111" authorId="0" shapeId="0" xr:uid="{00000000-0006-0000-0700-000033000000}">
      <text>
        <r>
          <rPr>
            <sz val="11"/>
            <rFont val="Calibri"/>
          </rPr>
          <t>Ensure IIS HTTP detailed errors are hidden from displaying remotely</t>
        </r>
      </text>
    </comment>
    <comment ref="L111" authorId="0" shapeId="0" xr:uid="{00000000-0006-0000-0700-000034000000}">
      <text>
        <r>
          <rPr>
            <sz val="11"/>
            <rFont val="Calibri"/>
          </rPr>
          <t>Ensure ASP.NET stack tracing is not enabled</t>
        </r>
      </text>
    </comment>
    <comment ref="M111" authorId="0" shapeId="0" xr:uid="{00000000-0006-0000-0700-000035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N111" authorId="0" shapeId="0" xr:uid="{00000000-0006-0000-0700-000036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O111" authorId="0" shapeId="0" xr:uid="{00000000-0006-0000-0700-000037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P111" authorId="0" shapeId="0" xr:uid="{00000000-0006-0000-0700-000038000000}">
      <text>
        <r>
          <rPr>
            <sz val="11"/>
            <rFont val="Calibri"/>
          </rPr>
          <t>Ensure global .NET trust level is configured</t>
        </r>
      </text>
    </comment>
    <comment ref="Q111" authorId="0" shapeId="0" xr:uid="{00000000-0006-0000-0700-000039000000}">
      <text>
        <r>
          <rPr>
            <sz val="11"/>
            <rFont val="Calibri"/>
          </rPr>
          <t>Ensure SSLv2 is Disabled</t>
        </r>
      </text>
    </comment>
    <comment ref="R111" authorId="0" shapeId="0" xr:uid="{00000000-0006-0000-0700-00003A000000}">
      <text>
        <r>
          <rPr>
            <sz val="11"/>
            <rFont val="Calibri"/>
          </rPr>
          <t>Ensure SSLv3 is Disabled</t>
        </r>
      </text>
    </comment>
    <comment ref="S111" authorId="0" shapeId="0" xr:uid="{00000000-0006-0000-0700-00003B000000}">
      <text>
        <r>
          <rPr>
            <sz val="11"/>
            <rFont val="Calibri"/>
          </rPr>
          <t>Ensure TLS 1.0 is Disabled</t>
        </r>
      </text>
    </comment>
    <comment ref="T111" authorId="0" shapeId="0" xr:uid="{00000000-0006-0000-0700-00003C000000}">
      <text>
        <r>
          <rPr>
            <sz val="11"/>
            <rFont val="Calibri"/>
          </rPr>
          <t>Ensure TLS 1.1 is Disabled</t>
        </r>
      </text>
    </comment>
    <comment ref="U111" authorId="0" shapeId="0" xr:uid="{00000000-0006-0000-0700-00003D000000}">
      <text>
        <r>
          <rPr>
            <sz val="11"/>
            <rFont val="Calibri"/>
          </rPr>
          <t>Ensure TLS 1.2 is Enabled</t>
        </r>
      </text>
    </comment>
    <comment ref="V111" authorId="0" shapeId="0" xr:uid="{00000000-0006-0000-0700-00003E000000}">
      <text>
        <r>
          <rPr>
            <sz val="11"/>
            <rFont val="Calibri"/>
          </rPr>
          <t>Ensure RC4 Cipher Suites is Disabled</t>
        </r>
      </text>
    </comment>
    <comment ref="W111" authorId="0" shapeId="0" xr:uid="{00000000-0006-0000-0700-00003F000000}">
      <text>
        <r>
          <rPr>
            <sz val="11"/>
            <rFont val="Calibri"/>
          </rPr>
          <t>Ensure AES 256/256 Cipher Suite is Enabled</t>
        </r>
      </text>
    </comment>
    <comment ref="X111" authorId="0" shapeId="0" xr:uid="{00000000-0006-0000-0700-000040000000}">
      <text>
        <r>
          <rPr>
            <sz val="11"/>
            <rFont val="Calibri"/>
          </rPr>
          <t>Ensure TLS Cipher Suite ordering is Configured</t>
        </r>
      </text>
    </comment>
    <comment ref="H115" authorId="0" shapeId="0" xr:uid="{00000000-0006-0000-0700-000041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I115" authorId="0" shapeId="0" xr:uid="{00000000-0006-0000-0700-000042000000}">
      <text>
        <r>
          <rPr>
            <sz val="11"/>
            <rFont val="Calibri"/>
          </rPr>
          <t>Ensure custom error messages are not off</t>
        </r>
      </text>
    </comment>
    <comment ref="J115" authorId="0" shapeId="0" xr:uid="{00000000-0006-0000-0700-000043000000}">
      <text>
        <r>
          <rPr>
            <sz val="11"/>
            <rFont val="Calibri"/>
          </rPr>
          <t>Ensure X-Powered-By Header is removed</t>
        </r>
      </text>
    </comment>
    <comment ref="K115" authorId="0" shapeId="0" xr:uid="{00000000-0006-0000-0700-000044000000}">
      <text>
        <r>
          <rPr>
            <sz val="11"/>
            <rFont val="Calibri"/>
          </rPr>
          <t>Ensure Server Header is removed</t>
        </r>
      </text>
    </comment>
    <comment ref="L115" authorId="0" shapeId="0" xr:uid="{00000000-0006-0000-0700-000045000000}">
      <text>
        <r>
          <rPr>
            <sz val="11"/>
            <rFont val="Calibri"/>
          </rPr>
          <t>Ensure HSTS Header is set</t>
        </r>
      </text>
    </comment>
    <comment ref="M115" authorId="0" shapeId="0" xr:uid="{00000000-0006-0000-0700-000046000000}">
      <text>
        <r>
          <rPr>
            <sz val="11"/>
            <rFont val="Calibri"/>
          </rPr>
          <t>Ensure SSLv2 is Disabled</t>
        </r>
      </text>
    </comment>
    <comment ref="N115" authorId="0" shapeId="0" xr:uid="{00000000-0006-0000-0700-000047000000}">
      <text>
        <r>
          <rPr>
            <sz val="11"/>
            <rFont val="Calibri"/>
          </rPr>
          <t>Ensure SSLv3 is Disabled</t>
        </r>
      </text>
    </comment>
    <comment ref="O115" authorId="0" shapeId="0" xr:uid="{00000000-0006-0000-0700-000048000000}">
      <text>
        <r>
          <rPr>
            <sz val="11"/>
            <rFont val="Calibri"/>
          </rPr>
          <t>Ensure TLS 1.0 is Disabled</t>
        </r>
      </text>
    </comment>
    <comment ref="P115" authorId="0" shapeId="0" xr:uid="{00000000-0006-0000-0700-000049000000}">
      <text>
        <r>
          <rPr>
            <sz val="11"/>
            <rFont val="Calibri"/>
          </rPr>
          <t>Ensure TLS 1.1 is Disabled</t>
        </r>
      </text>
    </comment>
    <comment ref="Q115" authorId="0" shapeId="0" xr:uid="{00000000-0006-0000-0700-00004A000000}">
      <text>
        <r>
          <rPr>
            <sz val="11"/>
            <rFont val="Calibri"/>
          </rPr>
          <t>Ensure TLS 1.2 is Enabled</t>
        </r>
      </text>
    </comment>
    <comment ref="R115" authorId="0" shapeId="0" xr:uid="{00000000-0006-0000-0700-00004B000000}">
      <text>
        <r>
          <rPr>
            <sz val="11"/>
            <rFont val="Calibri"/>
          </rPr>
          <t>Ensure NULL Cipher Suites is Disabled</t>
        </r>
      </text>
    </comment>
    <comment ref="S115" authorId="0" shapeId="0" xr:uid="{00000000-0006-0000-0700-00004C000000}">
      <text>
        <r>
          <rPr>
            <sz val="11"/>
            <rFont val="Calibri"/>
          </rPr>
          <t>Ensure DES Cipher Suites is Disabled</t>
        </r>
      </text>
    </comment>
    <comment ref="T115" authorId="0" shapeId="0" xr:uid="{00000000-0006-0000-0700-00004D000000}">
      <text>
        <r>
          <rPr>
            <sz val="11"/>
            <rFont val="Calibri"/>
          </rPr>
          <t>Ensure RC4 Cipher Suites is Disabled</t>
        </r>
      </text>
    </comment>
    <comment ref="U115" authorId="0" shapeId="0" xr:uid="{00000000-0006-0000-0700-00004E000000}">
      <text>
        <r>
          <rPr>
            <sz val="11"/>
            <rFont val="Calibri"/>
          </rPr>
          <t>Ensure AES 128/128 Cipher Suite is Disabled</t>
        </r>
      </text>
    </comment>
    <comment ref="V115" authorId="0" shapeId="0" xr:uid="{00000000-0006-0000-0700-00004F000000}">
      <text>
        <r>
          <rPr>
            <sz val="11"/>
            <rFont val="Calibri"/>
          </rPr>
          <t>Ensure AES 256/256 Cipher Suite is Enabled</t>
        </r>
      </text>
    </comment>
    <comment ref="W115" authorId="0" shapeId="0" xr:uid="{00000000-0006-0000-0700-000050000000}">
      <text>
        <r>
          <rPr>
            <sz val="11"/>
            <rFont val="Calibri"/>
          </rPr>
          <t>Ensure TLS Cipher Suite ordering is Configured</t>
        </r>
      </text>
    </comment>
    <comment ref="H116" authorId="0" shapeId="0" xr:uid="{00000000-0006-0000-0700-000051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H117" authorId="0" shapeId="0" xr:uid="{00000000-0006-0000-0700-000052000000}">
      <text>
        <r>
          <rPr>
            <sz val="11"/>
            <rFont val="Calibri"/>
          </rPr>
          <t>Ensure X-Powered-By Header is removed</t>
        </r>
      </text>
    </comment>
    <comment ref="I117" authorId="0" shapeId="0" xr:uid="{00000000-0006-0000-0700-000053000000}">
      <text>
        <r>
          <rPr>
            <sz val="11"/>
            <rFont val="Calibri"/>
          </rPr>
          <t>Ensure Server Header is removed</t>
        </r>
      </text>
    </comment>
    <comment ref="J117" authorId="0" shapeId="0" xr:uid="{00000000-0006-0000-0700-000054000000}">
      <text>
        <r>
          <rPr>
            <sz val="11"/>
            <rFont val="Calibri"/>
          </rPr>
          <t>Ensure HSTS Header is set</t>
        </r>
      </text>
    </comment>
    <comment ref="K117" authorId="0" shapeId="0" xr:uid="{00000000-0006-0000-0700-000055000000}">
      <text>
        <r>
          <rPr>
            <sz val="11"/>
            <rFont val="Calibri"/>
          </rPr>
          <t>Ensure TLS 1.2 is Enabled</t>
        </r>
      </text>
    </comment>
    <comment ref="L117" authorId="0" shapeId="0" xr:uid="{00000000-0006-0000-0700-000056000000}">
      <text>
        <r>
          <rPr>
            <sz val="11"/>
            <rFont val="Calibri"/>
          </rPr>
          <t>Ensure NULL Cipher Suites is Disabled</t>
        </r>
      </text>
    </comment>
    <comment ref="M117" authorId="0" shapeId="0" xr:uid="{00000000-0006-0000-0700-000057000000}">
      <text>
        <r>
          <rPr>
            <sz val="11"/>
            <rFont val="Calibri"/>
          </rPr>
          <t>Ensure DES Cipher Suites is Disabled</t>
        </r>
      </text>
    </comment>
    <comment ref="N117" authorId="0" shapeId="0" xr:uid="{00000000-0006-0000-0700-000058000000}">
      <text>
        <r>
          <rPr>
            <sz val="11"/>
            <rFont val="Calibri"/>
          </rPr>
          <t>Ensure AES 128/128 Cipher Suite is Disabled</t>
        </r>
      </text>
    </comment>
    <comment ref="O117" authorId="0" shapeId="0" xr:uid="{00000000-0006-0000-0700-000059000000}">
      <text>
        <r>
          <rPr>
            <sz val="11"/>
            <rFont val="Calibri"/>
          </rPr>
          <t>Ensure AES 256/256 Cipher Suite is Enabled</t>
        </r>
      </text>
    </comment>
    <comment ref="H118" authorId="0" shapeId="0" xr:uid="{00000000-0006-0000-0700-00005A000000}">
      <text>
        <r>
          <rPr>
            <sz val="11"/>
            <rFont val="Calibri"/>
          </rPr>
          <t>Ensure IIS HTTP detailed errors are hidden from displaying remotely</t>
        </r>
      </text>
    </comment>
    <comment ref="I118" authorId="0" shapeId="0" xr:uid="{00000000-0006-0000-0700-00005B000000}">
      <text>
        <r>
          <rPr>
            <sz val="11"/>
            <rFont val="Calibri"/>
          </rPr>
          <t>Ensure ASP.NET stack tracing is not enabled</t>
        </r>
      </text>
    </comment>
    <comment ref="J118" authorId="0" shapeId="0" xr:uid="{00000000-0006-0000-0700-00005C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K118" authorId="0" shapeId="0" xr:uid="{00000000-0006-0000-0700-00005D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L118" authorId="0" shapeId="0" xr:uid="{00000000-0006-0000-0700-00005E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M118" authorId="0" shapeId="0" xr:uid="{00000000-0006-0000-0700-00005F000000}">
      <text>
        <r>
          <rPr>
            <sz val="11"/>
            <rFont val="Calibri"/>
          </rPr>
          <t>Ensure global .NET trust level is configured</t>
        </r>
      </text>
    </comment>
    <comment ref="H119" authorId="0" shapeId="0" xr:uid="{00000000-0006-0000-0700-000060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H142" authorId="0" shapeId="0" xr:uid="{00000000-0006-0000-0700-000061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I142" authorId="0" shapeId="0" xr:uid="{00000000-0006-0000-0700-000062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J142" authorId="0" shapeId="0" xr:uid="{00000000-0006-0000-0700-000063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K142" authorId="0" shapeId="0" xr:uid="{00000000-0006-0000-0700-000064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L142" authorId="0" shapeId="0" xr:uid="{00000000-0006-0000-0700-000065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M142" authorId="0" shapeId="0" xr:uid="{00000000-0006-0000-0700-000066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N142" authorId="0" shapeId="0" xr:uid="{00000000-0006-0000-0700-000067000000}">
      <text>
        <r>
          <rPr>
            <sz val="11"/>
            <rFont val="Calibri"/>
          </rPr>
          <t>Ensure non-ASCII characters in URLs are not allowed</t>
        </r>
      </text>
    </comment>
    <comment ref="O142" authorId="0" shapeId="0" xr:uid="{00000000-0006-0000-0700-000068000000}">
      <text>
        <r>
          <rPr>
            <sz val="11"/>
            <rFont val="Calibri"/>
          </rPr>
          <t>Ensure Double-Encoded requests will be rejected</t>
        </r>
      </text>
    </comment>
    <comment ref="H143" authorId="0" shapeId="0" xr:uid="{00000000-0006-0000-0700-000069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I143" authorId="0" shapeId="0" xr:uid="{00000000-0006-0000-0700-00006A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J143" authorId="0" shapeId="0" xr:uid="{00000000-0006-0000-0700-00006B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K143" authorId="0" shapeId="0" xr:uid="{00000000-0006-0000-0700-00006C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L143" authorId="0" shapeId="0" xr:uid="{00000000-0006-0000-0700-00006D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M143" authorId="0" shapeId="0" xr:uid="{00000000-0006-0000-0700-00006E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N143" authorId="0" shapeId="0" xr:uid="{00000000-0006-0000-0700-00006F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O143" authorId="0" shapeId="0" xr:uid="{00000000-0006-0000-0700-000070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P143" authorId="0" shapeId="0" xr:uid="{00000000-0006-0000-0700-000071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Q143" authorId="0" shapeId="0" xr:uid="{00000000-0006-0000-0700-000072000000}">
      <text>
        <r>
          <rPr>
            <sz val="11"/>
            <rFont val="Calibri"/>
          </rPr>
          <t>Ensure Unlisted File Extensions are not allowed</t>
        </r>
      </text>
    </comment>
    <comment ref="R143" authorId="0" shapeId="0" xr:uid="{00000000-0006-0000-0700-000073000000}">
      <text>
        <r>
          <rPr>
            <sz val="11"/>
            <rFont val="Calibri"/>
          </rPr>
          <t>Ensure Handler is not granted Write and Script/Execute</t>
        </r>
      </text>
    </comment>
    <comment ref="S143" authorId="0" shapeId="0" xr:uid="{00000000-0006-0000-0700-000074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T143" authorId="0" shapeId="0" xr:uid="{00000000-0006-0000-0700-000075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U143" authorId="0" shapeId="0" xr:uid="{00000000-0006-0000-0700-000076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V143" authorId="0" shapeId="0" xr:uid="{00000000-0006-0000-0700-000077000000}">
      <text>
        <r>
          <rPr>
            <sz val="11"/>
            <rFont val="Calibri"/>
          </rPr>
          <t>Ensure FTP requests are encrypted</t>
        </r>
      </text>
    </comment>
    <comment ref="W143" authorId="0" shapeId="0" xr:uid="{00000000-0006-0000-0700-000078000000}">
      <text>
        <r>
          <rPr>
            <sz val="11"/>
            <rFont val="Calibri"/>
          </rPr>
          <t>Ensure FTP Logon attempt restrictions is enabled</t>
        </r>
      </text>
    </comment>
    <comment ref="H144" authorId="0" shapeId="0" xr:uid="{00000000-0006-0000-0700-000079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I144" authorId="0" shapeId="0" xr:uid="{00000000-0006-0000-0700-00007A000000}">
      <text>
        <r>
          <rPr>
            <sz val="11"/>
            <rFont val="Calibri"/>
          </rPr>
          <t>Ensure non-ASCII characters in URLs are not allowed</t>
        </r>
      </text>
    </comment>
    <comment ref="J144" authorId="0" shapeId="0" xr:uid="{00000000-0006-0000-0700-00007B000000}">
      <text>
        <r>
          <rPr>
            <sz val="11"/>
            <rFont val="Calibri"/>
          </rPr>
          <t>Ensure Double-Encoded requests will be rejected</t>
        </r>
      </text>
    </comment>
    <comment ref="K144" authorId="0" shapeId="0" xr:uid="{00000000-0006-0000-0700-00007C000000}">
      <text>
        <r>
          <rPr>
            <sz val="11"/>
            <rFont val="Calibri"/>
          </rPr>
          <t>Ensure Unlisted File Extensions are not allowed</t>
        </r>
      </text>
    </comment>
    <comment ref="L144" authorId="0" shapeId="0" xr:uid="{00000000-0006-0000-0700-00007D000000}">
      <text>
        <r>
          <rPr>
            <sz val="11"/>
            <rFont val="Calibri"/>
          </rPr>
          <t>Ensure Handler is not granted Write and Script/Execute</t>
        </r>
      </text>
    </comment>
    <comment ref="M144" authorId="0" shapeId="0" xr:uid="{00000000-0006-0000-0700-00007E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N144" authorId="0" shapeId="0" xr:uid="{00000000-0006-0000-0700-00007F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O144" authorId="0" shapeId="0" xr:uid="{00000000-0006-0000-0700-000080000000}">
      <text>
        <r>
          <rPr>
            <sz val="11"/>
            <rFont val="Calibri"/>
          </rPr>
          <t>Ensure FTP requests are encrypted</t>
        </r>
      </text>
    </comment>
    <comment ref="P144" authorId="0" shapeId="0" xr:uid="{00000000-0006-0000-0700-000081000000}">
      <text>
        <r>
          <rPr>
            <sz val="11"/>
            <rFont val="Calibri"/>
          </rPr>
          <t>Ensure FTP Logon attempt restrictions is enabled</t>
        </r>
      </text>
    </comment>
    <comment ref="H145" authorId="0" shapeId="0" xr:uid="{00000000-0006-0000-0700-000082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I145" authorId="0" shapeId="0" xr:uid="{00000000-0006-0000-0700-000083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J145" authorId="0" shapeId="0" xr:uid="{00000000-0006-0000-0700-000084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K145" authorId="0" shapeId="0" xr:uid="{00000000-0006-0000-0700-000085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L145" authorId="0" shapeId="0" xr:uid="{00000000-0006-0000-0700-000086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H146" authorId="0" shapeId="0" xr:uid="{00000000-0006-0000-0700-000087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I146" authorId="0" shapeId="0" xr:uid="{00000000-0006-0000-0700-000088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J146" authorId="0" shapeId="0" xr:uid="{00000000-0006-0000-0700-000089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K146" authorId="0" shapeId="0" xr:uid="{00000000-0006-0000-0700-00008A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L146" authorId="0" shapeId="0" xr:uid="{00000000-0006-0000-0700-00008B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M146" authorId="0" shapeId="0" xr:uid="{00000000-0006-0000-0700-00008C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N146" authorId="0" shapeId="0" xr:uid="{00000000-0006-0000-0700-00008D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O146" authorId="0" shapeId="0" xr:uid="{00000000-0006-0000-0700-00008E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P146" authorId="0" shapeId="0" xr:uid="{00000000-0006-0000-0700-00008F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Q146" authorId="0" shapeId="0" xr:uid="{00000000-0006-0000-0700-000090000000}">
      <text>
        <r>
          <rPr>
            <sz val="11"/>
            <rFont val="Calibri"/>
          </rPr>
          <t>Ensure non-ASCII characters in URLs are not allowed</t>
        </r>
      </text>
    </comment>
    <comment ref="R146" authorId="0" shapeId="0" xr:uid="{00000000-0006-0000-0700-000091000000}">
      <text>
        <r>
          <rPr>
            <sz val="11"/>
            <rFont val="Calibri"/>
          </rPr>
          <t>Ensure Double-Encoded requests will be rejected</t>
        </r>
      </text>
    </comment>
    <comment ref="S146" authorId="0" shapeId="0" xr:uid="{00000000-0006-0000-0700-000092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T146" authorId="0" shapeId="0" xr:uid="{00000000-0006-0000-0700-000093000000}">
      <text>
        <r>
          <rPr>
            <sz val="11"/>
            <rFont val="Calibri"/>
          </rPr>
          <t>Ensure Unlisted File Extensions are not allowed</t>
        </r>
      </text>
    </comment>
    <comment ref="U146" authorId="0" shapeId="0" xr:uid="{00000000-0006-0000-0700-000094000000}">
      <text>
        <r>
          <rPr>
            <sz val="11"/>
            <rFont val="Calibri"/>
          </rPr>
          <t>Ensure Handler is not granted Write and Script/Execute</t>
        </r>
      </text>
    </comment>
    <comment ref="V146" authorId="0" shapeId="0" xr:uid="{00000000-0006-0000-0700-000095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W146" authorId="0" shapeId="0" xr:uid="{00000000-0006-0000-0700-000096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X146" authorId="0" shapeId="0" xr:uid="{00000000-0006-0000-0700-000097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Y146" authorId="0" shapeId="0" xr:uid="{00000000-0006-0000-0700-000098000000}">
      <text>
        <r>
          <rPr>
            <sz val="11"/>
            <rFont val="Calibri"/>
          </rPr>
          <t>Ensure FTP Logon attempt restrictions is enabled</t>
        </r>
      </text>
    </comment>
    <comment ref="H147" authorId="0" shapeId="0" xr:uid="{00000000-0006-0000-0700-000099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I147" authorId="0" shapeId="0" xr:uid="{00000000-0006-0000-0700-00009A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J147" authorId="0" shapeId="0" xr:uid="{00000000-0006-0000-0700-00009B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K147" authorId="0" shapeId="0" xr:uid="{00000000-0006-0000-0700-00009C000000}">
      <text>
        <r>
          <rPr>
            <sz val="11"/>
            <rFont val="Calibri"/>
          </rPr>
          <t>Ensure FTP requests are encrypted</t>
        </r>
      </text>
    </comment>
    <comment ref="H157" authorId="0" shapeId="0" xr:uid="{00000000-0006-0000-0700-00009D000000}">
      <text>
        <r>
          <rPr>
            <sz val="11"/>
            <rFont val="Calibri"/>
          </rPr>
          <t>Ensure Default IIS web log location is moved</t>
        </r>
      </text>
    </comment>
    <comment ref="I157" authorId="0" shapeId="0" xr:uid="{00000000-0006-0000-0700-00009E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H158" authorId="0" shapeId="0" xr:uid="{00000000-0006-0000-0700-00009F000000}">
      <text>
        <r>
          <rPr>
            <sz val="11"/>
            <rFont val="Calibri"/>
          </rPr>
          <t>Ensure Default IIS web log location is moved</t>
        </r>
      </text>
    </comment>
    <comment ref="I158" authorId="0" shapeId="0" xr:uid="{00000000-0006-0000-0700-0000A0000000}">
      <text>
        <r>
          <rPr>
            <sz val="11"/>
            <rFont val="Calibri"/>
          </rPr>
          <t>Ensure Advanced IIS logging is enabled</t>
        </r>
      </text>
    </comment>
    <comment ref="J158" authorId="0" shapeId="0" xr:uid="{00000000-0006-0000-0700-0000A1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H161" authorId="0" shapeId="0" xr:uid="{00000000-0006-0000-0700-0000A2000000}">
      <text>
        <r>
          <rPr>
            <sz val="11"/>
            <rFont val="Calibri"/>
          </rPr>
          <t>Ensure Default IIS web log location is moved</t>
        </r>
      </text>
    </comment>
    <comment ref="I161" authorId="0" shapeId="0" xr:uid="{00000000-0006-0000-0700-0000A3000000}">
      <text>
        <r>
          <rPr>
            <sz val="11"/>
            <rFont val="Calibri"/>
          </rPr>
          <t>Ensure Advanced IIS logging is enabled</t>
        </r>
      </text>
    </comment>
    <comment ref="J161" authorId="0" shapeId="0" xr:uid="{00000000-0006-0000-0700-0000A4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H173" authorId="0" shapeId="0" xr:uid="{00000000-0006-0000-0700-0000A5000000}">
      <text>
        <r>
          <rPr>
            <sz val="11"/>
            <rFont val="Calibri"/>
          </rPr>
          <t>Ensure Advanced IIS logging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81" authorId="0" shapeId="0" xr:uid="{00000000-0006-0000-0800-000001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G83" authorId="0" shapeId="0" xr:uid="{00000000-0006-0000-0800-000002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G86" authorId="0" shapeId="0" xr:uid="{00000000-0006-0000-0800-000003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H86" authorId="0" shapeId="0" xr:uid="{00000000-0006-0000-0800-000004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G87" authorId="0" shapeId="0" xr:uid="{00000000-0006-0000-0800-000005000000}">
      <text>
        <r>
          <rPr>
            <sz val="11"/>
            <rFont val="Calibri"/>
          </rPr>
          <t>Ensure access to sensitive site features is restricted to authenticated principals only</t>
        </r>
      </text>
    </comment>
    <comment ref="H87" authorId="0" shapeId="0" xr:uid="{00000000-0006-0000-0800-000009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I87" authorId="0" shapeId="0" xr:uid="{00000000-0006-0000-0800-000006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J87" authorId="0" shapeId="0" xr:uid="{00000000-0006-0000-0800-000007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K87" authorId="0" shapeId="0" xr:uid="{00000000-0006-0000-0800-000008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G91" authorId="0" shapeId="0" xr:uid="{00000000-0006-0000-0800-00000A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H91" authorId="0" shapeId="0" xr:uid="{00000000-0006-0000-0800-00000E000000}">
      <text>
        <r>
          <rPr>
            <sz val="11"/>
            <rFont val="Calibri"/>
          </rPr>
          <t>Ensure access to sensitive site features is restricted to authenticated principals only</t>
        </r>
      </text>
    </comment>
    <comment ref="I91" authorId="0" shapeId="0" xr:uid="{00000000-0006-0000-0800-00000F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J91" authorId="0" shapeId="0" xr:uid="{00000000-0006-0000-0800-000010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K91" authorId="0" shapeId="0" xr:uid="{00000000-0006-0000-0800-000011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L91" authorId="0" shapeId="0" xr:uid="{00000000-0006-0000-0800-00000B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M91" authorId="0" shapeId="0" xr:uid="{00000000-0006-0000-0800-00000C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N91" authorId="0" shapeId="0" xr:uid="{00000000-0006-0000-0800-00000D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G92" authorId="0" shapeId="0" xr:uid="{00000000-0006-0000-0800-000012000000}">
      <text>
        <r>
          <rPr>
            <sz val="11"/>
            <rFont val="Calibri"/>
          </rPr>
          <t>Ensure access to sensitive site features is restricted to authenticated principals only</t>
        </r>
      </text>
    </comment>
    <comment ref="H92" authorId="0" shapeId="0" xr:uid="{00000000-0006-0000-0800-000013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I92" authorId="0" shapeId="0" xr:uid="{00000000-0006-0000-0800-000014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J92" authorId="0" shapeId="0" xr:uid="{00000000-0006-0000-0800-000015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K92" authorId="0" shapeId="0" xr:uid="{00000000-0006-0000-0800-000016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L92" authorId="0" shapeId="0" xr:uid="{00000000-0006-0000-0800-000017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M92" authorId="0" shapeId="0" xr:uid="{00000000-0006-0000-0800-000018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29" authorId="0" shapeId="0" xr:uid="{00000000-0006-0000-0A00-000001000000}">
      <text>
        <r>
          <rPr>
            <sz val="11"/>
            <rFont val="Calibri"/>
          </rPr>
          <t>Ensure X-Powered-By Header is removed</t>
        </r>
      </text>
    </comment>
    <comment ref="L32" authorId="0" shapeId="0" xr:uid="{00000000-0006-0000-0A00-000002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M32" authorId="0" shapeId="0" xr:uid="{00000000-0006-0000-0A00-00000A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N32" authorId="0" shapeId="0" xr:uid="{00000000-0006-0000-0A00-000003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O32" authorId="0" shapeId="0" xr:uid="{00000000-0006-0000-0A00-000004000000}">
      <text>
        <r>
          <rPr>
            <sz val="11"/>
            <rFont val="Calibri"/>
          </rPr>
          <t>Ensure global .NET trust level is configured</t>
        </r>
      </text>
    </comment>
    <comment ref="P32" authorId="0" shapeId="0" xr:uid="{00000000-0006-0000-0A00-000005000000}">
      <text>
        <r>
          <rPr>
            <sz val="11"/>
            <rFont val="Calibri"/>
          </rPr>
          <t>Ensure X-Powered-By Header is removed</t>
        </r>
      </text>
    </comment>
    <comment ref="Q32" authorId="0" shapeId="0" xr:uid="{00000000-0006-0000-0A00-000006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R32" authorId="0" shapeId="0" xr:uid="{00000000-0006-0000-0A00-000007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S32" authorId="0" shapeId="0" xr:uid="{00000000-0006-0000-0A00-000008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T32" authorId="0" shapeId="0" xr:uid="{00000000-0006-0000-0A00-000009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L33" authorId="0" shapeId="0" xr:uid="{00000000-0006-0000-0A00-00000B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M33" authorId="0" shapeId="0" xr:uid="{00000000-0006-0000-0A00-00000D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N33" authorId="0" shapeId="0" xr:uid="{00000000-0006-0000-0A00-00000E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O33" authorId="0" shapeId="0" xr:uid="{00000000-0006-0000-0A00-00000F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P33" authorId="0" shapeId="0" xr:uid="{00000000-0006-0000-0A00-000010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Q33" authorId="0" shapeId="0" xr:uid="{00000000-0006-0000-0A00-000011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R33" authorId="0" shapeId="0" xr:uid="{00000000-0006-0000-0A00-000012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S33" authorId="0" shapeId="0" xr:uid="{00000000-0006-0000-0A00-000013000000}">
      <text>
        <r>
          <rPr>
            <sz val="11"/>
            <rFont val="Calibri"/>
          </rPr>
          <t>Ensure ASP.NET stack tracing is not enabled</t>
        </r>
      </text>
    </comment>
    <comment ref="T33" authorId="0" shapeId="0" xr:uid="{00000000-0006-0000-0A00-000014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U33" authorId="0" shapeId="0" xr:uid="{00000000-0006-0000-0A00-00000C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L34" authorId="0" shapeId="0" xr:uid="{00000000-0006-0000-0A00-000015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M34" authorId="0" shapeId="0" xr:uid="{00000000-0006-0000-0A00-00002E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N34" authorId="0" shapeId="0" xr:uid="{00000000-0006-0000-0A00-00002F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O34" authorId="0" shapeId="0" xr:uid="{00000000-0006-0000-0A00-000030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P34" authorId="0" shapeId="0" xr:uid="{00000000-0006-0000-0A00-000031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Q34" authorId="0" shapeId="0" xr:uid="{00000000-0006-0000-0A00-000032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R34" authorId="0" shapeId="0" xr:uid="{00000000-0006-0000-0A00-000033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S34" authorId="0" shapeId="0" xr:uid="{00000000-0006-0000-0A00-000034000000}">
      <text>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text>
    </comment>
    <comment ref="T34" authorId="0" shapeId="0" xr:uid="{00000000-0006-0000-0A00-000035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U34" authorId="0" shapeId="0" xr:uid="{00000000-0006-0000-0A00-000036000000}">
      <text>
        <r>
          <rPr>
            <sz val="11"/>
            <rFont val="Calibri"/>
          </rPr>
          <t>Ensure custom error messages are not off</t>
        </r>
      </text>
    </comment>
    <comment ref="V34" authorId="0" shapeId="0" xr:uid="{00000000-0006-0000-0A00-000016000000}">
      <text>
        <r>
          <rPr>
            <sz val="11"/>
            <rFont val="Calibri"/>
          </rPr>
          <t>Ensure IIS HTTP detailed errors are hidden from displaying remotely</t>
        </r>
      </text>
    </comment>
    <comment ref="W34" authorId="0" shapeId="0" xr:uid="{00000000-0006-0000-0A00-000017000000}">
      <text>
        <r>
          <rPr>
            <sz val="11"/>
            <rFont val="Calibri"/>
          </rPr>
          <t>Ensure ASP.NET stack tracing is not enabled</t>
        </r>
      </text>
    </comment>
    <comment ref="X34" authorId="0" shapeId="0" xr:uid="{00000000-0006-0000-0A00-000018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Y34" authorId="0" shapeId="0" xr:uid="{00000000-0006-0000-0A00-000019000000}">
      <text>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text>
    </comment>
    <comment ref="Z34" authorId="0" shapeId="0" xr:uid="{00000000-0006-0000-0A00-00001A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AA34" authorId="0" shapeId="0" xr:uid="{00000000-0006-0000-0A00-00001B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AB34" authorId="0" shapeId="0" xr:uid="{00000000-0006-0000-0A00-00001C000000}">
      <text>
        <r>
          <rPr>
            <sz val="11"/>
            <rFont val="Calibri"/>
          </rPr>
          <t>Ensure global .NET trust level is configured</t>
        </r>
      </text>
    </comment>
    <comment ref="AC34" authorId="0" shapeId="0" xr:uid="{00000000-0006-0000-0A00-00001D000000}">
      <text>
        <r>
          <rPr>
            <sz val="11"/>
            <rFont val="Calibri"/>
          </rPr>
          <t>Ensure Server Header is removed</t>
        </r>
      </text>
    </comment>
    <comment ref="AD34" authorId="0" shapeId="0" xr:uid="{00000000-0006-0000-0A00-00001E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AE34" authorId="0" shapeId="0" xr:uid="{00000000-0006-0000-0A00-00001F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AF34" authorId="0" shapeId="0" xr:uid="{00000000-0006-0000-0A00-000020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AG34" authorId="0" shapeId="0" xr:uid="{00000000-0006-0000-0A00-000021000000}">
      <text>
        <r>
          <rPr>
            <sz val="11"/>
            <rFont val="Calibri"/>
          </rPr>
          <t>Ensure non-ASCII characters in URLs are not allowed</t>
        </r>
      </text>
    </comment>
    <comment ref="AH34" authorId="0" shapeId="0" xr:uid="{00000000-0006-0000-0A00-000022000000}">
      <text>
        <r>
          <rPr>
            <sz val="11"/>
            <rFont val="Calibri"/>
          </rPr>
          <t>Ensure Double-Encoded requests will be rejected</t>
        </r>
      </text>
    </comment>
    <comment ref="AI34" authorId="0" shapeId="0" xr:uid="{00000000-0006-0000-0A00-000023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AJ34" authorId="0" shapeId="0" xr:uid="{00000000-0006-0000-0A00-000024000000}">
      <text>
        <r>
          <rPr>
            <sz val="11"/>
            <rFont val="Calibri"/>
          </rPr>
          <t>Ensure Unlisted File Extensions are not allowed</t>
        </r>
      </text>
    </comment>
    <comment ref="AK34" authorId="0" shapeId="0" xr:uid="{00000000-0006-0000-0A00-000025000000}">
      <text>
        <r>
          <rPr>
            <sz val="11"/>
            <rFont val="Calibri"/>
          </rPr>
          <t>Ensure Handler is not granted Write and Script/Execute</t>
        </r>
      </text>
    </comment>
    <comment ref="AL34" authorId="0" shapeId="0" xr:uid="{00000000-0006-0000-0A00-000026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AM34" authorId="0" shapeId="0" xr:uid="{00000000-0006-0000-0A00-000027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AN34" authorId="0" shapeId="0" xr:uid="{00000000-0006-0000-0A00-000028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AO34" authorId="0" shapeId="0" xr:uid="{00000000-0006-0000-0A00-000029000000}">
      <text>
        <r>
          <rPr>
            <sz val="11"/>
            <rFont val="Calibri"/>
          </rPr>
          <t>Ensure FTP requests are encrypted</t>
        </r>
      </text>
    </comment>
    <comment ref="AP34" authorId="0" shapeId="0" xr:uid="{00000000-0006-0000-0A00-00002A000000}">
      <text>
        <r>
          <rPr>
            <sz val="11"/>
            <rFont val="Calibri"/>
          </rPr>
          <t>Ensure FTP Logon attempt restrictions is enabled</t>
        </r>
      </text>
    </comment>
    <comment ref="AQ34" authorId="0" shapeId="0" xr:uid="{00000000-0006-0000-0A00-00002B000000}">
      <text>
        <r>
          <rPr>
            <sz val="11"/>
            <rFont val="Calibri"/>
          </rPr>
          <t>Ensure NULL Cipher Suites is Disabled</t>
        </r>
      </text>
    </comment>
    <comment ref="AR34" authorId="0" shapeId="0" xr:uid="{00000000-0006-0000-0A00-00002C000000}">
      <text>
        <r>
          <rPr>
            <sz val="11"/>
            <rFont val="Calibri"/>
          </rPr>
          <t>Ensure DES Cipher Suites is Disabled</t>
        </r>
      </text>
    </comment>
    <comment ref="AS34" authorId="0" shapeId="0" xr:uid="{00000000-0006-0000-0A00-00002D000000}">
      <text>
        <r>
          <rPr>
            <sz val="11"/>
            <rFont val="Calibri"/>
          </rPr>
          <t>Ensure AES 128/128 Cipher Suite is Disabled</t>
        </r>
      </text>
    </comment>
    <comment ref="L36" authorId="0" shapeId="0" xr:uid="{00000000-0006-0000-0A00-000037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M36" authorId="0" shapeId="0" xr:uid="{00000000-0006-0000-0A00-000038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text>
    </comment>
    <comment ref="N36" authorId="0" shapeId="0" xr:uid="{00000000-0006-0000-0A00-000039000000}">
      <text>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text>
    </comment>
    <comment ref="O36" authorId="0" shapeId="0" xr:uid="{00000000-0006-0000-0A00-00003A000000}">
      <text>
        <r>
          <rPr>
            <sz val="11"/>
            <rFont val="Calibri"/>
          </rPr>
          <t>Ensure custom error messages are not off</t>
        </r>
      </text>
    </comment>
    <comment ref="P36" authorId="0" shapeId="0" xr:uid="{00000000-0006-0000-0A00-00003B000000}">
      <text>
        <r>
          <rPr>
            <sz val="11"/>
            <rFont val="Calibri"/>
          </rPr>
          <t>Ensure IIS HTTP detailed errors are hidden from displaying remotely</t>
        </r>
      </text>
    </comment>
    <comment ref="Q36" authorId="0" shapeId="0" xr:uid="{00000000-0006-0000-0A00-00003C000000}">
      <text>
        <r>
          <rPr>
            <sz val="11"/>
            <rFont val="Calibri"/>
          </rPr>
          <t>Ensure ASP.NET stack tracing is not enabled</t>
        </r>
      </text>
    </comment>
    <comment ref="R36" authorId="0" shapeId="0" xr:uid="{00000000-0006-0000-0A00-00003D000000}">
      <text>
        <r>
          <rPr>
            <sz val="11"/>
            <rFont val="Calibri"/>
          </rPr>
          <t>Ensure Server Header is removed</t>
        </r>
      </text>
    </comment>
    <comment ref="S36" authorId="0" shapeId="0" xr:uid="{00000000-0006-0000-0A00-00003E000000}">
      <text>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text>
    </comment>
    <comment ref="T36" authorId="0" shapeId="0" xr:uid="{00000000-0006-0000-0A00-00003F000000}">
      <text>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text>
    </comment>
    <comment ref="U36" authorId="0" shapeId="0" xr:uid="{00000000-0006-0000-0A00-000040000000}">
      <text>
        <r>
          <rPr>
            <sz val="11"/>
            <rFont val="Calibri"/>
          </rPr>
          <t>Ensure non-ASCII characters in URLs are not allowed</t>
        </r>
      </text>
    </comment>
    <comment ref="V36" authorId="0" shapeId="0" xr:uid="{00000000-0006-0000-0A00-000041000000}">
      <text>
        <r>
          <rPr>
            <sz val="11"/>
            <rFont val="Calibri"/>
          </rPr>
          <t>Ensure Double-Encoded requests will be rejected</t>
        </r>
      </text>
    </comment>
    <comment ref="W36" authorId="0" shapeId="0" xr:uid="{00000000-0006-0000-0A00-000042000000}">
      <text>
        <r>
          <rPr>
            <sz val="11"/>
            <rFont val="Calibri"/>
          </rPr>
          <t>Ensure Unlisted File Extensions are not allowed</t>
        </r>
      </text>
    </comment>
    <comment ref="X36" authorId="0" shapeId="0" xr:uid="{00000000-0006-0000-0A00-000043000000}">
      <text>
        <r>
          <rPr>
            <sz val="11"/>
            <rFont val="Calibri"/>
          </rPr>
          <t>Ensure Handler is not granted Write and Script/Execute</t>
        </r>
      </text>
    </comment>
    <comment ref="Y36" authorId="0" shapeId="0" xr:uid="{00000000-0006-0000-0A00-000044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Z36" authorId="0" shapeId="0" xr:uid="{00000000-0006-0000-0A00-000045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AA36" authorId="0" shapeId="0" xr:uid="{00000000-0006-0000-0A00-000046000000}">
      <text>
        <r>
          <rPr>
            <sz val="11"/>
            <rFont val="Calibri"/>
          </rPr>
          <t>Ensure FTP requests are encrypted</t>
        </r>
      </text>
    </comment>
    <comment ref="L38" authorId="0" shapeId="0" xr:uid="{00000000-0006-0000-0A00-000047000000}">
      <text>
        <r>
          <rPr>
            <sz val="11"/>
            <rFont val="Calibri"/>
          </rPr>
          <t>Ensure custom error messages are not off</t>
        </r>
      </text>
    </comment>
    <comment ref="M38" authorId="0" shapeId="0" xr:uid="{00000000-0006-0000-0A00-000048000000}">
      <text>
        <r>
          <rPr>
            <sz val="11"/>
            <rFont val="Calibri"/>
          </rPr>
          <t>Ensure IIS HTTP detailed errors are hidden from displaying remotely</t>
        </r>
      </text>
    </comment>
    <comment ref="N38" authorId="0" shapeId="0" xr:uid="{00000000-0006-0000-0A00-000049000000}">
      <text>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text>
    </comment>
    <comment ref="O38" authorId="0" shapeId="0" xr:uid="{00000000-0006-0000-0A00-00004A000000}">
      <text>
        <r>
          <rPr>
            <sz val="11"/>
            <rFont val="Calibri"/>
          </rPr>
          <t>Ensure non-ASCII characters in URLs are not allowed</t>
        </r>
      </text>
    </comment>
    <comment ref="P38" authorId="0" shapeId="0" xr:uid="{00000000-0006-0000-0A00-00004B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Q38" authorId="0" shapeId="0" xr:uid="{00000000-0006-0000-0A00-00004C000000}">
      <text>
        <r>
          <rPr>
            <sz val="11"/>
            <rFont val="Calibri"/>
          </rPr>
          <t>Ensure Handler is not granted Write and Script/Execute</t>
        </r>
      </text>
    </comment>
    <comment ref="R38" authorId="0" shapeId="0" xr:uid="{00000000-0006-0000-0A00-00004D000000}">
      <text>
        <r>
          <rPr>
            <sz val="11"/>
            <rFont val="Calibri"/>
          </rPr>
          <t>Ensure FTP Logon attempt restrictions is enabled</t>
        </r>
      </text>
    </comment>
    <comment ref="L40" authorId="0" shapeId="0" xr:uid="{00000000-0006-0000-0A00-00004E000000}">
      <text>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text>
    </comment>
    <comment ref="M40" authorId="0" shapeId="0" xr:uid="{00000000-0006-0000-0A00-00004F000000}">
      <text>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text>
    </comment>
    <comment ref="N40" authorId="0" shapeId="0" xr:uid="{00000000-0006-0000-0A00-000050000000}">
      <text>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text>
    </comment>
    <comment ref="O40" authorId="0" shapeId="0" xr:uid="{00000000-0006-0000-0A00-000051000000}">
      <text>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text>
    </comment>
    <comment ref="P40" authorId="0" shapeId="0" xr:uid="{00000000-0006-0000-0A00-000052000000}">
      <text>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text>
    </comment>
    <comment ref="Q40" authorId="0" shapeId="0" xr:uid="{00000000-0006-0000-0A00-000053000000}">
      <text>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text>
    </comment>
    <comment ref="R40" authorId="0" shapeId="0" xr:uid="{00000000-0006-0000-0A00-000054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S40" authorId="0" shapeId="0" xr:uid="{00000000-0006-0000-0A00-000055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T40" authorId="0" shapeId="0" xr:uid="{00000000-0006-0000-0A00-000056000000}">
      <text>
        <r>
          <rPr>
            <sz val="11"/>
            <rFont val="Calibri"/>
          </rPr>
          <t>Ensure global .NET trust level is configured</t>
        </r>
      </text>
    </comment>
    <comment ref="U40" authorId="0" shapeId="0" xr:uid="{00000000-0006-0000-0A00-000057000000}">
      <text>
        <r>
          <rPr>
            <sz val="11"/>
            <rFont val="Calibri"/>
          </rPr>
          <t>Ensure X-Powered-By Header is removed</t>
        </r>
      </text>
    </comment>
    <comment ref="V40" authorId="0" shapeId="0" xr:uid="{00000000-0006-0000-0A00-000058000000}">
      <text>
        <r>
          <rPr>
            <sz val="11"/>
            <rFont val="Calibri"/>
          </rPr>
          <t>Ensure Server Header is removed</t>
        </r>
      </text>
    </comment>
    <comment ref="W40" authorId="0" shapeId="0" xr:uid="{00000000-0006-0000-0A00-000059000000}">
      <text>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text>
    </comment>
    <comment ref="X40" authorId="0" shapeId="0" xr:uid="{00000000-0006-0000-0A00-00005A000000}">
      <text>
        <r>
          <rPr>
            <sz val="11"/>
            <rFont val="Calibri"/>
          </rPr>
          <t>Ensure Double-Encoded requests will be rejected</t>
        </r>
      </text>
    </comment>
    <comment ref="Y40" authorId="0" shapeId="0" xr:uid="{00000000-0006-0000-0A00-00005B000000}">
      <text>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text>
    </comment>
    <comment ref="Z40" authorId="0" shapeId="0" xr:uid="{00000000-0006-0000-0A00-00005C000000}">
      <text>
        <r>
          <rPr>
            <sz val="11"/>
            <rFont val="Calibri"/>
          </rPr>
          <t>Ensure Unlisted File Extensions are not allowed</t>
        </r>
      </text>
    </comment>
    <comment ref="AA40" authorId="0" shapeId="0" xr:uid="{00000000-0006-0000-0A00-00005D000000}">
      <text>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text>
    </comment>
    <comment ref="AB40" authorId="0" shapeId="0" xr:uid="{00000000-0006-0000-0A00-00005E000000}">
      <text>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text>
    </comment>
    <comment ref="AC40" authorId="0" shapeId="0" xr:uid="{00000000-0006-0000-0A00-00005F000000}">
      <text>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text>
    </comment>
    <comment ref="AD40" authorId="0" shapeId="0" xr:uid="{00000000-0006-0000-0A00-000060000000}">
      <text>
        <r>
          <rPr>
            <sz val="11"/>
            <rFont val="Calibri"/>
          </rPr>
          <t>Ensure FTP requests are encrypted</t>
        </r>
      </text>
    </comment>
    <comment ref="AE40" authorId="0" shapeId="0" xr:uid="{00000000-0006-0000-0A00-000061000000}">
      <text>
        <r>
          <rPr>
            <sz val="11"/>
            <rFont val="Calibri"/>
          </rPr>
          <t>Ensure FTP Logon attempt restrictions is enabled</t>
        </r>
      </text>
    </comment>
    <comment ref="AF40" authorId="0" shapeId="0" xr:uid="{00000000-0006-0000-0A00-000062000000}">
      <text>
        <r>
          <rPr>
            <sz val="11"/>
            <rFont val="Calibri"/>
          </rPr>
          <t>Ensure AES 256/256 Cipher Suite is Enabled</t>
        </r>
      </text>
    </comment>
    <comment ref="L41" authorId="0" shapeId="0" xr:uid="{00000000-0006-0000-0A00-000063000000}">
      <text>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text>
    </comment>
    <comment ref="M41" authorId="0" shapeId="0" xr:uid="{00000000-0006-0000-0A00-000064000000}">
      <text>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text>
    </comment>
    <comment ref="L81" authorId="0" shapeId="0" xr:uid="{00000000-0006-0000-0A00-000065000000}">
      <text>
        <r>
          <rPr>
            <sz val="11"/>
            <rFont val="Calibri"/>
          </rPr>
          <t>Ensure HSTS Header is set</t>
        </r>
      </text>
    </comment>
    <comment ref="M81" authorId="0" shapeId="0" xr:uid="{00000000-0006-0000-0A00-000066000000}">
      <text>
        <r>
          <rPr>
            <sz val="11"/>
            <rFont val="Calibri"/>
          </rPr>
          <t>Ensure TLS Cipher Suite ordering is Configured</t>
        </r>
      </text>
    </comment>
    <comment ref="L84" authorId="0" shapeId="0" xr:uid="{00000000-0006-0000-0A00-000067000000}">
      <text>
        <r>
          <rPr>
            <sz val="11"/>
            <rFont val="Calibri"/>
          </rPr>
          <t>Ensure HSTS Header is set</t>
        </r>
      </text>
    </comment>
    <comment ref="M84" authorId="0" shapeId="0" xr:uid="{00000000-0006-0000-0A00-000068000000}">
      <text>
        <r>
          <rPr>
            <sz val="11"/>
            <rFont val="Calibri"/>
          </rPr>
          <t>Ensure SSLv2 is Disabled</t>
        </r>
      </text>
    </comment>
    <comment ref="N84" authorId="0" shapeId="0" xr:uid="{00000000-0006-0000-0A00-000069000000}">
      <text>
        <r>
          <rPr>
            <sz val="11"/>
            <rFont val="Calibri"/>
          </rPr>
          <t>Ensure SSLv3 is Disabled</t>
        </r>
      </text>
    </comment>
    <comment ref="O84" authorId="0" shapeId="0" xr:uid="{00000000-0006-0000-0A00-00006A000000}">
      <text>
        <r>
          <rPr>
            <sz val="11"/>
            <rFont val="Calibri"/>
          </rPr>
          <t>Ensure TLS 1.0 is Disabled</t>
        </r>
      </text>
    </comment>
    <comment ref="P84" authorId="0" shapeId="0" xr:uid="{00000000-0006-0000-0A00-00006B000000}">
      <text>
        <r>
          <rPr>
            <sz val="11"/>
            <rFont val="Calibri"/>
          </rPr>
          <t>Ensure TLS 1.1 is Disabled</t>
        </r>
      </text>
    </comment>
    <comment ref="Q84" authorId="0" shapeId="0" xr:uid="{00000000-0006-0000-0A00-00006C000000}">
      <text>
        <r>
          <rPr>
            <sz val="11"/>
            <rFont val="Calibri"/>
          </rPr>
          <t>Ensure TLS 1.2 is Enabled</t>
        </r>
      </text>
    </comment>
    <comment ref="R84" authorId="0" shapeId="0" xr:uid="{00000000-0006-0000-0A00-00006D000000}">
      <text>
        <r>
          <rPr>
            <sz val="11"/>
            <rFont val="Calibri"/>
          </rPr>
          <t>Ensure NULL Cipher Suites is Disabled</t>
        </r>
      </text>
    </comment>
    <comment ref="S84" authorId="0" shapeId="0" xr:uid="{00000000-0006-0000-0A00-00006E000000}">
      <text>
        <r>
          <rPr>
            <sz val="11"/>
            <rFont val="Calibri"/>
          </rPr>
          <t>Ensure DES Cipher Suites is Disabled</t>
        </r>
      </text>
    </comment>
    <comment ref="T84" authorId="0" shapeId="0" xr:uid="{00000000-0006-0000-0A00-00006F000000}">
      <text>
        <r>
          <rPr>
            <sz val="11"/>
            <rFont val="Calibri"/>
          </rPr>
          <t>Ensure RC4 Cipher Suites is Disabled</t>
        </r>
      </text>
    </comment>
    <comment ref="U84" authorId="0" shapeId="0" xr:uid="{00000000-0006-0000-0A00-000070000000}">
      <text>
        <r>
          <rPr>
            <sz val="11"/>
            <rFont val="Calibri"/>
          </rPr>
          <t>Ensure AES 128/128 Cipher Suite is Disabled</t>
        </r>
      </text>
    </comment>
    <comment ref="V84" authorId="0" shapeId="0" xr:uid="{00000000-0006-0000-0A00-000071000000}">
      <text>
        <r>
          <rPr>
            <sz val="11"/>
            <rFont val="Calibri"/>
          </rPr>
          <t>Ensure AES 256/256 Cipher Suite is Enabled</t>
        </r>
      </text>
    </comment>
    <comment ref="W84" authorId="0" shapeId="0" xr:uid="{00000000-0006-0000-0A00-000072000000}">
      <text>
        <r>
          <rPr>
            <sz val="11"/>
            <rFont val="Calibri"/>
          </rPr>
          <t>Ensure TLS Cipher Suite ordering is Configured</t>
        </r>
      </text>
    </comment>
    <comment ref="L85" authorId="0" shapeId="0" xr:uid="{00000000-0006-0000-0A00-000073000000}">
      <text>
        <r>
          <rPr>
            <sz val="11"/>
            <rFont val="Calibri"/>
          </rPr>
          <t>Ensure SSLv2 is Disabled</t>
        </r>
      </text>
    </comment>
    <comment ref="M85" authorId="0" shapeId="0" xr:uid="{00000000-0006-0000-0A00-000074000000}">
      <text>
        <r>
          <rPr>
            <sz val="11"/>
            <rFont val="Calibri"/>
          </rPr>
          <t>Ensure SSLv3 is Disabled</t>
        </r>
      </text>
    </comment>
    <comment ref="N85" authorId="0" shapeId="0" xr:uid="{00000000-0006-0000-0A00-000075000000}">
      <text>
        <r>
          <rPr>
            <sz val="11"/>
            <rFont val="Calibri"/>
          </rPr>
          <t>Ensure TLS 1.0 is Disabled</t>
        </r>
      </text>
    </comment>
    <comment ref="O85" authorId="0" shapeId="0" xr:uid="{00000000-0006-0000-0A00-000076000000}">
      <text>
        <r>
          <rPr>
            <sz val="11"/>
            <rFont val="Calibri"/>
          </rPr>
          <t>Ensure TLS 1.1 is Disabled</t>
        </r>
      </text>
    </comment>
    <comment ref="P85" authorId="0" shapeId="0" xr:uid="{00000000-0006-0000-0A00-000077000000}">
      <text>
        <r>
          <rPr>
            <sz val="11"/>
            <rFont val="Calibri"/>
          </rPr>
          <t>Ensure TLS 1.2 is Enabled</t>
        </r>
      </text>
    </comment>
    <comment ref="Q85" authorId="0" shapeId="0" xr:uid="{00000000-0006-0000-0A00-000078000000}">
      <text>
        <r>
          <rPr>
            <sz val="11"/>
            <rFont val="Calibri"/>
          </rPr>
          <t>Ensure NULL Cipher Suites is Disabled</t>
        </r>
      </text>
    </comment>
    <comment ref="R85" authorId="0" shapeId="0" xr:uid="{00000000-0006-0000-0A00-000079000000}">
      <text>
        <r>
          <rPr>
            <sz val="11"/>
            <rFont val="Calibri"/>
          </rPr>
          <t>Ensure DES Cipher Suites is Disabled</t>
        </r>
      </text>
    </comment>
    <comment ref="S85" authorId="0" shapeId="0" xr:uid="{00000000-0006-0000-0A00-00007A000000}">
      <text>
        <r>
          <rPr>
            <sz val="11"/>
            <rFont val="Calibri"/>
          </rPr>
          <t>Ensure RC4 Cipher Suites is Disabled</t>
        </r>
      </text>
    </comment>
    <comment ref="T85" authorId="0" shapeId="0" xr:uid="{00000000-0006-0000-0A00-00007B000000}">
      <text>
        <r>
          <rPr>
            <sz val="11"/>
            <rFont val="Calibri"/>
          </rPr>
          <t>Ensure AES 128/128 Cipher Suite is Disabled</t>
        </r>
      </text>
    </comment>
    <comment ref="U85" authorId="0" shapeId="0" xr:uid="{00000000-0006-0000-0A00-00007C000000}">
      <text>
        <r>
          <rPr>
            <sz val="11"/>
            <rFont val="Calibri"/>
          </rPr>
          <t>Ensure AES 256/256 Cipher Suite is Enabled</t>
        </r>
      </text>
    </comment>
    <comment ref="V85" authorId="0" shapeId="0" xr:uid="{00000000-0006-0000-0A00-00007D000000}">
      <text>
        <r>
          <rPr>
            <sz val="11"/>
            <rFont val="Calibri"/>
          </rPr>
          <t>Ensure TLS Cipher Suite ordering is Configured</t>
        </r>
      </text>
    </comment>
    <comment ref="L86" authorId="0" shapeId="0" xr:uid="{00000000-0006-0000-0A00-00007E000000}">
      <text>
        <r>
          <rPr>
            <sz val="11"/>
            <rFont val="Calibri"/>
          </rPr>
          <t>Ensure HSTS Header is set</t>
        </r>
      </text>
    </comment>
    <comment ref="M86" authorId="0" shapeId="0" xr:uid="{00000000-0006-0000-0A00-00007F000000}">
      <text>
        <r>
          <rPr>
            <sz val="11"/>
            <rFont val="Calibri"/>
          </rPr>
          <t>Ensure SSLv2 is Disabled</t>
        </r>
      </text>
    </comment>
    <comment ref="N86" authorId="0" shapeId="0" xr:uid="{00000000-0006-0000-0A00-000080000000}">
      <text>
        <r>
          <rPr>
            <sz val="11"/>
            <rFont val="Calibri"/>
          </rPr>
          <t>Ensure SSLv3 is Disabled</t>
        </r>
      </text>
    </comment>
    <comment ref="O86" authorId="0" shapeId="0" xr:uid="{00000000-0006-0000-0A00-000081000000}">
      <text>
        <r>
          <rPr>
            <sz val="11"/>
            <rFont val="Calibri"/>
          </rPr>
          <t>Ensure TLS 1.0 is Disabled</t>
        </r>
      </text>
    </comment>
    <comment ref="P86" authorId="0" shapeId="0" xr:uid="{00000000-0006-0000-0A00-000082000000}">
      <text>
        <r>
          <rPr>
            <sz val="11"/>
            <rFont val="Calibri"/>
          </rPr>
          <t>Ensure TLS 1.1 is Disabled</t>
        </r>
      </text>
    </comment>
    <comment ref="Q86" authorId="0" shapeId="0" xr:uid="{00000000-0006-0000-0A00-000083000000}">
      <text>
        <r>
          <rPr>
            <sz val="11"/>
            <rFont val="Calibri"/>
          </rPr>
          <t>Ensure TLS 1.2 is Enabled</t>
        </r>
      </text>
    </comment>
    <comment ref="R86" authorId="0" shapeId="0" xr:uid="{00000000-0006-0000-0A00-000084000000}">
      <text>
        <r>
          <rPr>
            <sz val="11"/>
            <rFont val="Calibri"/>
          </rPr>
          <t>Ensure RC4 Cipher Suites is Disabled</t>
        </r>
      </text>
    </comment>
    <comment ref="L153" authorId="0" shapeId="0" xr:uid="{00000000-0006-0000-0A00-000085000000}">
      <text>
        <r>
          <rPr>
            <sz val="11"/>
            <rFont val="Calibri"/>
          </rPr>
          <t>Ensure access to sensitive site features is restricted to authenticated principals only</t>
        </r>
      </text>
    </comment>
    <comment ref="M153" authorId="0" shapeId="0" xr:uid="{00000000-0006-0000-0A00-000086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N153" authorId="0" shapeId="0" xr:uid="{00000000-0006-0000-0A00-000087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O153" authorId="0" shapeId="0" xr:uid="{00000000-0006-0000-0A00-000088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L155" authorId="0" shapeId="0" xr:uid="{00000000-0006-0000-0A00-000089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L161" authorId="0" shapeId="0" xr:uid="{00000000-0006-0000-0A00-00008A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L162" authorId="0" shapeId="0" xr:uid="{00000000-0006-0000-0A00-00008B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M162" authorId="0" shapeId="0" xr:uid="{00000000-0006-0000-0A00-00008C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N162" authorId="0" shapeId="0" xr:uid="{00000000-0006-0000-0A00-00008D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O162" authorId="0" shapeId="0" xr:uid="{00000000-0006-0000-0A00-00008E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P162" authorId="0" shapeId="0" xr:uid="{00000000-0006-0000-0A00-00008F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L165" authorId="0" shapeId="0" xr:uid="{00000000-0006-0000-0A00-000090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text>
    </comment>
    <comment ref="M165" authorId="0" shapeId="0" xr:uid="{00000000-0006-0000-0A00-000091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L169" authorId="0" shapeId="0" xr:uid="{00000000-0006-0000-0A00-000092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M169" authorId="0" shapeId="0" xr:uid="{00000000-0006-0000-0A00-000093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N169" authorId="0" shapeId="0" xr:uid="{00000000-0006-0000-0A00-000094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L171" authorId="0" shapeId="0" xr:uid="{00000000-0006-0000-0A00-000095000000}">
      <text>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text>
    </comment>
    <comment ref="L180" authorId="0" shapeId="0" xr:uid="{00000000-0006-0000-0A00-000096000000}">
      <text>
        <r>
          <rPr>
            <sz val="11"/>
            <rFont val="Calibri"/>
          </rPr>
          <t>Ensure access to sensitive site features is restricted to authenticated principals only</t>
        </r>
      </text>
    </comment>
    <comment ref="L182" authorId="0" shapeId="0" xr:uid="{00000000-0006-0000-0A00-000097000000}">
      <text>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text>
    </comment>
    <comment ref="M182" authorId="0" shapeId="0" xr:uid="{00000000-0006-0000-0A00-000098000000}">
      <text>
        <r>
          <rPr>
            <sz val="11"/>
            <rFont val="Calibri"/>
          </rPr>
          <t>Ensure access to sensitive site features is restricted to authenticated principals only</t>
        </r>
      </text>
    </comment>
    <comment ref="N182" authorId="0" shapeId="0" xr:uid="{00000000-0006-0000-0A00-000099000000}">
      <text>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text>
    </comment>
    <comment ref="O182" authorId="0" shapeId="0" xr:uid="{00000000-0006-0000-0A00-00009A000000}">
      <text>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text>
    </comment>
    <comment ref="P182" authorId="0" shapeId="0" xr:uid="{00000000-0006-0000-0A00-00009B000000}">
      <text>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text>
    </comment>
    <comment ref="Q182" authorId="0" shapeId="0" xr:uid="{00000000-0006-0000-0A00-00009C000000}">
      <text>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text>
    </comment>
    <comment ref="L221" authorId="0" shapeId="0" xr:uid="{00000000-0006-0000-0A00-00009D000000}">
      <text>
        <r>
          <rPr>
            <sz val="11"/>
            <rFont val="Calibri"/>
          </rPr>
          <t>Ensure Default IIS web log location is moved</t>
        </r>
      </text>
    </comment>
    <comment ref="M221" authorId="0" shapeId="0" xr:uid="{00000000-0006-0000-0A00-00009E000000}">
      <text>
        <r>
          <rPr>
            <sz val="11"/>
            <rFont val="Calibri"/>
          </rPr>
          <t>Ensure Advanced IIS logging is enabled</t>
        </r>
      </text>
    </comment>
    <comment ref="N221" authorId="0" shapeId="0" xr:uid="{00000000-0006-0000-0A00-00009F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L226" authorId="0" shapeId="0" xr:uid="{00000000-0006-0000-0A00-0000A0000000}">
      <text>
        <r>
          <rPr>
            <sz val="11"/>
            <rFont val="Calibri"/>
          </rPr>
          <t>Ensure Default IIS web log location is moved</t>
        </r>
      </text>
    </comment>
    <comment ref="L233" authorId="0" shapeId="0" xr:uid="{00000000-0006-0000-0A00-0000A1000000}">
      <text>
        <r>
          <rPr>
            <sz val="11"/>
            <rFont val="Calibri"/>
          </rPr>
          <t>Ensure Default IIS web log location is moved</t>
        </r>
      </text>
    </comment>
    <comment ref="L245" authorId="0" shapeId="0" xr:uid="{00000000-0006-0000-0A00-0000A2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 ref="L248" authorId="0" shapeId="0" xr:uid="{00000000-0006-0000-0A00-0000A3000000}">
      <text>
        <r>
          <rPr>
            <sz val="11"/>
            <rFont val="Calibri"/>
          </rPr>
          <t>Ensure Advanced IIS logging is enabled</t>
        </r>
      </text>
    </comment>
    <comment ref="L249" authorId="0" shapeId="0" xr:uid="{00000000-0006-0000-0A00-0000A4000000}">
      <text>
        <r>
          <rPr>
            <sz val="11"/>
            <rFont val="Calibri"/>
          </rPr>
          <t>Ensure Advanced IIS logging is enabled</t>
        </r>
      </text>
    </comment>
    <comment ref="M249" authorId="0" shapeId="0" xr:uid="{00000000-0006-0000-0A00-0000A5000000}">
      <text>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text>
    </comment>
  </commentList>
</comments>
</file>

<file path=xl/sharedStrings.xml><?xml version="1.0" encoding="utf-8"?>
<sst xmlns="http://schemas.openxmlformats.org/spreadsheetml/2006/main" count="9538" uniqueCount="5078">
  <si>
    <t>Section</t>
  </si>
  <si>
    <t>Id</t>
  </si>
  <si>
    <t>Title</t>
  </si>
  <si>
    <t>Assessment</t>
  </si>
  <si>
    <t>Profile</t>
  </si>
  <si>
    <t>MoSCoW</t>
  </si>
  <si>
    <t>OpsImpact</t>
  </si>
  <si>
    <t>Phase</t>
  </si>
  <si>
    <t>ImplStatus</t>
  </si>
  <si>
    <t>Notes</t>
  </si>
  <si>
    <t>Remediation</t>
  </si>
  <si>
    <t>Description</t>
  </si>
  <si>
    <t>Impact</t>
  </si>
  <si>
    <t>Audit</t>
  </si>
  <si>
    <t>Default</t>
  </si>
  <si>
    <t>Status</t>
  </si>
  <si>
    <t>LogID</t>
  </si>
  <si>
    <t>Basic Configurations</t>
  </si>
  <si>
    <t>1.1</t>
  </si>
  <si>
    <r>
      <rPr>
        <sz val="11"/>
        <rFont val="Calibri"/>
      </rPr>
      <t xml:space="preserve">Ensure </t>
    </r>
    <r>
      <rPr>
        <sz val="11"/>
        <color rgb="FF000000"/>
        <rFont val="Calibri"/>
      </rPr>
      <t>'</t>
    </r>
    <r>
      <rPr>
        <b/>
        <sz val="11"/>
        <color rgb="FF000000"/>
        <rFont val="Calibri"/>
      </rPr>
      <t>Web content</t>
    </r>
    <r>
      <rPr>
        <sz val="11"/>
        <color rgb="FF000000"/>
        <rFont val="Calibri"/>
      </rPr>
      <t>'</t>
    </r>
    <r>
      <rPr>
        <sz val="11"/>
        <color rgb="FF000000"/>
        <rFont val="Calibri"/>
      </rPr>
      <t xml:space="preserve"> is on non-system partition</t>
    </r>
  </si>
  <si>
    <t>Manual</t>
  </si>
  <si>
    <t>Level 1</t>
  </si>
  <si>
    <t>Unassigned</t>
  </si>
  <si>
    <t>Unassessed</t>
  </si>
  <si>
    <t>Pending</t>
  </si>
  <si>
    <t/>
  </si>
  <si>
    <r>
      <rPr>
        <sz val="11"/>
        <color rgb="FF000000"/>
        <rFont val="Calibri"/>
      </rPr>
      <t xml:space="preserve">- Browse to web content in </t>
    </r>
    <r>
      <rPr>
        <b/>
        <sz val="11"/>
        <color rgb="FF000000"/>
        <rFont val="Calibri"/>
      </rPr>
      <t>C:\inetpub\wwwroot\</t>
    </r>
    <r>
      <rPr>
        <sz val="11"/>
        <color rgb="FF000000"/>
        <rFont val="Calibri"/>
      </rPr>
      <t xml:space="preserve">
</t>
    </r>
    <r>
      <rPr>
        <sz val="11"/>
        <color rgb="FF000000"/>
        <rFont val="Calibri"/>
      </rPr>
      <t xml:space="preserve">- Copy or cut content onto a dedicated and restricted web folder on a non-system drive such as </t>
    </r>
    <r>
      <rPr>
        <b/>
        <sz val="11"/>
        <color rgb="FF000000"/>
        <rFont val="Calibri"/>
      </rPr>
      <t>D:\webroot\</t>
    </r>
    <r>
      <rPr>
        <sz val="11"/>
        <color rgb="FF000000"/>
        <rFont val="Calibri"/>
      </rPr>
      <t xml:space="preserve">
</t>
    </r>
    <r>
      <rPr>
        <sz val="11"/>
        <color rgb="FF000000"/>
        <rFont val="Calibri"/>
      </rPr>
      <t>- Change mappings for any applications or Virtual Directories to reflect the new location</t>
    </r>
    <r>
      <rPr>
        <sz val="11"/>
        <color rgb="FF000000"/>
        <rFont val="Calibri"/>
      </rPr>
      <t xml:space="preserve">
</t>
    </r>
    <r>
      <rPr>
        <sz val="11"/>
        <color rgb="FF000000"/>
        <rFont val="Calibri"/>
      </rPr>
      <t xml:space="preserve">To change the mapping for the application named </t>
    </r>
    <r>
      <rPr>
        <i/>
        <sz val="11"/>
        <color rgb="FF000000"/>
        <rFont val="Calibri"/>
      </rPr>
      <t>app1</t>
    </r>
    <r>
      <rPr>
        <sz val="11"/>
        <color rgb="FF000000"/>
        <rFont val="Calibri"/>
      </rPr>
      <t xml:space="preserve"> which resides under the Default Web Site, open IIS Manager:</t>
    </r>
    <r>
      <rPr>
        <sz val="11"/>
        <color rgb="FF000000"/>
        <rFont val="Calibri"/>
      </rPr>
      <t xml:space="preserve">
</t>
    </r>
    <r>
      <rPr>
        <sz val="11"/>
        <color rgb="FF000000"/>
        <rFont val="Calibri"/>
      </rPr>
      <t>- Expand the server node</t>
    </r>
    <r>
      <rPr>
        <sz val="11"/>
        <color rgb="FF000000"/>
        <rFont val="Calibri"/>
      </rPr>
      <t xml:space="preserve">
</t>
    </r>
    <r>
      <rPr>
        <sz val="11"/>
        <color rgb="FF000000"/>
        <rFont val="Calibri"/>
      </rPr>
      <t>- Expand Sites</t>
    </r>
    <r>
      <rPr>
        <sz val="11"/>
        <color rgb="FF000000"/>
        <rFont val="Calibri"/>
      </rPr>
      <t xml:space="preserve">
</t>
    </r>
    <r>
      <rPr>
        <sz val="11"/>
        <color rgb="FF000000"/>
        <rFont val="Calibri"/>
      </rPr>
      <t>- Expand Default Web Site</t>
    </r>
    <r>
      <rPr>
        <sz val="11"/>
        <color rgb="FF000000"/>
        <rFont val="Calibri"/>
      </rPr>
      <t xml:space="preserve">
</t>
    </r>
    <r>
      <rPr>
        <sz val="11"/>
        <color rgb="FF000000"/>
        <rFont val="Calibri"/>
      </rPr>
      <t xml:space="preserve">- Click on </t>
    </r>
    <r>
      <rPr>
        <i/>
        <sz val="11"/>
        <color rgb="FF000000"/>
        <rFont val="Calibri"/>
      </rPr>
      <t>app1</t>
    </r>
    <r>
      <rPr>
        <sz val="11"/>
        <color rgb="FF000000"/>
        <rFont val="Calibri"/>
      </rPr>
      <t xml:space="preserve">
</t>
    </r>
    <r>
      <rPr>
        <sz val="11"/>
        <color rgb="FF000000"/>
        <rFont val="Calibri"/>
      </rPr>
      <t>- In the Actions pane, select Basic Settings</t>
    </r>
    <r>
      <rPr>
        <sz val="11"/>
        <color rgb="FF000000"/>
        <rFont val="Calibri"/>
      </rPr>
      <t xml:space="preserve">
</t>
    </r>
    <r>
      <rPr>
        <sz val="11"/>
        <color rgb="FF000000"/>
        <rFont val="Calibri"/>
      </rPr>
      <t xml:space="preserve">- In the Physical path text box, put the new location of the application, </t>
    </r>
    <r>
      <rPr>
        <b/>
        <sz val="11"/>
        <color rgb="FF000000"/>
        <rFont val="Calibri"/>
      </rPr>
      <t>D:\wwwroot\app1</t>
    </r>
    <r>
      <rPr>
        <sz val="11"/>
        <color rgb="FF000000"/>
        <rFont val="Calibri"/>
      </rPr>
      <t xml:space="preserve"> in the example above</t>
    </r>
  </si>
  <si>
    <r>
      <rPr>
        <sz val="11"/>
        <color rgb="FF000000"/>
        <rFont val="Calibri"/>
      </rPr>
      <t>Web resources published through IIS are mapped via Virtual Directories to physical locations on disk. It is recommended to map all Virtual Directories to a non-system disk volume.</t>
    </r>
  </si>
  <si>
    <r>
      <rPr>
        <sz val="11"/>
        <color rgb="FF000000"/>
        <rFont val="Calibri"/>
      </rPr>
      <t>Once the configuration is changed all content from the root drive to the new drive including ACLs and empty directories will need to copied.</t>
    </r>
  </si>
  <si>
    <r>
      <rPr>
        <sz val="11"/>
        <color rgb="FF000000"/>
        <rFont val="Calibri"/>
      </rPr>
      <t>Execute the following command to ensure no virtual directories are mapped to the system drive:</t>
    </r>
    <r>
      <rPr>
        <sz val="11"/>
        <color rgb="FF000000"/>
        <rFont val="Calibri"/>
      </rPr>
      <t xml:space="preserve">
</t>
    </r>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 list vdir</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Get-Website | Format-List Name, PhysicalPath</t>
    </r>
    <r>
      <rPr>
        <sz val="11"/>
        <color rgb="FF006096"/>
        <rFont val="Roboto Condensed"/>
      </rPr>
      <t xml:space="preserve">
</t>
    </r>
  </si>
  <si>
    <r>
      <rPr>
        <sz val="11"/>
        <color rgb="FF000000"/>
        <rFont val="Calibri"/>
      </rPr>
      <t>The default location for web content is: %systemdrive%\inetpub\wwwroot.</t>
    </r>
  </si>
  <si>
    <t>1.2</t>
  </si>
  <si>
    <r>
      <rPr>
        <sz val="11"/>
        <rFont val="Calibri"/>
      </rPr>
      <t xml:space="preserve">Ensure </t>
    </r>
    <r>
      <rPr>
        <sz val="11"/>
        <color rgb="FF000000"/>
        <rFont val="Calibri"/>
      </rPr>
      <t>'</t>
    </r>
    <r>
      <rPr>
        <b/>
        <sz val="11"/>
        <color rgb="FF000000"/>
        <rFont val="Calibri"/>
      </rPr>
      <t>Host headers</t>
    </r>
    <r>
      <rPr>
        <sz val="11"/>
        <color rgb="FF000000"/>
        <rFont val="Calibri"/>
      </rPr>
      <t>'</t>
    </r>
    <r>
      <rPr>
        <sz val="11"/>
        <color rgb="FF000000"/>
        <rFont val="Calibri"/>
      </rPr>
      <t xml:space="preserve"> are on all sites</t>
    </r>
  </si>
  <si>
    <t>Automated</t>
  </si>
  <si>
    <r>
      <rPr>
        <sz val="11"/>
        <color rgb="FF000000"/>
        <rFont val="Calibri"/>
      </rPr>
      <t xml:space="preserve">Obtain a listing of all sites by using the following </t>
    </r>
    <r>
      <rPr>
        <b/>
        <sz val="11"/>
        <color rgb="FF000000"/>
        <rFont val="Calibri"/>
      </rPr>
      <t>appcmd.exe</t>
    </r>
    <r>
      <rPr>
        <sz val="11"/>
        <color rgb="FF000000"/>
        <rFont val="Calibri"/>
      </rPr>
      <t xml:space="preserve"> command:</t>
    </r>
    <r>
      <rPr>
        <sz val="11"/>
        <color rgb="FF000000"/>
        <rFont val="Calibri"/>
      </rPr>
      <t xml:space="preserve">
</t>
    </r>
    <r>
      <rPr>
        <sz val="11"/>
        <color rgb="FF000000"/>
        <rFont val="Calibri"/>
      </rPr>
      <t>Enter the following command in AppCmd.exe to configure the host header:</t>
    </r>
    <r>
      <rPr>
        <sz val="11"/>
        <color rgb="FF000000"/>
        <rFont val="Calibri"/>
      </rPr>
      <t xml:space="preserve">
</t>
    </r>
    <r>
      <rPr>
        <sz val="11"/>
        <color rgb="FF006096"/>
        <rFont val="Roboto Condensed"/>
      </rPr>
      <t>%systemroot%\system32\inetsrv\appcmd.exe set config  -section:system.applicationHost/sites /"[name='&lt;website name&gt;'].bindings.[protocol='http',bindingInformation='*:80:&lt;host header&gt;'].bindingInformation:"*:80:&lt;host header&gt;""  /commit:apphost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Enter the following command in PowerShell to configure the host header:</t>
    </r>
    <r>
      <rPr>
        <sz val="11"/>
        <color rgb="FF000000"/>
        <rFont val="Calibri"/>
      </rPr>
      <t xml:space="preserve">
</t>
    </r>
    <r>
      <rPr>
        <sz val="11"/>
        <color rgb="FF006096"/>
        <rFont val="Roboto Condensed"/>
      </rPr>
      <t>Set-WebConfigurationProperty -pspath 'MACHINE/WEBROOT/APPHOST'  -filter 'system.applicationHost/sites/site[@name='&lt;website name&gt;']/bindings/binding[@protocol='http' and @bindingInformation='*:80:']' -name 'bindingInformation' -value '*:80:&lt;host header value&gt;'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Perform the following in IIS Manager to configure host headers for the Default Web Site:</t>
    </r>
    <r>
      <rPr>
        <sz val="11"/>
        <color rgb="FF000000"/>
        <rFont val="Calibri"/>
      </rPr>
      <t xml:space="preserve">
</t>
    </r>
    <r>
      <rPr>
        <sz val="11"/>
        <color rgb="FF000000"/>
        <rFont val="Calibri"/>
      </rPr>
      <t>- Open IIS Manager</t>
    </r>
    <r>
      <rPr>
        <sz val="11"/>
        <color rgb="FF000000"/>
        <rFont val="Calibri"/>
      </rPr>
      <t xml:space="preserve">
</t>
    </r>
    <r>
      <rPr>
        <sz val="11"/>
        <color rgb="FF000000"/>
        <rFont val="Calibri"/>
      </rPr>
      <t>- In the Connections pane expand the Sites node and select Default Web Site</t>
    </r>
    <r>
      <rPr>
        <sz val="11"/>
        <color rgb="FF000000"/>
        <rFont val="Calibri"/>
      </rPr>
      <t xml:space="preserve">
</t>
    </r>
    <r>
      <rPr>
        <sz val="11"/>
        <color rgb="FF000000"/>
        <rFont val="Calibri"/>
      </rPr>
      <t>- In the Actions pane click Bindings</t>
    </r>
    <r>
      <rPr>
        <sz val="11"/>
        <color rgb="FF000000"/>
        <rFont val="Calibri"/>
      </rPr>
      <t xml:space="preserve">
</t>
    </r>
    <r>
      <rPr>
        <sz val="11"/>
        <color rgb="FF000000"/>
        <rFont val="Calibri"/>
      </rPr>
      <t>- In the Site Bindings dialog box, select the binding for which host headers are going to be configured, Port 80 in this example</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xml:space="preserve">- Under host name, enter the sites FQDN, such as </t>
    </r>
    <r>
      <rPr>
        <i/>
        <sz val="11"/>
        <color rgb="FF000000"/>
        <rFont val="Calibri"/>
      </rPr>
      <t>&lt;www.examplesite.com&gt;</t>
    </r>
    <r>
      <rPr>
        <sz val="11"/>
        <color rgb="FF000000"/>
        <rFont val="Calibri"/>
      </rPr>
      <t xml:space="preserve">
</t>
    </r>
    <r>
      <rPr>
        <sz val="11"/>
        <color rgb="FF000000"/>
        <rFont val="Calibri"/>
      </rPr>
      <t>- Click OK, then Close</t>
    </r>
    <r>
      <rPr>
        <sz val="11"/>
        <color rgb="FF000000"/>
        <rFont val="Calibri"/>
      </rPr>
      <t xml:space="preserve">
</t>
    </r>
    <r>
      <rPr>
        <b/>
        <sz val="11"/>
        <color rgb="FF000000"/>
        <rFont val="Calibri"/>
      </rPr>
      <t>Note:</t>
    </r>
    <r>
      <rPr>
        <sz val="11"/>
        <color rgb="FF000000"/>
        <rFont val="Calibri"/>
      </rPr>
      <t xml:space="preserve"> Requiring a host header may impair site functionality for HTTP/1.0 clients.</t>
    </r>
  </si>
  <si>
    <r>
      <rPr>
        <sz val="11"/>
        <color rgb="FF000000"/>
        <rFont val="Calibri"/>
      </rPr>
      <t>Host headers provide the ability to host multiple websites on the same IP address and port. It is recommended that host headers be configured for all sites.</t>
    </r>
    <r>
      <rPr>
        <sz val="11"/>
        <color rgb="FF000000"/>
        <rFont val="Calibri"/>
      </rPr>
      <t xml:space="preserve">
</t>
    </r>
    <r>
      <rPr>
        <b/>
        <sz val="11"/>
        <color rgb="FF000000"/>
        <rFont val="Calibri"/>
      </rPr>
      <t>Note:</t>
    </r>
    <r>
      <rPr>
        <sz val="11"/>
        <color rgb="FF000000"/>
        <rFont val="Calibri"/>
      </rPr>
      <t xml:space="preserve"> Wildcard host headers are now supported.</t>
    </r>
  </si>
  <si>
    <r>
      <rPr>
        <sz val="11"/>
        <color rgb="FF000000"/>
        <rFont val="Calibri"/>
      </rPr>
      <t>If a wildcard DNS entry exists and a wildcard host header is used, it may be serving data to more domains than intended.</t>
    </r>
  </si>
  <si>
    <r>
      <rPr>
        <sz val="11"/>
        <color rgb="FF000000"/>
        <rFont val="Calibri"/>
      </rPr>
      <t>Execute the following command to identify sites that are not configured to require host headers:</t>
    </r>
    <r>
      <rPr>
        <sz val="11"/>
        <color rgb="FF000000"/>
        <rFont val="Calibri"/>
      </rPr>
      <t xml:space="preserve">
</t>
    </r>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 list sites</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Get-WebBinding -Port * | Format-List bindingInformation</t>
    </r>
    <r>
      <rPr>
        <sz val="11"/>
        <color rgb="FF006096"/>
        <rFont val="Roboto Condensed"/>
      </rPr>
      <t xml:space="preserve">
</t>
    </r>
    <r>
      <rPr>
        <sz val="11"/>
        <color rgb="FF000000"/>
        <rFont val="Calibri"/>
      </rPr>
      <t xml:space="preserve">
</t>
    </r>
    <r>
      <rPr>
        <sz val="11"/>
        <color rgb="FF000000"/>
        <rFont val="Calibri"/>
      </rPr>
      <t xml:space="preserve">All sites will be listed as such: </t>
    </r>
    <r>
      <rPr>
        <b/>
        <sz val="11"/>
        <color rgb="FF000000"/>
        <rFont val="Calibri"/>
      </rPr>
      <t>SITE "Default Web Site" (id:1,bindings:http/\*:80:test.com,state:Started) SITE "badsite" (id:3,bindings:http/\*:80:,state:Started)</t>
    </r>
    <r>
      <rPr>
        <sz val="11"/>
        <color rgb="FF000000"/>
        <rFont val="Calibri"/>
      </rPr>
      <t xml:space="preserve"> For all non-SSL sites, ensure that the </t>
    </r>
    <r>
      <rPr>
        <i/>
        <sz val="11"/>
        <color rgb="FF000000"/>
        <rFont val="Calibri"/>
      </rPr>
      <t>IP:port:host</t>
    </r>
    <r>
      <rPr>
        <sz val="11"/>
        <color rgb="FF000000"/>
        <rFont val="Calibri"/>
      </rPr>
      <t xml:space="preserve"> binding triplet contains a host name. In the example above, the first site is configured as recommended given the </t>
    </r>
    <r>
      <rPr>
        <b/>
        <sz val="11"/>
        <color rgb="FF000000"/>
        <rFont val="Calibri"/>
      </rPr>
      <t>Default Web Site</t>
    </r>
    <r>
      <rPr>
        <sz val="11"/>
        <color rgb="FF000000"/>
        <rFont val="Calibri"/>
      </rPr>
      <t xml:space="preserve"> has a host header of </t>
    </r>
    <r>
      <rPr>
        <b/>
        <sz val="11"/>
        <color rgb="FF000000"/>
        <rFont val="Calibri"/>
      </rPr>
      <t>test.com</t>
    </r>
    <r>
      <rPr>
        <sz val="11"/>
        <color rgb="FF000000"/>
        <rFont val="Calibri"/>
      </rPr>
      <t xml:space="preserve">. </t>
    </r>
    <r>
      <rPr>
        <b/>
        <sz val="11"/>
        <color rgb="FF000000"/>
        <rFont val="Calibri"/>
      </rPr>
      <t>badsite</t>
    </r>
    <r>
      <rPr>
        <sz val="11"/>
        <color rgb="FF000000"/>
        <rFont val="Calibri"/>
      </rPr>
      <t xml:space="preserve">, however, does not have a host header configured - it shows </t>
    </r>
    <r>
      <rPr>
        <b/>
        <sz val="11"/>
        <color rgb="FF000000"/>
        <rFont val="Calibri"/>
      </rPr>
      <t>\*:80:</t>
    </r>
    <r>
      <rPr>
        <sz val="11"/>
        <color rgb="FF000000"/>
        <rFont val="Calibri"/>
      </rPr>
      <t xml:space="preserve"> which means all IPs over port 80, with no host header.</t>
    </r>
  </si>
  <si>
    <r>
      <rPr>
        <sz val="11"/>
        <color rgb="FF000000"/>
        <rFont val="Calibri"/>
      </rPr>
      <t>By default, host headers are not required or set up automatically.</t>
    </r>
  </si>
  <si>
    <t>1.3</t>
  </si>
  <si>
    <r>
      <rPr>
        <sz val="11"/>
        <rFont val="Calibri"/>
      </rPr>
      <t xml:space="preserve">Ensure </t>
    </r>
    <r>
      <rPr>
        <sz val="11"/>
        <color rgb="FF000000"/>
        <rFont val="Calibri"/>
      </rPr>
      <t>'</t>
    </r>
    <r>
      <rPr>
        <b/>
        <sz val="11"/>
        <color rgb="FF000000"/>
        <rFont val="Calibri"/>
      </rPr>
      <t>Directory browsing</t>
    </r>
    <r>
      <rPr>
        <sz val="11"/>
        <color rgb="FF000000"/>
        <rFont val="Calibri"/>
      </rPr>
      <t>'</t>
    </r>
    <r>
      <rPr>
        <sz val="11"/>
        <color rgb="FF000000"/>
        <rFont val="Calibri"/>
      </rPr>
      <t xml:space="preserve"> is set to Disabled</t>
    </r>
  </si>
  <si>
    <r>
      <rPr>
        <sz val="11"/>
        <color rgb="FF000000"/>
        <rFont val="Calibri"/>
      </rPr>
      <t xml:space="preserve">Directory Browsing can be set by using the UI, running </t>
    </r>
    <r>
      <rPr>
        <b/>
        <sz val="11"/>
        <color rgb="FF000000"/>
        <rFont val="Calibri"/>
      </rPr>
      <t>appcmd.exe</t>
    </r>
    <r>
      <rPr>
        <sz val="11"/>
        <color rgb="FF000000"/>
        <rFont val="Calibri"/>
      </rPr>
      <t xml:space="preserve"> commands, by editing configuration files directly, or by writing WMI scripts. To disable directory browsing at the server level using an </t>
    </r>
    <r>
      <rPr>
        <b/>
        <sz val="11"/>
        <color rgb="FF000000"/>
        <rFont val="Calibri"/>
      </rPr>
      <t>appcmd.exe</t>
    </r>
    <r>
      <rPr>
        <sz val="11"/>
        <color rgb="FF000000"/>
        <rFont val="Calibri"/>
      </rPr>
      <t xml:space="preserve"> command:</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/section:directoryBrowse /enabled:false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-Filter system.webserver/directorybrowse -PSPath iis:\ -Name Enabled  -Value False</t>
    </r>
    <r>
      <rPr>
        <sz val="11"/>
        <color rgb="FF006096"/>
        <rFont val="Roboto Condensed"/>
      </rPr>
      <t xml:space="preserve">
</t>
    </r>
  </si>
  <si>
    <r>
      <rPr>
        <sz val="11"/>
        <color rgb="FF000000"/>
        <rFont val="Calibri"/>
      </rPr>
      <t>Directory browsing allows the contents of a directory to be displayed upon request from a web client. If directory browsing is enabled for a directory in Internet Information Services, users receive a page that lists the contents of the directory when the following two conditions are met:</t>
    </r>
    <r>
      <rPr>
        <sz val="11"/>
        <color rgb="FF000000"/>
        <rFont val="Calibri"/>
      </rPr>
      <t xml:space="preserve">
</t>
    </r>
    <r>
      <rPr>
        <sz val="11"/>
        <color rgb="FF000000"/>
        <rFont val="Calibri"/>
      </rPr>
      <t>- No specific file is requested in the URL</t>
    </r>
    <r>
      <rPr>
        <sz val="11"/>
        <color rgb="FF000000"/>
        <rFont val="Calibri"/>
      </rPr>
      <t xml:space="preserve">
</t>
    </r>
    <r>
      <rPr>
        <sz val="11"/>
        <color rgb="FF000000"/>
        <rFont val="Calibri"/>
      </rPr>
      <t>- The Default Documents feature is disabled in IIS, or if it is enabled, IIS is unable to locate a file in the directory that matches a name specified in the IIS default document list</t>
    </r>
    <r>
      <rPr>
        <sz val="11"/>
        <color rgb="FF000000"/>
        <rFont val="Calibri"/>
      </rPr>
      <t xml:space="preserve">
</t>
    </r>
    <r>
      <rPr>
        <b/>
        <sz val="11"/>
        <color rgb="FF000000"/>
        <rFont val="Calibri"/>
      </rPr>
      <t>Note:</t>
    </r>
    <r>
      <rPr>
        <sz val="11"/>
        <color rgb="FF000000"/>
        <rFont val="Calibri"/>
      </rPr>
      <t xml:space="preserve"> If directory browsing is enabled (an exception to this recommendation), make sure that it is only enabled on the particular directory or directories that need to be shared.</t>
    </r>
  </si>
  <si>
    <r>
      <rPr>
        <sz val="11"/>
        <color rgb="FF000000"/>
        <rFont val="Calibri"/>
      </rPr>
      <t>Users will not be able to see the contents of directories.</t>
    </r>
  </si>
  <si>
    <r>
      <rPr>
        <sz val="11"/>
        <color rgb="FF000000"/>
        <rFont val="Calibri"/>
      </rPr>
      <t>Perform the following to verify that Directory Browsing has been disabled at the server level:</t>
    </r>
    <r>
      <rPr>
        <sz val="11"/>
        <color rgb="FF000000"/>
        <rFont val="Calibri"/>
      </rPr>
      <t xml:space="preserve">
</t>
    </r>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 list config /section:directoryBrowse</t>
    </r>
    <r>
      <rPr>
        <sz val="11"/>
        <color rgb="FF006096"/>
        <rFont val="Roboto Condensed"/>
      </rPr>
      <t xml:space="preserve">
</t>
    </r>
    <r>
      <rPr>
        <sz val="11"/>
        <color rgb="FF000000"/>
        <rFont val="Calibri"/>
      </rPr>
      <t xml:space="preserve">
</t>
    </r>
    <r>
      <rPr>
        <sz val="11"/>
        <color rgb="FF000000"/>
        <rFont val="Calibri"/>
      </rPr>
      <t>If the server is configured as recommended, the following will be displayed:</t>
    </r>
    <r>
      <rPr>
        <sz val="11"/>
        <color rgb="FF000000"/>
        <rFont val="Calibri"/>
      </rPr>
      <t xml:space="preserve">
</t>
    </r>
    <r>
      <rPr>
        <sz val="11"/>
        <color rgb="FF006096"/>
        <rFont val="Roboto Condensed"/>
      </rPr>
      <t>&lt;system.webServer&gt;</t>
    </r>
    <r>
      <rPr>
        <sz val="11"/>
        <color rgb="FF006096"/>
        <rFont val="Roboto Condensed"/>
      </rPr>
      <t xml:space="preserve">
</t>
    </r>
    <r>
      <rPr>
        <sz val="11"/>
        <color rgb="FF006096"/>
        <rFont val="Roboto Condensed"/>
      </rPr>
      <t xml:space="preserve">  &lt;directoryBrowse enabled="false" /&gt;</t>
    </r>
    <r>
      <rPr>
        <sz val="11"/>
        <color rgb="FF006096"/>
        <rFont val="Roboto Condensed"/>
      </rPr>
      <t xml:space="preserve">
</t>
    </r>
    <r>
      <rPr>
        <sz val="11"/>
        <color rgb="FF006096"/>
        <rFont val="Roboto Condensed"/>
      </rPr>
      <t>&lt;system.webServer&gt;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-Filter system.webserver/directorybrowse -PSPath iis:\ -Name Enabled | select Value</t>
    </r>
    <r>
      <rPr>
        <sz val="11"/>
        <color rgb="FF006096"/>
        <rFont val="Roboto Condensed"/>
      </rPr>
      <t xml:space="preserve">
</t>
    </r>
  </si>
  <si>
    <r>
      <rPr>
        <sz val="11"/>
        <color rgb="FF000000"/>
        <rFont val="Calibri"/>
      </rPr>
      <t>In IIS, directory browsing is disabled by default.</t>
    </r>
  </si>
  <si>
    <t>1.4</t>
  </si>
  <si>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all application pools</t>
    </r>
  </si>
  <si>
    <r>
      <rPr>
        <sz val="11"/>
        <color rgb="FF000000"/>
        <rFont val="Calibri"/>
      </rPr>
      <t xml:space="preserve">The default Application Pool identity may be set for an application using the IIS Manager GUI, using </t>
    </r>
    <r>
      <rPr>
        <b/>
        <sz val="11"/>
        <color rgb="FF000000"/>
        <rFont val="Calibri"/>
      </rPr>
      <t>AppCmd.exe</t>
    </r>
    <r>
      <rPr>
        <sz val="11"/>
        <color rgb="FF000000"/>
        <rFont val="Calibri"/>
      </rPr>
      <t xml:space="preserve"> commands in a command-line window, directly editing the configuration files, or by writing WMI scripts. Perform the following to change the default identity to the built-in </t>
    </r>
    <r>
      <rPr>
        <b/>
        <sz val="11"/>
        <color rgb="FF000000"/>
        <rFont val="Calibri"/>
      </rPr>
      <t>ApplicationPoolIdentity</t>
    </r>
    <r>
      <rPr>
        <sz val="11"/>
        <color rgb="FF000000"/>
        <rFont val="Calibri"/>
      </rPr>
      <t xml:space="preserve"> in the IIS Manager GUI:</t>
    </r>
    <r>
      <rPr>
        <sz val="11"/>
        <color rgb="FF000000"/>
        <rFont val="Calibri"/>
      </rPr>
      <t xml:space="preserve">
</t>
    </r>
    <r>
      <rPr>
        <sz val="11"/>
        <color rgb="FF000000"/>
        <rFont val="Calibri"/>
      </rPr>
      <t>- Open the IIS Manager GUI</t>
    </r>
    <r>
      <rPr>
        <sz val="11"/>
        <color rgb="FF000000"/>
        <rFont val="Calibri"/>
      </rPr>
      <t xml:space="preserve">
</t>
    </r>
    <r>
      <rPr>
        <sz val="11"/>
        <color rgb="FF000000"/>
        <rFont val="Calibri"/>
      </rPr>
      <t>- In the connections pane, expand the server node and click Application Pools</t>
    </r>
    <r>
      <rPr>
        <sz val="11"/>
        <color rgb="FF000000"/>
        <rFont val="Calibri"/>
      </rPr>
      <t xml:space="preserve">
</t>
    </r>
    <r>
      <rPr>
        <sz val="11"/>
        <color rgb="FF000000"/>
        <rFont val="Calibri"/>
      </rPr>
      <t xml:space="preserve">- On the Application Pools page, select the </t>
    </r>
    <r>
      <rPr>
        <b/>
        <sz val="11"/>
        <color rgb="FF000000"/>
        <rFont val="Calibri"/>
      </rPr>
      <t>DefaultAppPool</t>
    </r>
    <r>
      <rPr>
        <sz val="11"/>
        <color rgb="FF000000"/>
        <rFont val="Calibri"/>
      </rPr>
      <t>, and then click Advanced Settings in the Actions pane</t>
    </r>
    <r>
      <rPr>
        <sz val="11"/>
        <color rgb="FF000000"/>
        <rFont val="Calibri"/>
      </rPr>
      <t xml:space="preserve">
</t>
    </r>
    <r>
      <rPr>
        <sz val="11"/>
        <color rgb="FF000000"/>
        <rFont val="Calibri"/>
      </rPr>
      <t xml:space="preserve">- For the Identity property, click the </t>
    </r>
    <r>
      <rPr>
        <b/>
        <sz val="11"/>
        <color rgb="FF000000"/>
        <rFont val="Calibri"/>
      </rPr>
      <t>'...'</t>
    </r>
    <r>
      <rPr>
        <sz val="11"/>
        <color rgb="FF000000"/>
        <rFont val="Calibri"/>
      </rPr>
      <t xml:space="preserve"> button to open the Application Pool Identity dialog box</t>
    </r>
    <r>
      <rPr>
        <sz val="11"/>
        <color rgb="FF000000"/>
        <rFont val="Calibri"/>
      </rPr>
      <t xml:space="preserve">
</t>
    </r>
    <r>
      <rPr>
        <sz val="11"/>
        <color rgb="FF000000"/>
        <rFont val="Calibri"/>
      </rPr>
      <t xml:space="preserve">- Select the Built-in account option choose </t>
    </r>
    <r>
      <rPr>
        <b/>
        <sz val="11"/>
        <color rgb="FF000000"/>
        <rFont val="Calibri"/>
      </rPr>
      <t>ApplicationPoolIdentity</t>
    </r>
    <r>
      <rPr>
        <sz val="11"/>
        <color rgb="FF000000"/>
        <rFont val="Calibri"/>
      </rPr>
      <t xml:space="preserve"> from the list, or input a unique application user created for this purpose</t>
    </r>
    <r>
      <rPr>
        <sz val="11"/>
        <color rgb="FF000000"/>
        <rFont val="Calibri"/>
      </rPr>
      <t xml:space="preserve">
</t>
    </r>
    <r>
      <rPr>
        <sz val="11"/>
        <color rgb="FF000000"/>
        <rFont val="Calibri"/>
      </rPr>
      <t>- Restart IIS</t>
    </r>
    <r>
      <rPr>
        <sz val="11"/>
        <color rgb="FF000000"/>
        <rFont val="Calibri"/>
      </rPr>
      <t xml:space="preserve">
</t>
    </r>
    <r>
      <rPr>
        <sz val="11"/>
        <color rgb="FF000000"/>
        <rFont val="Calibri"/>
      </rPr>
      <t xml:space="preserve">To change the </t>
    </r>
    <r>
      <rPr>
        <b/>
        <sz val="11"/>
        <color rgb="FF000000"/>
        <rFont val="Calibri"/>
      </rPr>
      <t>ApplicationPool</t>
    </r>
    <r>
      <rPr>
        <sz val="11"/>
        <color rgb="FF000000"/>
        <rFont val="Calibri"/>
      </rPr>
      <t xml:space="preserve"> identity to the built-in </t>
    </r>
    <r>
      <rPr>
        <b/>
        <sz val="11"/>
        <color rgb="FF000000"/>
        <rFont val="Calibri"/>
      </rPr>
      <t>ApplicationPoolIdentity</t>
    </r>
    <r>
      <rPr>
        <sz val="11"/>
        <color rgb="FF000000"/>
        <rFont val="Calibri"/>
      </rPr>
      <t xml:space="preserve"> using AppCmd.exe, run the following from a command prompt:</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 xml:space="preserve">%systemroot%\system32\inetsrv\appcmd set config /section:applicationPools /[name='&lt;apppool name&gt;'].processModel.identityType:ApplicationPoolIdentity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To change the </t>
    </r>
    <r>
      <rPr>
        <b/>
        <sz val="11"/>
        <color rgb="FF000000"/>
        <rFont val="Calibri"/>
      </rPr>
      <t>ApplicationPool</t>
    </r>
    <r>
      <rPr>
        <sz val="11"/>
        <color rgb="FF000000"/>
        <rFont val="Calibri"/>
      </rPr>
      <t xml:space="preserve"> identity to the built-in </t>
    </r>
    <r>
      <rPr>
        <b/>
        <sz val="11"/>
        <color rgb="FF000000"/>
        <rFont val="Calibri"/>
      </rPr>
      <t>ApplicationPoolIdentity</t>
    </r>
    <r>
      <rPr>
        <sz val="11"/>
        <color rgb="FF000000"/>
        <rFont val="Calibri"/>
      </rPr>
      <t xml:space="preserve"> using PowerShell:</t>
    </r>
    <r>
      <rPr>
        <sz val="11"/>
        <color rgb="FF000000"/>
        <rFont val="Calibri"/>
      </rPr>
      <t xml:space="preserve">
</t>
    </r>
    <r>
      <rPr>
        <sz val="11"/>
        <color rgb="FF006096"/>
        <rFont val="Roboto Condensed"/>
      </rPr>
      <t>Set-WebConfigurationProperty -pspath 'MACHINE/WEBROOT/APPHOST'  -filter 'system.applicationHost/applicationPools/add[@name='&lt;apppool name&gt;']/processModel' -name 'identityType' -value 'ApplicationPoolIdentity'</t>
    </r>
    <r>
      <rPr>
        <sz val="11"/>
        <color rgb="FF006096"/>
        <rFont val="Roboto Condensed"/>
      </rPr>
      <t xml:space="preserve">
</t>
    </r>
    <r>
      <rPr>
        <sz val="11"/>
        <color rgb="FF000000"/>
        <rFont val="Calibri"/>
      </rPr>
      <t xml:space="preserve">
</t>
    </r>
    <r>
      <rPr>
        <sz val="11"/>
        <color rgb="FF000000"/>
        <rFont val="Calibri"/>
      </rPr>
      <t xml:space="preserve">The example code above will set just the </t>
    </r>
    <r>
      <rPr>
        <b/>
        <sz val="11"/>
        <color rgb="FF000000"/>
        <rFont val="Calibri"/>
      </rPr>
      <t>DefaultAppPool</t>
    </r>
    <r>
      <rPr>
        <sz val="11"/>
        <color rgb="FF000000"/>
        <rFont val="Calibri"/>
      </rPr>
      <t xml:space="preserve">. Run this command for each configured Application Pool. Additionally, </t>
    </r>
    <r>
      <rPr>
        <b/>
        <sz val="11"/>
        <color rgb="FF000000"/>
        <rFont val="Calibri"/>
      </rPr>
      <t>ApplicationPoolIdentity</t>
    </r>
    <r>
      <rPr>
        <sz val="11"/>
        <color rgb="FF000000"/>
        <rFont val="Calibri"/>
      </rPr>
      <t xml:space="preserve"> can be made the default for all Application Pools by using the Set Application Pool Defaults action on the Application Pools node.</t>
    </r>
    <r>
      <rPr>
        <sz val="11"/>
        <color rgb="FF000000"/>
        <rFont val="Calibri"/>
      </rPr>
      <t xml:space="preserve">
</t>
    </r>
    <r>
      <rPr>
        <sz val="11"/>
        <color rgb="FF000000"/>
        <rFont val="Calibri"/>
      </rPr>
      <t>If using a custom defined Windows user such as a dedicated service account, that user will need to be a member of the IIS_IUSRS group. The IIS_IUSRS group has access to all the necessary file and system resources so that an account, when added to this group, can seamlessly act as an application pool identity.</t>
    </r>
  </si>
  <si>
    <r>
      <rPr>
        <sz val="11"/>
        <color rgb="FF000000"/>
        <rFont val="Calibri"/>
      </rPr>
      <t xml:space="preserve">Application Pool Identities are the actual users/authorities that will run the worker process - </t>
    </r>
    <r>
      <rPr>
        <b/>
        <sz val="11"/>
        <color rgb="FF000000"/>
        <rFont val="Calibri"/>
      </rPr>
      <t>w3wp.exe</t>
    </r>
    <r>
      <rPr>
        <sz val="11"/>
        <color rgb="FF000000"/>
        <rFont val="Calibri"/>
      </rPr>
      <t>. Assigning the correct user authority will help ensure that applications can function properly, while not giving overly permissive permissions on the system. These identities can further be used in ACLs to protect system content. It is recommended that each Application Pool run under a unique identity.</t>
    </r>
    <r>
      <rPr>
        <sz val="11"/>
        <color rgb="FF000000"/>
        <rFont val="Calibri"/>
      </rPr>
      <t xml:space="preserve">
</t>
    </r>
    <r>
      <rPr>
        <sz val="11"/>
        <color rgb="FF000000"/>
        <rFont val="Calibri"/>
      </rPr>
      <t>IIS has additional built-in least privilege identities intended for use by Application Pools. It is recommended that the default Application Pool Identity be changed to a least privilege principle other than Network Service. Furthermore, it is recommended that all application pool identities be assigned a unique least privilege principal.</t>
    </r>
    <r>
      <rPr>
        <sz val="11"/>
        <color rgb="FF000000"/>
        <rFont val="Calibri"/>
      </rPr>
      <t xml:space="preserve">
</t>
    </r>
    <r>
      <rPr>
        <sz val="11"/>
        <color rgb="FF000000"/>
        <rFont val="Calibri"/>
      </rPr>
      <t>To achieve isolation in IIS, application pools can be run as separate identities. IIS can be configured to automatically use the application pool identity if no anonymous user account is configured for a Web site. This can greatly reduce the number of accounts needed for Web sites and make management of the accounts easier. It is recommended the Application Pool Identity be set as the Anonymous User Identity.</t>
    </r>
    <r>
      <rPr>
        <sz val="11"/>
        <color rgb="FF000000"/>
        <rFont val="Calibri"/>
      </rPr>
      <t xml:space="preserve">
</t>
    </r>
    <r>
      <rPr>
        <sz val="11"/>
        <color rgb="FF000000"/>
        <rFont val="Calibri"/>
      </rPr>
      <t xml:space="preserve">The name of the Application Pool account corresponds to the name of the Application Pool. Application Pool Identities were introduced in Windows Server 2008 SP2. It is recommended that Application Pools be set to run as </t>
    </r>
    <r>
      <rPr>
        <b/>
        <sz val="11"/>
        <color rgb="FF000000"/>
        <rFont val="Calibri"/>
      </rPr>
      <t>ApplicationPoolIdentity</t>
    </r>
    <r>
      <rPr>
        <sz val="11"/>
        <color rgb="FF000000"/>
        <rFont val="Calibri"/>
      </rPr>
      <t xml:space="preserve"> unless there is an underlying reason that the application pool needs to run as a specified end user account. One example where this is needed is for web farms using Kerberos authentication.</t>
    </r>
  </si>
  <si>
    <r>
      <rPr>
        <sz val="11"/>
        <color rgb="FF000000"/>
        <rFont val="Calibri"/>
      </rPr>
      <t>If Application Pool Identities are not set properly to users/authorities applications may not function properly.</t>
    </r>
  </si>
  <si>
    <r>
      <rPr>
        <sz val="11"/>
        <color rgb="FF000000"/>
        <rFont val="Calibri"/>
      </rPr>
      <t>To verify the Application Pools have been set to run under the ApplicationPoolIdentity using IIS Manager:</t>
    </r>
    <r>
      <rPr>
        <sz val="11"/>
        <color rgb="FF000000"/>
        <rFont val="Calibri"/>
      </rPr>
      <t xml:space="preserve">
</t>
    </r>
    <r>
      <rPr>
        <sz val="11"/>
        <color rgb="FF000000"/>
        <rFont val="Calibri"/>
      </rPr>
      <t>- Open IIS Manager</t>
    </r>
    <r>
      <rPr>
        <sz val="11"/>
        <color rgb="FF000000"/>
        <rFont val="Calibri"/>
      </rPr>
      <t xml:space="preserve">
</t>
    </r>
    <r>
      <rPr>
        <sz val="11"/>
        <color rgb="FF000000"/>
        <rFont val="Calibri"/>
      </rPr>
      <t>- Open the Application Pools node underneath the machine node; select Application Pool to be verified</t>
    </r>
    <r>
      <rPr>
        <sz val="11"/>
        <color rgb="FF000000"/>
        <rFont val="Calibri"/>
      </rPr>
      <t xml:space="preserve">
</t>
    </r>
    <r>
      <rPr>
        <sz val="11"/>
        <color rgb="FF000000"/>
        <rFont val="Calibri"/>
      </rPr>
      <t>- Right click the Application Pool and select Advanced Settings…</t>
    </r>
    <r>
      <rPr>
        <sz val="11"/>
        <color rgb="FF000000"/>
        <rFont val="Calibri"/>
      </rPr>
      <t xml:space="preserve">
</t>
    </r>
    <r>
      <rPr>
        <sz val="11"/>
        <color rgb="FF000000"/>
        <rFont val="Calibri"/>
      </rPr>
      <t xml:space="preserve">- Under the Process Model section, locate the Identity option and ensure that </t>
    </r>
    <r>
      <rPr>
        <b/>
        <sz val="11"/>
        <color rgb="FF000000"/>
        <rFont val="Calibri"/>
      </rPr>
      <t>ApplicationPoolIdentity</t>
    </r>
    <r>
      <rPr>
        <sz val="11"/>
        <color rgb="FF000000"/>
        <rFont val="Calibri"/>
      </rPr>
      <t xml:space="preserve"> is set</t>
    </r>
    <r>
      <rPr>
        <sz val="11"/>
        <color rgb="FF000000"/>
        <rFont val="Calibri"/>
      </rPr>
      <t xml:space="preserve">
</t>
    </r>
    <r>
      <rPr>
        <sz val="11"/>
        <color rgb="FF000000"/>
        <rFont val="Calibri"/>
      </rPr>
      <t xml:space="preserve">This configuration is stored in the same </t>
    </r>
    <r>
      <rPr>
        <b/>
        <sz val="11"/>
        <color rgb="FF000000"/>
        <rFont val="Calibri"/>
      </rPr>
      <t>applicationHost.config</t>
    </r>
    <r>
      <rPr>
        <sz val="11"/>
        <color rgb="FF000000"/>
        <rFont val="Calibri"/>
      </rPr>
      <t xml:space="preserve"> file for web sites and application/virtual directories, at the bottom of the file, surrounded by </t>
    </r>
    <r>
      <rPr>
        <b/>
        <sz val="11"/>
        <color rgb="FF000000"/>
        <rFont val="Calibri"/>
      </rPr>
      <t>&lt;location path="path/to/resource"&gt;</t>
    </r>
    <r>
      <rPr>
        <sz val="11"/>
        <color rgb="FF000000"/>
        <rFont val="Calibri"/>
      </rPr>
      <t xml:space="preserve"> tags.</t>
    </r>
    <r>
      <rPr>
        <sz val="11"/>
        <color rgb="FF000000"/>
        <rFont val="Calibri"/>
      </rPr>
      <t xml:space="preserve">
</t>
    </r>
    <r>
      <rPr>
        <sz val="11"/>
        <color rgb="FF000000"/>
        <rFont val="Calibri"/>
      </rPr>
      <t xml:space="preserve">To verify that any new Application Pools use the ApplicationPoolIdentity, execute the following command to determine if the Application Pool default has been changed to </t>
    </r>
    <r>
      <rPr>
        <b/>
        <sz val="11"/>
        <color rgb="FF000000"/>
        <rFont val="Calibri"/>
      </rPr>
      <t>ApplicationPoolIdentity</t>
    </r>
    <r>
      <rPr>
        <sz val="11"/>
        <color rgb="FF000000"/>
        <rFont val="Calibri"/>
      </rPr>
      <t>:</t>
    </r>
    <r>
      <rPr>
        <sz val="11"/>
        <color rgb="FF000000"/>
        <rFont val="Calibri"/>
      </rPr>
      <t xml:space="preserve">
</t>
    </r>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 list config /section:applicationPools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 xml:space="preserve">Get-ChildItem -Path IIS:\AppPools\ | </t>
    </r>
    <r>
      <rPr>
        <sz val="11"/>
        <color rgb="FF006096"/>
        <rFont val="Roboto Condensed"/>
      </rPr>
      <t xml:space="preserve">
</t>
    </r>
    <r>
      <rPr>
        <sz val="11"/>
        <color rgb="FF006096"/>
        <rFont val="Roboto Condensed"/>
      </rPr>
      <t>Select-Object name, state, &lt;#@{e={$_.processModel.password};l="password"}, #&gt; @{e={$_.processModel.identityType};l="identityType"}</t>
    </r>
    <r>
      <rPr>
        <sz val="11"/>
        <color rgb="FF006096"/>
        <rFont val="Roboto Condensed"/>
      </rPr>
      <t xml:space="preserve">
</t>
    </r>
  </si>
  <si>
    <r>
      <rPr>
        <sz val="11"/>
        <color rgb="FF000000"/>
        <rFont val="Calibri"/>
      </rPr>
      <t xml:space="preserve">By Default, the </t>
    </r>
    <r>
      <rPr>
        <b/>
        <sz val="11"/>
        <color rgb="FF000000"/>
        <rFont val="Calibri"/>
      </rPr>
      <t>DefaultAppPool</t>
    </r>
    <r>
      <rPr>
        <sz val="11"/>
        <color rgb="FF000000"/>
        <rFont val="Calibri"/>
      </rPr>
      <t xml:space="preserve"> in IIS is configured to use the </t>
    </r>
    <r>
      <rPr>
        <b/>
        <sz val="11"/>
        <color rgb="FF000000"/>
        <rFont val="Calibri"/>
      </rPr>
      <t>ApplicationPoolIdentity</t>
    </r>
    <r>
      <rPr>
        <sz val="11"/>
        <color rgb="FF000000"/>
        <rFont val="Calibri"/>
      </rPr>
      <t xml:space="preserve"> account.</t>
    </r>
  </si>
  <si>
    <t>1.5</t>
  </si>
  <si>
    <r>
      <rPr>
        <sz val="11"/>
        <rFont val="Calibri"/>
      </rPr>
      <t xml:space="preserve">Ensure </t>
    </r>
    <r>
      <rPr>
        <sz val="11"/>
        <color rgb="FF000000"/>
        <rFont val="Calibri"/>
      </rPr>
      <t>'</t>
    </r>
    <r>
      <rPr>
        <b/>
        <sz val="11"/>
        <color rgb="FF000000"/>
        <rFont val="Calibri"/>
      </rPr>
      <t>unique application pools</t>
    </r>
    <r>
      <rPr>
        <sz val="11"/>
        <color rgb="FF000000"/>
        <rFont val="Calibri"/>
      </rPr>
      <t>'</t>
    </r>
    <r>
      <rPr>
        <sz val="11"/>
        <color rgb="FF000000"/>
        <rFont val="Calibri"/>
      </rPr>
      <t xml:space="preserve"> is set for sites</t>
    </r>
  </si>
  <si>
    <r>
      <rPr>
        <sz val="11"/>
        <color rgb="FF000000"/>
        <rFont val="Calibri"/>
      </rPr>
      <t>The following appcmd.exe command will set the application pool for a given application:</t>
    </r>
    <r>
      <rPr>
        <sz val="11"/>
        <color rgb="FF000000"/>
        <rFont val="Calibri"/>
      </rPr>
      <t xml:space="preserve">
</t>
    </r>
    <r>
      <rPr>
        <sz val="11"/>
        <color rgb="FF006096"/>
        <rFont val="Roboto Condensed"/>
      </rPr>
      <t>%systemroot%\system32\inetsrv\appcmd set app '&lt;website name&gt;/' /applicationpool:&lt;apppool name&gt;</t>
    </r>
    <r>
      <rPr>
        <sz val="11"/>
        <color rgb="FF006096"/>
        <rFont val="Roboto Condensed"/>
      </rPr>
      <t xml:space="preserve">
</t>
    </r>
    <r>
      <rPr>
        <sz val="11"/>
        <color rgb="FF000000"/>
        <rFont val="Calibri"/>
      </rPr>
      <t xml:space="preserve">
</t>
    </r>
    <r>
      <rPr>
        <sz val="11"/>
        <color rgb="FF000000"/>
        <rFont val="Calibri"/>
      </rPr>
      <t>The output of this command will be similar to the following: APP object "Default Web Site/" changed (applicationPool:DefaultAppPool)</t>
    </r>
    <r>
      <rPr>
        <sz val="11"/>
        <color rgb="FF000000"/>
        <rFont val="Calibri"/>
      </rPr>
      <t xml:space="preserve">
</t>
    </r>
    <r>
      <rPr>
        <sz val="11"/>
        <color rgb="FF000000"/>
        <rFont val="Calibri"/>
      </rPr>
      <t>Run the above command to ensure a unique application pool is assigned for each site listed</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Set-ItemProperty -Path 'IIS:\Sites\&lt;website name&gt;' -Name applicationPool -Value &lt;apppool name&gt;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Open IIS Manager</t>
    </r>
    <r>
      <rPr>
        <sz val="11"/>
        <color rgb="FF000000"/>
        <rFont val="Calibri"/>
      </rPr>
      <t xml:space="preserve">
</t>
    </r>
    <r>
      <rPr>
        <sz val="11"/>
        <color rgb="FF000000"/>
        <rFont val="Calibri"/>
      </rPr>
      <t>- Open the Sites node underneath the machine node</t>
    </r>
    <r>
      <rPr>
        <sz val="11"/>
        <color rgb="FF000000"/>
        <rFont val="Calibri"/>
      </rPr>
      <t xml:space="preserve">
</t>
    </r>
    <r>
      <rPr>
        <sz val="11"/>
        <color rgb="FF000000"/>
        <rFont val="Calibri"/>
      </rPr>
      <t>- Select the Site to be changed</t>
    </r>
    <r>
      <rPr>
        <sz val="11"/>
        <color rgb="FF000000"/>
        <rFont val="Calibri"/>
      </rPr>
      <t xml:space="preserve">
</t>
    </r>
    <r>
      <rPr>
        <sz val="11"/>
        <color rgb="FF000000"/>
        <rFont val="Calibri"/>
      </rPr>
      <t>- In the Actions pane, select Basic Settings</t>
    </r>
    <r>
      <rPr>
        <sz val="11"/>
        <color rgb="FF000000"/>
        <rFont val="Calibri"/>
      </rPr>
      <t xml:space="preserve">
</t>
    </r>
    <r>
      <rPr>
        <sz val="11"/>
        <color rgb="FF000000"/>
        <rFont val="Calibri"/>
      </rPr>
      <t>- Click the Select… box next to the Application Pool text box</t>
    </r>
    <r>
      <rPr>
        <sz val="11"/>
        <color rgb="FF000000"/>
        <rFont val="Calibri"/>
      </rPr>
      <t xml:space="preserve">
</t>
    </r>
    <r>
      <rPr>
        <sz val="11"/>
        <color rgb="FF000000"/>
        <rFont val="Calibri"/>
      </rPr>
      <t>- Select the desired Application Pool</t>
    </r>
    <r>
      <rPr>
        <sz val="11"/>
        <color rgb="FF000000"/>
        <rFont val="Calibri"/>
      </rPr>
      <t xml:space="preserve">
</t>
    </r>
    <r>
      <rPr>
        <sz val="11"/>
        <color rgb="FF000000"/>
        <rFont val="Calibri"/>
      </rPr>
      <t>- Once selected, click OK</t>
    </r>
  </si>
  <si>
    <r>
      <rPr>
        <sz val="11"/>
        <color rgb="FF000000"/>
        <rFont val="Calibri"/>
      </rPr>
      <t>Application Pool Identities allows Application Pools to be run under unique accounts without the need to create and manage local or domain accounts.</t>
    </r>
    <r>
      <rPr>
        <sz val="11"/>
        <color rgb="FF000000"/>
        <rFont val="Calibri"/>
      </rPr>
      <t xml:space="preserve">
</t>
    </r>
    <r>
      <rPr>
        <sz val="11"/>
        <color rgb="FF000000"/>
        <rFont val="Calibri"/>
      </rPr>
      <t>It is recommended that all Sites run under unique, dedicated Application Pools.</t>
    </r>
  </si>
  <si>
    <r>
      <rPr>
        <sz val="11"/>
        <color rgb="FF000000"/>
        <rFont val="Calibri"/>
      </rPr>
      <t>All sites will need to be run under unique dedicated Application Pools.</t>
    </r>
  </si>
  <si>
    <r>
      <rPr>
        <sz val="11"/>
        <color rgb="FF000000"/>
        <rFont val="Calibri"/>
      </rPr>
      <t>The following appcmd.exe command will give a listing of all applications configured, which site they are in, which application pool is serving them and which application pool identity they are running under:</t>
    </r>
    <r>
      <rPr>
        <sz val="11"/>
        <color rgb="FF000000"/>
        <rFont val="Calibri"/>
      </rPr>
      <t xml:space="preserve">
</t>
    </r>
    <r>
      <rPr>
        <sz val="11"/>
        <color rgb="FF006096"/>
        <rFont val="Roboto Condensed"/>
      </rPr>
      <t>%systemroot%\system32\inetsrv\appcmd list app</t>
    </r>
    <r>
      <rPr>
        <sz val="11"/>
        <color rgb="FF006096"/>
        <rFont val="Roboto Condensed"/>
      </rPr>
      <t xml:space="preserve">
</t>
    </r>
    <r>
      <rPr>
        <sz val="11"/>
        <color rgb="FF000000"/>
        <rFont val="Calibri"/>
      </rPr>
      <t xml:space="preserve">
</t>
    </r>
    <r>
      <rPr>
        <sz val="11"/>
        <color rgb="FF000000"/>
        <rFont val="Calibri"/>
      </rPr>
      <t xml:space="preserve">The output of this command will be similar to the following: </t>
    </r>
    <r>
      <rPr>
        <b/>
        <sz val="11"/>
        <color rgb="FF000000"/>
        <rFont val="Calibri"/>
      </rPr>
      <t>APP "Default Web Site/" (applicationPool:DefaultAppPool)</t>
    </r>
    <r>
      <rPr>
        <sz val="11"/>
        <color rgb="FF000000"/>
        <rFont val="Calibri"/>
      </rPr>
      <t xml:space="preserve">
</t>
    </r>
    <r>
      <rPr>
        <sz val="11"/>
        <color rgb="FF000000"/>
        <rFont val="Calibri"/>
      </rPr>
      <t>Run the above command and ensure a unique application pool is assigned for each site listed.</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Get-Website | Select-Object Name, applicationPool</t>
    </r>
    <r>
      <rPr>
        <sz val="11"/>
        <color rgb="FF006096"/>
        <rFont val="Roboto Condensed"/>
      </rPr>
      <t xml:space="preserve">
</t>
    </r>
  </si>
  <si>
    <r>
      <rPr>
        <sz val="11"/>
        <color rgb="FF000000"/>
        <rFont val="Calibri"/>
      </rPr>
      <t>By default, all Sites created will use the Default Application Pool (</t>
    </r>
    <r>
      <rPr>
        <b/>
        <sz val="11"/>
        <color rgb="FF000000"/>
        <rFont val="Calibri"/>
      </rPr>
      <t>DefaultAppPool</t>
    </r>
    <r>
      <rPr>
        <sz val="11"/>
        <color rgb="FF000000"/>
        <rFont val="Calibri"/>
      </rPr>
      <t>).</t>
    </r>
  </si>
  <si>
    <t>1.6</t>
  </si>
  <si>
    <r>
      <rPr>
        <sz val="11"/>
        <rFont val="Calibri"/>
      </rPr>
      <t xml:space="preserve">Ensure </t>
    </r>
    <r>
      <rPr>
        <sz val="11"/>
        <color rgb="FF000000"/>
        <rFont val="Calibri"/>
      </rPr>
      <t>'</t>
    </r>
    <r>
      <rPr>
        <b/>
        <sz val="11"/>
        <color rgb="FF000000"/>
        <rFont val="Calibri"/>
      </rPr>
      <t>application pool identity</t>
    </r>
    <r>
      <rPr>
        <sz val="11"/>
        <color rgb="FF000000"/>
        <rFont val="Calibri"/>
      </rPr>
      <t>'</t>
    </r>
    <r>
      <rPr>
        <sz val="11"/>
        <color rgb="FF000000"/>
        <rFont val="Calibri"/>
      </rPr>
      <t xml:space="preserve"> is configured for anonymous user identity</t>
    </r>
  </si>
  <si>
    <r>
      <rPr>
        <sz val="11"/>
        <color rgb="FF000000"/>
        <rFont val="Calibri"/>
      </rPr>
      <t xml:space="preserve">The Anonymous User Identity can be set to Application Pool Identity by using the IIS Manager GUI, using </t>
    </r>
    <r>
      <rPr>
        <b/>
        <sz val="11"/>
        <color rgb="FF000000"/>
        <rFont val="Calibri"/>
      </rPr>
      <t>AppCmd.exe</t>
    </r>
    <r>
      <rPr>
        <sz val="11"/>
        <color rgb="FF000000"/>
        <rFont val="Calibri"/>
      </rPr>
      <t xml:space="preserve"> commands in a command-line window, directly editing the configuration files, or by writing WMI scripts. Perform the following to set the username attribute of the </t>
    </r>
    <r>
      <rPr>
        <b/>
        <sz val="11"/>
        <color rgb="FF000000"/>
        <rFont val="Calibri"/>
      </rPr>
      <t>anonymousAuthentication</t>
    </r>
    <r>
      <rPr>
        <sz val="11"/>
        <color rgb="FF000000"/>
        <rFont val="Calibri"/>
      </rPr>
      <t xml:space="preserve"> node in the IIS Manager GUI:</t>
    </r>
    <r>
      <rPr>
        <sz val="11"/>
        <color rgb="FF000000"/>
        <rFont val="Calibri"/>
      </rPr>
      <t xml:space="preserve">
</t>
    </r>
    <r>
      <rPr>
        <sz val="11"/>
        <color rgb="FF000000"/>
        <rFont val="Calibri"/>
      </rPr>
      <t>- Open the IIS Manager GUI and navigate to the desired server, site, or application</t>
    </r>
    <r>
      <rPr>
        <sz val="11"/>
        <color rgb="FF000000"/>
        <rFont val="Calibri"/>
      </rPr>
      <t xml:space="preserve">
</t>
    </r>
    <r>
      <rPr>
        <sz val="11"/>
        <color rgb="FF000000"/>
        <rFont val="Calibri"/>
      </rPr>
      <t>- In Features View, find and double-click the Authentication icon</t>
    </r>
    <r>
      <rPr>
        <sz val="11"/>
        <color rgb="FF000000"/>
        <rFont val="Calibri"/>
      </rPr>
      <t xml:space="preserve">
</t>
    </r>
    <r>
      <rPr>
        <sz val="11"/>
        <color rgb="FF000000"/>
        <rFont val="Calibri"/>
      </rPr>
      <t>- Select the Anonymous Authentication option and in the Actions pane select Edit...</t>
    </r>
    <r>
      <rPr>
        <sz val="11"/>
        <color rgb="FF000000"/>
        <rFont val="Calibri"/>
      </rPr>
      <t xml:space="preserve">
</t>
    </r>
    <r>
      <rPr>
        <sz val="11"/>
        <color rgb="FF000000"/>
        <rFont val="Calibri"/>
      </rPr>
      <t>- Choose Application pool identity in the modal window and then press the OK button</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To use AppCmd.exe to configure </t>
    </r>
    <r>
      <rPr>
        <b/>
        <sz val="11"/>
        <color rgb="FF000000"/>
        <rFont val="Calibri"/>
      </rPr>
      <t>anonymousAuthentication</t>
    </r>
    <r>
      <rPr>
        <sz val="11"/>
        <color rgb="FF000000"/>
        <rFont val="Calibri"/>
      </rPr>
      <t xml:space="preserve"> at the server level, the command would look like this:</t>
    </r>
    <r>
      <rPr>
        <sz val="11"/>
        <color rgb="FF000000"/>
        <rFont val="Calibri"/>
      </rPr>
      <t xml:space="preserve">
</t>
    </r>
    <r>
      <rPr>
        <sz val="11"/>
        <color rgb="FF006096"/>
        <rFont val="Roboto Condensed"/>
      </rPr>
      <t>%systemroot%\system32\inetsrv\appcmd set config -section:anonymousAuthentication /username:"" --password</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Set-ItemProperty -Path IIS:\AppPools\&lt;apppool name&gt; -Name passAnonymousToken -Value True</t>
    </r>
    <r>
      <rPr>
        <sz val="11"/>
        <color rgb="FF006096"/>
        <rFont val="Roboto Condensed"/>
      </rPr>
      <t xml:space="preserve">
</t>
    </r>
  </si>
  <si>
    <r>
      <rPr>
        <sz val="11"/>
        <color rgb="FF000000"/>
        <rFont val="Calibri"/>
      </rPr>
      <t>To achieve isolation in IIS, application pools can be run as separate identities. IIS can be configured to automatically use the application pool identity if no anonymous user account is configured for a web site. This can greatly reduce the number of accounts needed for Web sites and make management of the accounts easier.</t>
    </r>
    <r>
      <rPr>
        <sz val="11"/>
        <color rgb="FF000000"/>
        <rFont val="Calibri"/>
      </rPr>
      <t xml:space="preserve">
</t>
    </r>
    <r>
      <rPr>
        <sz val="11"/>
        <color rgb="FF000000"/>
        <rFont val="Calibri"/>
      </rPr>
      <t>It is recommended the Application Pool Identity be set as the Anonymous User Identity.</t>
    </r>
  </si>
  <si>
    <r>
      <rPr>
        <sz val="11"/>
        <color rgb="FF000000"/>
        <rFont val="Calibri"/>
      </rPr>
      <t>N/A</t>
    </r>
  </si>
  <si>
    <r>
      <rPr>
        <sz val="11"/>
        <color rgb="FF000000"/>
        <rFont val="Calibri"/>
      </rPr>
      <t xml:space="preserve">Find and open the </t>
    </r>
    <r>
      <rPr>
        <b/>
        <sz val="11"/>
        <color rgb="FF000000"/>
        <rFont val="Calibri"/>
      </rPr>
      <t>applicationHost.config</t>
    </r>
    <r>
      <rPr>
        <sz val="11"/>
        <color rgb="FF000000"/>
        <rFont val="Calibri"/>
      </rPr>
      <t xml:space="preserve"> file and verify that the </t>
    </r>
    <r>
      <rPr>
        <b/>
        <sz val="11"/>
        <color rgb="FF000000"/>
        <rFont val="Calibri"/>
      </rPr>
      <t>userName</t>
    </r>
    <r>
      <rPr>
        <sz val="11"/>
        <color rgb="FF000000"/>
        <rFont val="Calibri"/>
      </rPr>
      <t xml:space="preserve"> attribute of the </t>
    </r>
    <r>
      <rPr>
        <b/>
        <sz val="11"/>
        <color rgb="FF000000"/>
        <rFont val="Calibri"/>
      </rPr>
      <t>anonymousAuthentication</t>
    </r>
    <r>
      <rPr>
        <sz val="11"/>
        <color rgb="FF000000"/>
        <rFont val="Calibri"/>
      </rPr>
      <t xml:space="preserve"> tag is set to a blank string:</t>
    </r>
    <r>
      <rPr>
        <sz val="11"/>
        <color rgb="FF000000"/>
        <rFont val="Calibri"/>
      </rPr>
      <t xml:space="preserve">
</t>
    </r>
    <r>
      <rPr>
        <sz val="11"/>
        <color rgb="FF006096"/>
        <rFont val="Roboto Condensed"/>
      </rPr>
      <t>&lt;system.webServer&gt;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 xml:space="preserve">      &lt;anonymousAuthentication userName="" /&gt;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&lt;/system.webServer&gt;</t>
    </r>
    <r>
      <rPr>
        <sz val="11"/>
        <color rgb="FF006096"/>
        <rFont val="Roboto Condensed"/>
      </rPr>
      <t xml:space="preserve">
</t>
    </r>
    <r>
      <rPr>
        <sz val="11"/>
        <color rgb="FF000000"/>
        <rFont val="Calibri"/>
      </rPr>
      <t xml:space="preserve">
</t>
    </r>
    <r>
      <rPr>
        <sz val="11"/>
        <color rgb="FF000000"/>
        <rFont val="Calibri"/>
      </rPr>
      <t xml:space="preserve">This configuration is stored in the same </t>
    </r>
    <r>
      <rPr>
        <b/>
        <sz val="11"/>
        <color rgb="FF000000"/>
        <rFont val="Calibri"/>
      </rPr>
      <t>applicationHost.config</t>
    </r>
    <r>
      <rPr>
        <sz val="11"/>
        <color rgb="FF000000"/>
        <rFont val="Calibri"/>
      </rPr>
      <t xml:space="preserve"> file for web sites and application/virtual directories, at the bottom of the file, surrounded by </t>
    </r>
    <r>
      <rPr>
        <b/>
        <sz val="11"/>
        <color rgb="FF000000"/>
        <rFont val="Calibri"/>
      </rPr>
      <t>&lt;location path="path/to/resource"&gt;</t>
    </r>
    <r>
      <rPr>
        <sz val="11"/>
        <color rgb="FF000000"/>
        <rFont val="Calibri"/>
      </rPr>
      <t xml:space="preserve"> tags.</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 system.webServer/security/authentication/anonymousAuthentication  -Recurse | where {$_.enabled -eq $true} | format-list location</t>
    </r>
    <r>
      <rPr>
        <sz val="11"/>
        <color rgb="FF006096"/>
        <rFont val="Roboto Condensed"/>
      </rPr>
      <t xml:space="preserve">
</t>
    </r>
  </si>
  <si>
    <r>
      <rPr>
        <sz val="11"/>
        <color rgb="FF000000"/>
        <rFont val="Calibri"/>
      </rPr>
      <t>The default identity for the anonymous user is the IUSR virtual account.</t>
    </r>
  </si>
  <si>
    <t>1.7</t>
  </si>
  <si>
    <r>
      <rPr>
        <sz val="11"/>
        <rFont val="Calibri"/>
      </rPr>
      <t>Ensure</t>
    </r>
    <r>
      <rPr>
        <sz val="11"/>
        <color rgb="FF000000"/>
        <rFont val="Calibri"/>
      </rPr>
      <t>'</t>
    </r>
    <r>
      <rPr>
        <b/>
        <sz val="11"/>
        <color rgb="FF000000"/>
        <rFont val="Calibri"/>
      </rPr>
      <t xml:space="preserve"> WebDav</t>
    </r>
    <r>
      <rPr>
        <sz val="11"/>
        <color rgb="FF000000"/>
        <rFont val="Calibri"/>
      </rPr>
      <t>'</t>
    </r>
    <r>
      <rPr>
        <sz val="11"/>
        <color rgb="FF000000"/>
        <rFont val="Calibri"/>
      </rPr>
      <t xml:space="preserve"> feature is disabled</t>
    </r>
  </si>
  <si>
    <r>
      <rPr>
        <sz val="11"/>
        <color rgb="FF000000"/>
        <rFont val="Calibri"/>
      </rPr>
      <t>To disable this feature using PowerShell, enter the following command:</t>
    </r>
    <r>
      <rPr>
        <sz val="11"/>
        <color rgb="FF000000"/>
        <rFont val="Calibri"/>
      </rPr>
      <t xml:space="preserve">
</t>
    </r>
    <r>
      <rPr>
        <sz val="11"/>
        <color rgb="FF006096"/>
        <rFont val="Roboto Condensed"/>
      </rPr>
      <t>Uninstall-WindowsFeature Web-DAV-Publishing</t>
    </r>
    <r>
      <rPr>
        <sz val="11"/>
        <color rgb="FF006096"/>
        <rFont val="Roboto Condensed"/>
      </rPr>
      <t xml:space="preserve">
</t>
    </r>
    <r>
      <rPr>
        <sz val="11"/>
        <color rgb="FF000000"/>
        <rFont val="Calibri"/>
      </rPr>
      <t xml:space="preserve">
</t>
    </r>
    <r>
      <rPr>
        <sz val="11"/>
        <color rgb="FF000000"/>
        <rFont val="Calibri"/>
      </rPr>
      <t>Verify that Success is True</t>
    </r>
  </si>
  <si>
    <r>
      <rPr>
        <sz val="11"/>
        <color rgb="FF000000"/>
        <rFont val="Calibri"/>
      </rPr>
      <t>WebDAV is an extension to the HTTP protocol which allows clients to create, move, and delete files and resources on the web server.</t>
    </r>
    <r>
      <rPr>
        <sz val="11"/>
        <color rgb="FF000000"/>
        <rFont val="Calibri"/>
      </rPr>
      <t xml:space="preserve">
</t>
    </r>
    <r>
      <rPr>
        <b/>
        <sz val="11"/>
        <color rgb="FF000000"/>
        <rFont val="Calibri"/>
      </rPr>
      <t>Note:</t>
    </r>
    <r>
      <rPr>
        <sz val="11"/>
        <color rgb="FF000000"/>
        <rFont val="Calibri"/>
      </rPr>
      <t xml:space="preserve"> The WebDAV feature must be enabled for this functionality to be available in IIS.</t>
    </r>
  </si>
  <si>
    <r>
      <rPr>
        <sz val="11"/>
        <color rgb="FF000000"/>
        <rFont val="Calibri"/>
      </rPr>
      <t>The WebDav feature will not be available in IIS.</t>
    </r>
  </si>
  <si>
    <r>
      <rPr>
        <sz val="11"/>
        <color rgb="FF000000"/>
        <rFont val="Calibri"/>
      </rPr>
      <t>To verify using PowerShell, enter the following command:</t>
    </r>
    <r>
      <rPr>
        <sz val="11"/>
        <color rgb="FF000000"/>
        <rFont val="Calibri"/>
      </rPr>
      <t xml:space="preserve">
</t>
    </r>
    <r>
      <rPr>
        <sz val="11"/>
        <color rgb="FF006096"/>
        <rFont val="Roboto Condensed"/>
      </rPr>
      <t>Install-WindowsFeature Web-DAV-Publishing</t>
    </r>
    <r>
      <rPr>
        <sz val="11"/>
        <color rgb="FF006096"/>
        <rFont val="Roboto Condensed"/>
      </rPr>
      <t xml:space="preserve">
</t>
    </r>
    <r>
      <rPr>
        <sz val="11"/>
        <color rgb="FF000000"/>
        <rFont val="Calibri"/>
      </rPr>
      <t xml:space="preserve">
</t>
    </r>
    <r>
      <rPr>
        <sz val="11"/>
        <color rgb="FF000000"/>
        <rFont val="Calibri"/>
      </rPr>
      <t>Verify that the Install State is Available</t>
    </r>
  </si>
  <si>
    <r>
      <rPr>
        <sz val="11"/>
        <color rgb="FF000000"/>
        <rFont val="Calibri"/>
      </rPr>
      <t>The default state of WebDAV Publishing is disabled</t>
    </r>
  </si>
  <si>
    <t>Configure Authentication and Authorization</t>
  </si>
  <si>
    <t>2.1</t>
  </si>
  <si>
    <r>
      <rPr>
        <sz val="11"/>
        <rFont val="Calibri"/>
      </rPr>
      <t xml:space="preserve">Ensure </t>
    </r>
    <r>
      <rPr>
        <sz val="11"/>
        <color rgb="FF000000"/>
        <rFont val="Calibri"/>
      </rPr>
      <t>'</t>
    </r>
    <r>
      <rPr>
        <b/>
        <sz val="11"/>
        <color rgb="FF000000"/>
        <rFont val="Calibri"/>
      </rPr>
      <t>global authorization rule</t>
    </r>
    <r>
      <rPr>
        <sz val="11"/>
        <color rgb="FF000000"/>
        <rFont val="Calibri"/>
      </rPr>
      <t>'</t>
    </r>
    <r>
      <rPr>
        <sz val="11"/>
        <color rgb="FF000000"/>
        <rFont val="Calibri"/>
      </rPr>
      <t xml:space="preserve"> is set to restrict access</t>
    </r>
  </si>
  <si>
    <r>
      <rPr>
        <sz val="11"/>
        <color rgb="FF000000"/>
        <rFont val="Calibri"/>
      </rPr>
      <t>To configure URL Authorization at the server level using command line utilities:</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-section:system.webServer/security/authorization /-"[users='*',roles='',verbs='']"</t>
    </r>
    <r>
      <rPr>
        <sz val="11"/>
        <color rgb="FF006096"/>
        <rFont val="Roboto Condensed"/>
      </rPr>
      <t xml:space="preserve">
</t>
    </r>
    <r>
      <rPr>
        <sz val="11"/>
        <color rgb="FF000000"/>
        <rFont val="Calibri"/>
      </rPr>
      <t xml:space="preserve">
</t>
    </r>
    <r>
      <rPr>
        <sz val="11"/>
        <color rgb="FF006096"/>
        <rFont val="Roboto Condensed"/>
      </rPr>
      <t>%systemroot%\system32\inetsrv\appcmd set config  -section:system.webServer/security/authorization /+"[accessType='Allow',roles='Administrators']"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Remove-WebConfigurationProperty  -pspath 'MACHINE/WEBROOT/APPHOST'  -filter "system.webServer/security/authorization" -name "." -AtElement @{users='*';roles='';verbs=''}</t>
    </r>
    <r>
      <rPr>
        <sz val="11"/>
        <color rgb="FF006096"/>
        <rFont val="Roboto Condensed"/>
      </rPr>
      <t xml:space="preserve">
</t>
    </r>
    <r>
      <rPr>
        <sz val="11"/>
        <color rgb="FF000000"/>
        <rFont val="Calibri"/>
      </rPr>
      <t xml:space="preserve">
</t>
    </r>
    <r>
      <rPr>
        <sz val="11"/>
        <color rgb="FF006096"/>
        <rFont val="Roboto Condensed"/>
      </rPr>
      <t>Add-WebConfigurationProperty -pspath 'MACHINE/WEBROOT/APPHOST'  -filter "system.webServer/security/authorization" -name "." -value @{accessType='Allow';roles='Administrators'}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configure URL Authorization at the server level using IIS Manager:</t>
    </r>
    <r>
      <rPr>
        <sz val="11"/>
        <color rgb="FF000000"/>
        <rFont val="Calibri"/>
      </rPr>
      <t xml:space="preserve">
</t>
    </r>
    <r>
      <rPr>
        <sz val="11"/>
        <color rgb="FF000000"/>
        <rFont val="Calibri"/>
      </rPr>
      <t>- Connect to Internet Information Services (IIS Manager)</t>
    </r>
    <r>
      <rPr>
        <sz val="11"/>
        <color rgb="FF000000"/>
        <rFont val="Calibri"/>
      </rPr>
      <t xml:space="preserve">
</t>
    </r>
    <r>
      <rPr>
        <sz val="11"/>
        <color rgb="FF000000"/>
        <rFont val="Calibri"/>
      </rPr>
      <t>- Select the server</t>
    </r>
    <r>
      <rPr>
        <sz val="11"/>
        <color rgb="FF000000"/>
        <rFont val="Calibri"/>
      </rPr>
      <t xml:space="preserve">
</t>
    </r>
    <r>
      <rPr>
        <sz val="11"/>
        <color rgb="FF000000"/>
        <rFont val="Calibri"/>
      </rPr>
      <t>- Select Authorization Rules</t>
    </r>
    <r>
      <rPr>
        <sz val="11"/>
        <color rgb="FF000000"/>
        <rFont val="Calibri"/>
      </rPr>
      <t xml:space="preserve">
</t>
    </r>
    <r>
      <rPr>
        <sz val="11"/>
        <color rgb="FF000000"/>
        <rFont val="Calibri"/>
      </rPr>
      <t>- Remove the "Allow All Users" rule</t>
    </r>
    <r>
      <rPr>
        <sz val="11"/>
        <color rgb="FF000000"/>
        <rFont val="Calibri"/>
      </rPr>
      <t xml:space="preserve">
</t>
    </r>
    <r>
      <rPr>
        <sz val="11"/>
        <color rgb="FF000000"/>
        <rFont val="Calibri"/>
      </rPr>
      <t>- Click Add Allow Rule…</t>
    </r>
    <r>
      <rPr>
        <sz val="11"/>
        <color rgb="FF000000"/>
        <rFont val="Calibri"/>
      </rPr>
      <t xml:space="preserve">
</t>
    </r>
    <r>
      <rPr>
        <sz val="11"/>
        <color rgb="FF000000"/>
        <rFont val="Calibri"/>
      </rPr>
      <t>- Allow access to the user(s), user groups, or roles that are authorized across all of the web sites and applications (e.g. the Administrators group)</t>
    </r>
  </si>
  <si>
    <r>
      <rPr>
        <sz val="11"/>
        <color rgb="FF000000"/>
        <rFont val="Calibri"/>
      </rPr>
      <t>IIS introduced URL Authorization, which allows the addition of Authorization rules to the actual URL, instead of the underlying file system resource, as a way to protect it. Authorization rules can be configured at the server, web site, folder (including Virtual Directories), or file level. The native URL Authorization module applies to all requests, whether they are .NET managed or other types of files (e.g., static files or ASP files). It is recommended that URL Authorization be configured to only grant access to the necessary security principals.</t>
    </r>
  </si>
  <si>
    <r>
      <rPr>
        <sz val="11"/>
        <color rgb="FF000000"/>
        <rFont val="Calibri"/>
      </rPr>
      <t>If not set properly, the authorization rule could restrict assess at a level that is not intended to be restricted.</t>
    </r>
  </si>
  <si>
    <r>
      <rPr>
        <sz val="11"/>
        <color rgb="FF000000"/>
        <rFont val="Calibri"/>
      </rPr>
      <t>Verify an authorization rule specifying no access to all users except the Administrators group:</t>
    </r>
    <r>
      <rPr>
        <sz val="11"/>
        <color rgb="FF000000"/>
        <rFont val="Calibri"/>
      </rPr>
      <t xml:space="preserve">
</t>
    </r>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 list config  -section:system.webserver/security/authorization</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 xml:space="preserve">Get-WebConfiguration -pspath 'IIS:\'  -filter 'system.webServer/security/authorization'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At the web site or application level, verify that the authorization rule configured has been applied:</t>
    </r>
    <r>
      <rPr>
        <sz val="11"/>
        <color rgb="FF000000"/>
        <rFont val="Calibri"/>
      </rPr>
      <t xml:space="preserve">
</t>
    </r>
    <r>
      <rPr>
        <sz val="11"/>
        <color rgb="FF000000"/>
        <rFont val="Calibri"/>
      </rPr>
      <t>- Connect to Internet Information Services (IIS Manager)</t>
    </r>
    <r>
      <rPr>
        <sz val="11"/>
        <color rgb="FF000000"/>
        <rFont val="Calibri"/>
      </rPr>
      <t xml:space="preserve">
</t>
    </r>
    <r>
      <rPr>
        <sz val="11"/>
        <color rgb="FF000000"/>
        <rFont val="Calibri"/>
      </rPr>
      <t>- Select the site or application where Authorization was configured</t>
    </r>
    <r>
      <rPr>
        <sz val="11"/>
        <color rgb="FF000000"/>
        <rFont val="Calibri"/>
      </rPr>
      <t xml:space="preserve">
</t>
    </r>
    <r>
      <rPr>
        <sz val="11"/>
        <color rgb="FF000000"/>
        <rFont val="Calibri"/>
      </rPr>
      <t>- Select Authorization Rules and verify the configured rules were added</t>
    </r>
    <r>
      <rPr>
        <sz val="11"/>
        <color rgb="FF000000"/>
        <rFont val="Calibri"/>
      </rPr>
      <t xml:space="preserve">
</t>
    </r>
    <r>
      <rPr>
        <sz val="11"/>
        <color rgb="FF000000"/>
        <rFont val="Calibri"/>
      </rPr>
      <t xml:space="preserve">Browse to and open the </t>
    </r>
    <r>
      <rPr>
        <b/>
        <sz val="11"/>
        <color rgb="FF000000"/>
        <rFont val="Calibri"/>
      </rPr>
      <t>web.config</t>
    </r>
    <r>
      <rPr>
        <sz val="11"/>
        <color rgb="FF000000"/>
        <rFont val="Calibri"/>
      </rPr>
      <t xml:space="preserve"> file for the configured site/application/content:</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&lt;authorization&gt;</t>
    </r>
    <r>
      <rPr>
        <sz val="11"/>
        <color rgb="FF006096"/>
        <rFont val="Roboto Condensed"/>
      </rPr>
      <t xml:space="preserve">
</t>
    </r>
    <r>
      <rPr>
        <sz val="11"/>
        <color rgb="FF006096"/>
        <rFont val="Roboto Condensed"/>
      </rPr>
      <t xml:space="preserve">        &lt;remove users="*" roles="" verbs="" /&gt;</t>
    </r>
    <r>
      <rPr>
        <sz val="11"/>
        <color rgb="FF006096"/>
        <rFont val="Roboto Condensed"/>
      </rPr>
      <t xml:space="preserve">
</t>
    </r>
    <r>
      <rPr>
        <sz val="11"/>
        <color rgb="FF006096"/>
        <rFont val="Roboto Condensed"/>
      </rPr>
      <t xml:space="preserve">        &lt;add accessType="Allow" roles="administrators" /&gt;</t>
    </r>
    <r>
      <rPr>
        <sz val="11"/>
        <color rgb="FF006096"/>
        <rFont val="Roboto Condensed"/>
      </rPr>
      <t xml:space="preserve">
</t>
    </r>
    <r>
      <rPr>
        <sz val="11"/>
        <color rgb="FF006096"/>
        <rFont val="Roboto Condensed"/>
      </rPr>
      <t xml:space="preserve">      &lt;/authorization&gt;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&lt;/configuration&gt;</t>
    </r>
    <r>
      <rPr>
        <sz val="11"/>
        <color rgb="FF006096"/>
        <rFont val="Roboto Condensed"/>
      </rPr>
      <t xml:space="preserve">
</t>
    </r>
  </si>
  <si>
    <r>
      <rPr>
        <sz val="11"/>
        <color rgb="FF000000"/>
        <rFont val="Calibri"/>
      </rPr>
      <t>The default server-level setting is to allow all users access.</t>
    </r>
  </si>
  <si>
    <t>2.2</t>
  </si>
  <si>
    <r>
      <rPr>
        <sz val="11"/>
        <rFont val="Calibri"/>
      </rPr>
      <t>Ensure access to sensitive site features is restricted to authenticated principals only</t>
    </r>
  </si>
  <si>
    <r>
      <rPr>
        <sz val="11"/>
        <color rgb="FF000000"/>
        <rFont val="Calibri"/>
      </rPr>
      <t>When configuring an authentication module for the first time, each mechanism must be completely configured before use.</t>
    </r>
    <r>
      <rPr>
        <sz val="11"/>
        <color rgb="FF000000"/>
        <rFont val="Calibri"/>
      </rPr>
      <t xml:space="preserve">
</t>
    </r>
    <r>
      <rPr>
        <sz val="11"/>
        <color rgb="FF000000"/>
        <rFont val="Calibri"/>
      </rPr>
      <t xml:space="preserve">Enabling authentication can be performed by using the user interface (UI), running </t>
    </r>
    <r>
      <rPr>
        <b/>
        <sz val="11"/>
        <color rgb="FF000000"/>
        <rFont val="Calibri"/>
      </rPr>
      <t>AppCmd.exe</t>
    </r>
    <r>
      <rPr>
        <sz val="11"/>
        <color rgb="FF000000"/>
        <rFont val="Calibri"/>
      </rPr>
      <t xml:space="preserve"> commands in a command-line window, editing configuration files directly, or by writing WMI scripts. To verify an authentication mechanism is in place for sensitive content using the IIS Manager GUI:</t>
    </r>
    <r>
      <rPr>
        <sz val="11"/>
        <color rgb="FF000000"/>
        <rFont val="Calibri"/>
      </rPr>
      <t xml:space="preserve">
</t>
    </r>
    <r>
      <rPr>
        <sz val="11"/>
        <color rgb="FF000000"/>
        <rFont val="Calibri"/>
      </rPr>
      <t>- Open IIS Manager and navigate to level with sensitive content</t>
    </r>
    <r>
      <rPr>
        <sz val="11"/>
        <color rgb="FF000000"/>
        <rFont val="Calibri"/>
      </rPr>
      <t xml:space="preserve">
</t>
    </r>
    <r>
      <rPr>
        <sz val="11"/>
        <color rgb="FF000000"/>
        <rFont val="Calibri"/>
      </rPr>
      <t>- In Features View, double-click Authentication</t>
    </r>
    <r>
      <rPr>
        <sz val="11"/>
        <color rgb="FF000000"/>
        <rFont val="Calibri"/>
      </rPr>
      <t xml:space="preserve">
</t>
    </r>
    <r>
      <rPr>
        <sz val="11"/>
        <color rgb="FF000000"/>
        <rFont val="Calibri"/>
      </rPr>
      <t>- On the Authentication page, make sure an authentication module is enabled, while anonymous authentication is enabled (Forms Authentication can have anonymous as well)</t>
    </r>
    <r>
      <rPr>
        <sz val="11"/>
        <color rgb="FF000000"/>
        <rFont val="Calibri"/>
      </rPr>
      <t xml:space="preserve">
</t>
    </r>
    <r>
      <rPr>
        <sz val="11"/>
        <color rgb="FF000000"/>
        <rFont val="Calibri"/>
      </rPr>
      <t>- If necessary, select the desired authentication module, then in the Actions pane, click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-section:system.web/authentication /mode:&lt;Windows|Passport|Forms&gt;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-location '&lt;website location&gt;' -filter 'system.webServer/security/authentication/anonymousAuthentication' -name 'enabled' -value 'False'</t>
    </r>
    <r>
      <rPr>
        <sz val="11"/>
        <color rgb="FF006096"/>
        <rFont val="Roboto Condensed"/>
      </rPr>
      <t xml:space="preserve">
</t>
    </r>
    <r>
      <rPr>
        <sz val="11"/>
        <color rgb="FF000000"/>
        <rFont val="Calibri"/>
      </rPr>
      <t xml:space="preserve">
</t>
    </r>
    <r>
      <rPr>
        <sz val="11"/>
        <color rgb="FF006096"/>
        <rFont val="Roboto Condensed"/>
      </rPr>
      <t>Set-WebConfigurationProperty -pspath 'MACHINE/WEBROOT/APPHOST' -location '&lt;website location&gt;' -filter 'system.webServer/security/authentication/windowsAuthentication' -name 'enabled' -value 'True'</t>
    </r>
    <r>
      <rPr>
        <sz val="11"/>
        <color rgb="FF006096"/>
        <rFont val="Roboto Condensed"/>
      </rPr>
      <t xml:space="preserve">
</t>
    </r>
  </si>
  <si>
    <r>
      <rPr>
        <sz val="11"/>
        <color rgb="FF000000"/>
        <rFont val="Calibri"/>
      </rPr>
      <t>IIS supports both challenge-based and login redirection-based authentication methods. Challenge-based authentication methods, such as Integrated Windows Authentication, require a client to respond correctly to a server-initiated challenge. A login redirection-based authentication method such as Forms Authentication relies on redirection to a login page to determine the identity of the principal. Challenge-based authentication and login redirection-based authentication methods cannot be used in conjunction with one another.</t>
    </r>
    <r>
      <rPr>
        <sz val="11"/>
        <color rgb="FF000000"/>
        <rFont val="Calibri"/>
      </rPr>
      <t xml:space="preserve">
</t>
    </r>
    <r>
      <rPr>
        <sz val="11"/>
        <color rgb="FF000000"/>
        <rFont val="Calibri"/>
      </rPr>
      <t>Public servers/sites are typically configured to use Anonymous Authentication. This method typically works, provided the content or services is intended for use by the public. When sites, applications, or specific content containers are not intended for anonymous public use, an appropriate authentication mechanism should be utilized. Authentication will help confirm the identity of clients who request access to sites, application, and content. IIS provides the following authentication modules by default:</t>
    </r>
    <r>
      <rPr>
        <sz val="11"/>
        <color rgb="FF000000"/>
        <rFont val="Calibri"/>
      </rPr>
      <t xml:space="preserve">
</t>
    </r>
    <r>
      <rPr>
        <sz val="11"/>
        <color rgb="FF000000"/>
        <rFont val="Calibri"/>
      </rPr>
      <t>- Anonymous Authentication - allows anonymous users to access sites, applications, and/or content</t>
    </r>
    <r>
      <rPr>
        <sz val="11"/>
        <color rgb="FF000000"/>
        <rFont val="Calibri"/>
      </rPr>
      <t xml:space="preserve">
</t>
    </r>
    <r>
      <rPr>
        <sz val="11"/>
        <color rgb="FF000000"/>
        <rFont val="Calibri"/>
      </rPr>
      <t>- Integrated Windows Authentication - authenticates users using the NTLM or Kerberos protocols; Kerberos v5 requires a connection to Active Directory</t>
    </r>
    <r>
      <rPr>
        <sz val="11"/>
        <color rgb="FF000000"/>
        <rFont val="Calibri"/>
      </rPr>
      <t xml:space="preserve">
</t>
    </r>
    <r>
      <rPr>
        <sz val="11"/>
        <color rgb="FF000000"/>
        <rFont val="Calibri"/>
      </rPr>
      <t>- ASP.NET Impersonation - allows ASP.NET applications to run under a security context different from the default security context for an application</t>
    </r>
    <r>
      <rPr>
        <sz val="11"/>
        <color rgb="FF000000"/>
        <rFont val="Calibri"/>
      </rPr>
      <t xml:space="preserve">
</t>
    </r>
    <r>
      <rPr>
        <sz val="11"/>
        <color rgb="FF000000"/>
        <rFont val="Calibri"/>
      </rPr>
      <t>- Forms Authentication - enables a user to login to the configured space with a valid username and password which is then validated against a database or other credentials store</t>
    </r>
    <r>
      <rPr>
        <sz val="11"/>
        <color rgb="FF000000"/>
        <rFont val="Calibri"/>
      </rPr>
      <t xml:space="preserve">
</t>
    </r>
    <r>
      <rPr>
        <sz val="11"/>
        <color rgb="FF000000"/>
        <rFont val="Calibri"/>
      </rPr>
      <t>- Basic authentication - requires a valid username and password to access content</t>
    </r>
    <r>
      <rPr>
        <sz val="11"/>
        <color rgb="FF000000"/>
        <rFont val="Calibri"/>
      </rPr>
      <t xml:space="preserve">
</t>
    </r>
    <r>
      <rPr>
        <sz val="11"/>
        <color rgb="FF000000"/>
        <rFont val="Calibri"/>
      </rPr>
      <t>- Client Certificate Mapping Authentication - allows automatic authentication of users who log on with client certificates that have been configured; requires SSL</t>
    </r>
    <r>
      <rPr>
        <sz val="11"/>
        <color rgb="FF000000"/>
        <rFont val="Calibri"/>
      </rPr>
      <t xml:space="preserve">
</t>
    </r>
    <r>
      <rPr>
        <sz val="11"/>
        <color rgb="FF000000"/>
        <rFont val="Calibri"/>
      </rPr>
      <t>- Digest Authentication - uses Windows domain controller to authenticate users who request access</t>
    </r>
    <r>
      <rPr>
        <sz val="11"/>
        <color rgb="FF000000"/>
        <rFont val="Calibri"/>
      </rPr>
      <t xml:space="preserve">
</t>
    </r>
    <r>
      <rPr>
        <sz val="11"/>
        <color rgb="FF000000"/>
        <rFont val="Calibri"/>
      </rPr>
      <t>Note that none of the challenge-based authentication modules can be used at the same time Forms Authentication is enabled for certain applications/content. Forms Authentication does not rely on IIS authentication, so anonymous access for the ASP.NET application can be configured if Forms Authentication will be used.</t>
    </r>
    <r>
      <rPr>
        <sz val="11"/>
        <color rgb="FF000000"/>
        <rFont val="Calibri"/>
      </rPr>
      <t xml:space="preserve">
</t>
    </r>
    <r>
      <rPr>
        <sz val="11"/>
        <color rgb="FF000000"/>
        <rFont val="Calibri"/>
      </rPr>
      <t>It is recommended that sites containing sensitive information, confidential data, or non-public web services be configured with a credentials-based authentication mechanism.</t>
    </r>
  </si>
  <si>
    <r>
      <rPr>
        <sz val="11"/>
        <color rgb="FF000000"/>
        <rFont val="Calibri"/>
      </rPr>
      <t>Authentication will be restricted to the method that is applied.</t>
    </r>
  </si>
  <si>
    <r>
      <rPr>
        <sz val="11"/>
        <color rgb="FF000000"/>
        <rFont val="Calibri"/>
      </rPr>
      <t xml:space="preserve">To verify that the authentication module is enabled for a specific site, application, or content, browse to and open the </t>
    </r>
    <r>
      <rPr>
        <b/>
        <sz val="11"/>
        <color rgb="FF000000"/>
        <rFont val="Calibri"/>
      </rPr>
      <t>web.config</t>
    </r>
    <r>
      <rPr>
        <sz val="11"/>
        <color rgb="FF000000"/>
        <rFont val="Calibri"/>
      </rPr>
      <t xml:space="preserve"> file pertaining to the content. Verify the configuration file now has a mode defined within the </t>
    </r>
    <r>
      <rPr>
        <b/>
        <sz val="11"/>
        <color rgb="FF000000"/>
        <rFont val="Calibri"/>
      </rPr>
      <t>&lt;authentication&gt;</t>
    </r>
    <r>
      <rPr>
        <sz val="11"/>
        <color rgb="FF000000"/>
        <rFont val="Calibri"/>
      </rPr>
      <t xml:space="preserve"> tags. The example below shows that Forms Authentication is configured, cookies will always be used, and SSL is required:</t>
    </r>
    <r>
      <rPr>
        <sz val="11"/>
        <color rgb="FF000000"/>
        <rFont val="Calibri"/>
      </rPr>
      <t xml:space="preserve">
</t>
    </r>
    <r>
      <rPr>
        <sz val="11"/>
        <color rgb="FF006096"/>
        <rFont val="Roboto Condensed"/>
      </rPr>
      <t>&lt;system.web&gt;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 xml:space="preserve">    &lt;forms cookieless="UseCookies" requireSSL="true" /&gt;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&lt;/system.web&gt;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 list config  -section:system.web/authentication</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 system.webServer/security/authentication/* -Recurse | Where-Object {$_.enabled -eq $true} | Format-Table</t>
    </r>
    <r>
      <rPr>
        <sz val="11"/>
        <color rgb="FF006096"/>
        <rFont val="Roboto Condensed"/>
      </rPr>
      <t xml:space="preserve">
</t>
    </r>
  </si>
  <si>
    <r>
      <rPr>
        <sz val="11"/>
        <color rgb="FF000000"/>
        <rFont val="Calibri"/>
      </rPr>
      <t>The default installation of IIS supports Anonymous Authentication without further electing additional methods.</t>
    </r>
  </si>
  <si>
    <t>2.3</t>
  </si>
  <si>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require SSL</t>
    </r>
  </si>
  <si>
    <r>
      <rPr>
        <sz val="11"/>
        <color rgb="FF000000"/>
        <rFont val="Calibri"/>
      </rPr>
      <t>- Open IIS Manager and navigate to the appropriate tier</t>
    </r>
    <r>
      <rPr>
        <sz val="11"/>
        <color rgb="FF000000"/>
        <rFont val="Calibri"/>
      </rPr>
      <t xml:space="preserve">
</t>
    </r>
    <r>
      <rPr>
        <sz val="11"/>
        <color rgb="FF000000"/>
        <rFont val="Calibri"/>
      </rPr>
      <t>- In Features View, double-click Authentication</t>
    </r>
    <r>
      <rPr>
        <sz val="11"/>
        <color rgb="FF000000"/>
        <rFont val="Calibri"/>
      </rPr>
      <t xml:space="preserve">
</t>
    </r>
    <r>
      <rPr>
        <sz val="11"/>
        <color rgb="FF000000"/>
        <rFont val="Calibri"/>
      </rPr>
      <t>- On the Authentication page, select Forms Authentication</t>
    </r>
    <r>
      <rPr>
        <sz val="11"/>
        <color rgb="FF000000"/>
        <rFont val="Calibri"/>
      </rPr>
      <t xml:space="preserve">
</t>
    </r>
    <r>
      <rPr>
        <sz val="11"/>
        <color rgb="FF000000"/>
        <rFont val="Calibri"/>
      </rPr>
      <t>- In the Actions pane, click Edit</t>
    </r>
    <r>
      <rPr>
        <sz val="11"/>
        <color rgb="FF000000"/>
        <rFont val="Calibri"/>
      </rPr>
      <t xml:space="preserve">
</t>
    </r>
    <r>
      <rPr>
        <sz val="11"/>
        <color rgb="FF000000"/>
        <rFont val="Calibri"/>
      </rPr>
      <t>- Check the Requires SSL checkbox in the cookie settings section,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-section:system.web/authentication /mode:Forms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'MACHINE/WEBROOT/APPHOST/Default Web Site'  -filter 'system.web/authentication/forms' -name 'requireSSL' -value 'True'</t>
    </r>
    <r>
      <rPr>
        <sz val="11"/>
        <color rgb="FF006096"/>
        <rFont val="Roboto Condensed"/>
      </rPr>
      <t xml:space="preserve">
</t>
    </r>
  </si>
  <si>
    <r>
      <rPr>
        <sz val="11"/>
        <color rgb="FF000000"/>
        <rFont val="Calibri"/>
      </rPr>
      <t>Forms-based authentication can pass credentials across the network in clear text. It is therefore imperative that the traffic between client and server be encrypted using SSL, especially in cases where the site is publicly accessible. It is recommended that communications with any portion of a site using Forms Authentication be encrypted using SSL.</t>
    </r>
    <r>
      <rPr>
        <sz val="11"/>
        <color rgb="FF000000"/>
        <rFont val="Calibri"/>
      </rPr>
      <t xml:space="preserve">
</t>
    </r>
    <r>
      <rPr>
        <b/>
        <sz val="11"/>
        <color rgb="FF000000"/>
        <rFont val="Calibri"/>
      </rPr>
      <t>NOTE</t>
    </r>
    <r>
      <rPr>
        <sz val="11"/>
        <color rgb="FF000000"/>
        <rFont val="Calibri"/>
      </rPr>
      <t xml:space="preserve"> Due to identified security vulnerabilities, SSL no longer provides adequate protection for a sensitive information.</t>
    </r>
  </si>
  <si>
    <r>
      <rPr>
        <sz val="11"/>
        <color rgb="FF000000"/>
        <rFont val="Calibri"/>
      </rPr>
      <t>None.</t>
    </r>
  </si>
  <si>
    <r>
      <rPr>
        <sz val="11"/>
        <color rgb="FF000000"/>
        <rFont val="Calibri"/>
      </rPr>
      <t xml:space="preserve">To verify that SSL is required for forms authentication for a specific site, application, or content, browse to and open the </t>
    </r>
    <r>
      <rPr>
        <b/>
        <sz val="11"/>
        <color rgb="FF000000"/>
        <rFont val="Calibri"/>
      </rPr>
      <t>web.config</t>
    </r>
    <r>
      <rPr>
        <sz val="11"/>
        <color rgb="FF000000"/>
        <rFont val="Calibri"/>
      </rPr>
      <t xml:space="preserve"> file for the level in which forms authentication was enabled. Verify the tag </t>
    </r>
    <r>
      <rPr>
        <b/>
        <sz val="11"/>
        <color rgb="FF000000"/>
        <rFont val="Calibri"/>
      </rPr>
      <t>&lt;forms requireSSL="true" /&gt;</t>
    </r>
    <r>
      <rPr>
        <sz val="11"/>
        <color rgb="FF000000"/>
        <rFont val="Calibri"/>
      </rPr>
      <t>:</t>
    </r>
    <r>
      <rPr>
        <sz val="11"/>
        <color rgb="FF000000"/>
        <rFont val="Calibri"/>
      </rPr>
      <t xml:space="preserve">
</t>
    </r>
    <r>
      <rPr>
        <sz val="11"/>
        <color rgb="FF006096"/>
        <rFont val="Roboto Condensed"/>
      </rPr>
      <t>&lt;system.web&gt;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 xml:space="preserve">    &lt;forms requireSSL="true" /&gt;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&lt;/system.web&gt;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 list config -section:system.web/authentication</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'MACHINE/WEBROOT/APPHOST/Default Web Site'  -filter 'system.web/authentication/forms' -name 'requireSSL' | Format-Table Name, Value</t>
    </r>
    <r>
      <rPr>
        <sz val="11"/>
        <color rgb="FF006096"/>
        <rFont val="Roboto Condensed"/>
      </rPr>
      <t xml:space="preserve">
</t>
    </r>
  </si>
  <si>
    <r>
      <rPr>
        <sz val="11"/>
        <color rgb="FF000000"/>
        <rFont val="Calibri"/>
      </rPr>
      <t>SSL is not required when Forms Authentication is enabled.</t>
    </r>
  </si>
  <si>
    <t>2.4</t>
  </si>
  <si>
    <r>
      <rPr>
        <sz val="11"/>
        <rFont val="Calibri"/>
      </rPr>
      <t xml:space="preserve">Ensure </t>
    </r>
    <r>
      <rPr>
        <sz val="11"/>
        <color rgb="FF000000"/>
        <rFont val="Calibri"/>
      </rPr>
      <t>'</t>
    </r>
    <r>
      <rPr>
        <b/>
        <sz val="11"/>
        <color rgb="FF000000"/>
        <rFont val="Calibri"/>
      </rPr>
      <t>forms authentication</t>
    </r>
    <r>
      <rPr>
        <sz val="11"/>
        <color rgb="FF000000"/>
        <rFont val="Calibri"/>
      </rPr>
      <t>'</t>
    </r>
    <r>
      <rPr>
        <sz val="11"/>
        <color rgb="FF000000"/>
        <rFont val="Calibri"/>
      </rPr>
      <t xml:space="preserve"> is set to use cookies</t>
    </r>
  </si>
  <si>
    <t>Level 2</t>
  </si>
  <si>
    <r>
      <rPr>
        <sz val="11"/>
        <color rgb="FF000000"/>
        <rFont val="Calibri"/>
      </rPr>
      <t>- Open IIS Manager and navigate to the level where Forms Authentication is enabled</t>
    </r>
    <r>
      <rPr>
        <sz val="11"/>
        <color rgb="FF000000"/>
        <rFont val="Calibri"/>
      </rPr>
      <t xml:space="preserve">
</t>
    </r>
    <r>
      <rPr>
        <sz val="11"/>
        <color rgb="FF000000"/>
        <rFont val="Calibri"/>
      </rPr>
      <t>- In Features View, double-click Authentication</t>
    </r>
    <r>
      <rPr>
        <sz val="11"/>
        <color rgb="FF000000"/>
        <rFont val="Calibri"/>
      </rPr>
      <t xml:space="preserve">
</t>
    </r>
    <r>
      <rPr>
        <sz val="11"/>
        <color rgb="FF000000"/>
        <rFont val="Calibri"/>
      </rPr>
      <t>- On the Authentication page, select Forms Authentication</t>
    </r>
    <r>
      <rPr>
        <sz val="11"/>
        <color rgb="FF000000"/>
        <rFont val="Calibri"/>
      </rPr>
      <t xml:space="preserve">
</t>
    </r>
    <r>
      <rPr>
        <sz val="11"/>
        <color rgb="FF000000"/>
        <rFont val="Calibri"/>
      </rPr>
      <t>- In the Actions pane, click Edit</t>
    </r>
    <r>
      <rPr>
        <sz val="11"/>
        <color rgb="FF000000"/>
        <rFont val="Calibri"/>
      </rPr>
      <t xml:space="preserve">
</t>
    </r>
    <r>
      <rPr>
        <sz val="11"/>
        <color rgb="FF000000"/>
        <rFont val="Calibri"/>
      </rPr>
      <t>- In the Cookie settings section, select Use cookies from the Mode dropdown</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-section:system.web/authentication /forms.cookieless:"UseCookies"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'MACHINE/WEBROOT/APPHOST/Default Web Site'  -filter 'system.web/authentication/forms' -name 'cookieless' -value 'UseCookies'</t>
    </r>
    <r>
      <rPr>
        <sz val="11"/>
        <color rgb="FF006096"/>
        <rFont val="Roboto Condensed"/>
      </rPr>
      <t xml:space="preserve">
</t>
    </r>
  </si>
  <si>
    <r>
      <rPr>
        <sz val="11"/>
        <color rgb="FF000000"/>
        <rFont val="Calibri"/>
      </rPr>
      <t>Forms Authentication can be configured to maintain the site visitor's session identifier in either a URI or cookie. It is recommended that Forms Authentication be set to use cookies.</t>
    </r>
  </si>
  <si>
    <r>
      <rPr>
        <sz val="11"/>
        <color rgb="FF000000"/>
        <rFont val="Calibri"/>
      </rPr>
      <t>Site visitor's session identifier will be stored via cookies.</t>
    </r>
  </si>
  <si>
    <r>
      <rPr>
        <sz val="11"/>
        <color rgb="FF000000"/>
        <rFont val="Calibri"/>
      </rPr>
      <t xml:space="preserve">Locate and open the </t>
    </r>
    <r>
      <rPr>
        <b/>
        <sz val="11"/>
        <color rgb="FF000000"/>
        <rFont val="Calibri"/>
      </rPr>
      <t>web.config</t>
    </r>
    <r>
      <rPr>
        <sz val="11"/>
        <color rgb="FF000000"/>
        <rFont val="Calibri"/>
      </rPr>
      <t xml:space="preserve"> for the configured application. Verify the presence of </t>
    </r>
    <r>
      <rPr>
        <b/>
        <sz val="11"/>
        <color rgb="FF000000"/>
        <rFont val="Calibri"/>
      </rPr>
      <t>&lt;forms cookieless="UseCookies" /&gt;</t>
    </r>
    <r>
      <rPr>
        <sz val="11"/>
        <color rgb="FF000000"/>
        <rFont val="Calibri"/>
      </rPr>
      <t>.</t>
    </r>
    <r>
      <rPr>
        <sz val="11"/>
        <color rgb="FF000000"/>
        <rFont val="Calibri"/>
      </rPr>
      <t xml:space="preserve">
</t>
    </r>
    <r>
      <rPr>
        <sz val="11"/>
        <color rgb="FF006096"/>
        <rFont val="Roboto Condensed"/>
      </rPr>
      <t>&lt;system.web&gt;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 xml:space="preserve">    &lt;forms cookieless="UseCookies" requireSSL="true" timeout="30" /&gt;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&lt;/system.web&gt;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 list config  -section:system.web/authentication</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'MACHINE/WEBROOT/APPHOST/Default Web Site'  -filter 'system.web/authentication/forms' -Recurse -name 'cookieless'</t>
    </r>
    <r>
      <rPr>
        <sz val="11"/>
        <color rgb="FF006096"/>
        <rFont val="Roboto Condensed"/>
      </rPr>
      <t xml:space="preserve">
</t>
    </r>
  </si>
  <si>
    <r>
      <rPr>
        <sz val="11"/>
        <color rgb="FF000000"/>
        <rFont val="Calibri"/>
      </rPr>
      <t>The default setting for Cookie Mode is Auto Detect which will only use cookies if the device profile supports cookies.</t>
    </r>
  </si>
  <si>
    <t>2.5</t>
  </si>
  <si>
    <r>
      <rPr>
        <sz val="11"/>
        <rFont val="Calibri"/>
      </rPr>
      <t xml:space="preserve">Ensure </t>
    </r>
    <r>
      <rPr>
        <sz val="11"/>
        <color rgb="FF000000"/>
        <rFont val="Calibri"/>
      </rPr>
      <t>'</t>
    </r>
    <r>
      <rPr>
        <b/>
        <sz val="11"/>
        <color rgb="FF000000"/>
        <rFont val="Calibri"/>
      </rPr>
      <t>cookie protection mode</t>
    </r>
    <r>
      <rPr>
        <sz val="11"/>
        <color rgb="FF000000"/>
        <rFont val="Calibri"/>
      </rPr>
      <t>'</t>
    </r>
    <r>
      <rPr>
        <sz val="11"/>
        <color rgb="FF000000"/>
        <rFont val="Calibri"/>
      </rPr>
      <t xml:space="preserve"> is configured for forms authentication</t>
    </r>
  </si>
  <si>
    <r>
      <rPr>
        <sz val="11"/>
        <color rgb="FF000000"/>
        <rFont val="Calibri"/>
      </rPr>
      <t xml:space="preserve">Cookie protection mode can be configured by using the user interface (UI), by running </t>
    </r>
    <r>
      <rPr>
        <b/>
        <sz val="11"/>
        <color rgb="FF000000"/>
        <rFont val="Calibri"/>
      </rPr>
      <t>Appcmd.exe</t>
    </r>
    <r>
      <rPr>
        <sz val="11"/>
        <color rgb="FF000000"/>
        <rFont val="Calibri"/>
      </rPr>
      <t xml:space="preserve"> commands in a command-line window, by editing configuration files directly, or by writing WMI scripts. Using IIS Manager:</t>
    </r>
    <r>
      <rPr>
        <sz val="11"/>
        <color rgb="FF000000"/>
        <rFont val="Calibri"/>
      </rPr>
      <t xml:space="preserve">
</t>
    </r>
    <r>
      <rPr>
        <sz val="11"/>
        <color rgb="FF000000"/>
        <rFont val="Calibri"/>
      </rPr>
      <t>- Open IIS Manager and navigate to the level where Forms Authentication is enabled</t>
    </r>
    <r>
      <rPr>
        <sz val="11"/>
        <color rgb="FF000000"/>
        <rFont val="Calibri"/>
      </rPr>
      <t xml:space="preserve">
</t>
    </r>
    <r>
      <rPr>
        <sz val="11"/>
        <color rgb="FF000000"/>
        <rFont val="Calibri"/>
      </rPr>
      <t>- In Features View, double-click Authentication</t>
    </r>
    <r>
      <rPr>
        <sz val="11"/>
        <color rgb="FF000000"/>
        <rFont val="Calibri"/>
      </rPr>
      <t xml:space="preserve">
</t>
    </r>
    <r>
      <rPr>
        <sz val="11"/>
        <color rgb="FF000000"/>
        <rFont val="Calibri"/>
      </rPr>
      <t>- On the Authentication page, select Forms Authentication</t>
    </r>
    <r>
      <rPr>
        <sz val="11"/>
        <color rgb="FF000000"/>
        <rFont val="Calibri"/>
      </rPr>
      <t xml:space="preserve">
</t>
    </r>
    <r>
      <rPr>
        <sz val="11"/>
        <color rgb="FF000000"/>
        <rFont val="Calibri"/>
      </rPr>
      <t>- In the Actions pane, click Edit</t>
    </r>
    <r>
      <rPr>
        <sz val="11"/>
        <color rgb="FF000000"/>
        <rFont val="Calibri"/>
      </rPr>
      <t xml:space="preserve">
</t>
    </r>
    <r>
      <rPr>
        <sz val="11"/>
        <color rgb="FF000000"/>
        <rFont val="Calibri"/>
      </rPr>
      <t>- In the Cookie settings section, verify the drop-down for Protection mode is set for Encryption and validation</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'MACHINE/WEBROOT/APPHOST/&lt;website name&gt;'  -filter 'system.web/authentication/forms' -name 'protection' -value 'All'</t>
    </r>
    <r>
      <rPr>
        <sz val="11"/>
        <color rgb="FF006096"/>
        <rFont val="Roboto Condensed"/>
      </rPr>
      <t xml:space="preserve">
</t>
    </r>
  </si>
  <si>
    <r>
      <rPr>
        <sz val="11"/>
        <color rgb="FF000000"/>
        <rFont val="Calibri"/>
      </rPr>
      <t>The cookie protection mode defines the protection Forms Authentication cookies will be given within a configured application. The four cookie protection modes that can be defined are:</t>
    </r>
    <r>
      <rPr>
        <sz val="11"/>
        <color rgb="FF000000"/>
        <rFont val="Calibri"/>
      </rPr>
      <t xml:space="preserve">
</t>
    </r>
    <r>
      <rPr>
        <sz val="11"/>
        <color rgb="FF000000"/>
        <rFont val="Calibri"/>
      </rPr>
      <t>- Encryption and validation - Specifies that the application use both data validation and encryption to help protect the cookie; this option uses the configured data validation algorithm (based on the machine key) and triple-DES (3DES) for encryption, if available and if the key is long enough (48 bytes or more)</t>
    </r>
    <r>
      <rPr>
        <sz val="11"/>
        <color rgb="FF000000"/>
        <rFont val="Calibri"/>
      </rPr>
      <t xml:space="preserve">
</t>
    </r>
    <r>
      <rPr>
        <sz val="11"/>
        <color rgb="FF000000"/>
        <rFont val="Calibri"/>
      </rPr>
      <t>- None - Specifies that both encryption and validation are disabled for sites that are using cookies only for personalization and have weaker security requirements</t>
    </r>
    <r>
      <rPr>
        <sz val="11"/>
        <color rgb="FF000000"/>
        <rFont val="Calibri"/>
      </rPr>
      <t xml:space="preserve">
</t>
    </r>
    <r>
      <rPr>
        <sz val="11"/>
        <color rgb="FF000000"/>
        <rFont val="Calibri"/>
      </rPr>
      <t>- Encryption - Specifies that the cookie is encrypted by using Triple-DES or DES, but data validation is not performed on the cookie; cookies used in this manner might be subject to plain text attacks</t>
    </r>
    <r>
      <rPr>
        <sz val="11"/>
        <color rgb="FF000000"/>
        <rFont val="Calibri"/>
      </rPr>
      <t xml:space="preserve">
</t>
    </r>
    <r>
      <rPr>
        <sz val="11"/>
        <color rgb="FF000000"/>
        <rFont val="Calibri"/>
      </rPr>
      <t>- Validation - Specifies that a validation scheme verifies that the contents of an encrypted cookie have not been changed in transit</t>
    </r>
    <r>
      <rPr>
        <sz val="11"/>
        <color rgb="FF000000"/>
        <rFont val="Calibri"/>
      </rPr>
      <t xml:space="preserve">
</t>
    </r>
    <r>
      <rPr>
        <sz val="11"/>
        <color rgb="FF000000"/>
        <rFont val="Calibri"/>
      </rPr>
      <t>It is recommended that cookie protection mode always encrypt and validate Forms Authentication cookies.</t>
    </r>
  </si>
  <si>
    <r>
      <rPr>
        <sz val="11"/>
        <color rgb="FF000000"/>
        <rFont val="Calibri"/>
      </rPr>
      <t>Protection Forms Authentication cookies will restricted to the mode defined.</t>
    </r>
  </si>
  <si>
    <r>
      <rPr>
        <sz val="11"/>
        <color rgb="FF000000"/>
        <rFont val="Calibri"/>
      </rPr>
      <t xml:space="preserve">Locate and open the </t>
    </r>
    <r>
      <rPr>
        <b/>
        <sz val="11"/>
        <color rgb="FF000000"/>
        <rFont val="Calibri"/>
      </rPr>
      <t>web.config</t>
    </r>
    <r>
      <rPr>
        <sz val="11"/>
        <color rgb="FF000000"/>
        <rFont val="Calibri"/>
      </rPr>
      <t xml:space="preserve"> for the configured application. Verify the presence of </t>
    </r>
    <r>
      <rPr>
        <b/>
        <sz val="11"/>
        <color rgb="FF000000"/>
        <rFont val="Calibri"/>
      </rPr>
      <t>&lt;forms protection="All" /&gt;</t>
    </r>
    <r>
      <rPr>
        <sz val="11"/>
        <color rgb="FF000000"/>
        <rFont val="Calibri"/>
      </rPr>
      <t>.</t>
    </r>
    <r>
      <rPr>
        <sz val="11"/>
        <color rgb="FF000000"/>
        <rFont val="Calibri"/>
      </rPr>
      <t xml:space="preserve">
</t>
    </r>
    <r>
      <rPr>
        <sz val="11"/>
        <color rgb="FF006096"/>
        <rFont val="Roboto Condensed"/>
      </rPr>
      <t>&lt;system.web&gt;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 xml:space="preserve">    &lt;forms cookieless="UseCookies" protection="All" /&gt;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&lt;/system.web&gt;</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protection="All"</t>
    </r>
    <r>
      <rPr>
        <sz val="11"/>
        <color rgb="FF000000"/>
        <rFont val="Calibri"/>
      </rPr>
      <t xml:space="preserve"> property will only show up if cookie protection mode was set to something different, and then changed to Encryption and validation. To truly verify the </t>
    </r>
    <r>
      <rPr>
        <b/>
        <sz val="11"/>
        <color rgb="FF000000"/>
        <rFont val="Calibri"/>
      </rPr>
      <t>protection="All</t>
    </r>
    <r>
      <rPr>
        <sz val="11"/>
        <color rgb="FF000000"/>
        <rFont val="Calibri"/>
      </rPr>
      <t xml:space="preserve">" property in the </t>
    </r>
    <r>
      <rPr>
        <b/>
        <sz val="11"/>
        <color rgb="FF000000"/>
        <rFont val="Calibri"/>
      </rPr>
      <t>web.config</t>
    </r>
    <r>
      <rPr>
        <sz val="11"/>
        <color rgb="FF000000"/>
        <rFont val="Calibri"/>
      </rPr>
      <t xml:space="preserve">, the protection mode can be changed, and then changed back. Conversely, the </t>
    </r>
    <r>
      <rPr>
        <b/>
        <sz val="11"/>
        <color rgb="FF000000"/>
        <rFont val="Calibri"/>
      </rPr>
      <t>protection="All"</t>
    </r>
    <r>
      <rPr>
        <sz val="11"/>
        <color rgb="FF000000"/>
        <rFont val="Calibri"/>
      </rPr>
      <t xml:space="preserve"> line can be added to the </t>
    </r>
    <r>
      <rPr>
        <b/>
        <sz val="11"/>
        <color rgb="FF000000"/>
        <rFont val="Calibri"/>
      </rPr>
      <t>web.config</t>
    </r>
    <r>
      <rPr>
        <sz val="11"/>
        <color rgb="FF000000"/>
        <rFont val="Calibri"/>
      </rPr>
      <t xml:space="preserve"> manually.</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'MACHINE/WEBROOT/APPHOST/&lt;website name&gt;'  -filter 'system.web/authentication/forms' -name 'protection'</t>
    </r>
    <r>
      <rPr>
        <sz val="11"/>
        <color rgb="FF006096"/>
        <rFont val="Roboto Condensed"/>
      </rPr>
      <t xml:space="preserve">
</t>
    </r>
  </si>
  <si>
    <r>
      <rPr>
        <sz val="11"/>
        <color rgb="FF000000"/>
        <rFont val="Calibri"/>
      </rPr>
      <t xml:space="preserve">When cookies are used for Forms Authentication, the default cookie protection mode is </t>
    </r>
    <r>
      <rPr>
        <b/>
        <sz val="11"/>
        <color rgb="FF000000"/>
        <rFont val="Calibri"/>
      </rPr>
      <t>All</t>
    </r>
    <r>
      <rPr>
        <sz val="11"/>
        <color rgb="FF000000"/>
        <rFont val="Calibri"/>
      </rPr>
      <t>, meaning the application encrypts and validates the cookie.</t>
    </r>
  </si>
  <si>
    <t>2.6</t>
  </si>
  <si>
    <r>
      <rPr>
        <sz val="11"/>
        <rFont val="Calibri"/>
      </rPr>
      <t xml:space="preserve">Ensure transport layer security for </t>
    </r>
    <r>
      <rPr>
        <sz val="11"/>
        <color rgb="FF000000"/>
        <rFont val="Calibri"/>
      </rPr>
      <t>'</t>
    </r>
    <r>
      <rPr>
        <b/>
        <sz val="11"/>
        <color rgb="FF000000"/>
        <rFont val="Calibri"/>
      </rPr>
      <t>basic authentication</t>
    </r>
    <r>
      <rPr>
        <sz val="11"/>
        <color rgb="FF000000"/>
        <rFont val="Calibri"/>
      </rPr>
      <t>'</t>
    </r>
    <r>
      <rPr>
        <sz val="11"/>
        <color rgb="FF000000"/>
        <rFont val="Calibri"/>
      </rPr>
      <t xml:space="preserve"> is configured</t>
    </r>
  </si>
  <si>
    <r>
      <rPr>
        <sz val="11"/>
        <color rgb="FF000000"/>
        <rFont val="Calibri"/>
      </rPr>
      <t>To protect Basic Authentication with transport layer security:</t>
    </r>
    <r>
      <rPr>
        <sz val="11"/>
        <color rgb="FF000000"/>
        <rFont val="Calibri"/>
      </rPr>
      <t xml:space="preserve">
</t>
    </r>
    <r>
      <rPr>
        <sz val="11"/>
        <color rgb="FF000000"/>
        <rFont val="Calibri"/>
      </rPr>
      <t>- Open IIS Manager</t>
    </r>
    <r>
      <rPr>
        <sz val="11"/>
        <color rgb="FF000000"/>
        <rFont val="Calibri"/>
      </rPr>
      <t xml:space="preserve">
</t>
    </r>
    <r>
      <rPr>
        <sz val="11"/>
        <color rgb="FF000000"/>
        <rFont val="Calibri"/>
      </rPr>
      <t>- In the Connections pane on the left, select the server to be configured</t>
    </r>
    <r>
      <rPr>
        <sz val="11"/>
        <color rgb="FF000000"/>
        <rFont val="Calibri"/>
      </rPr>
      <t xml:space="preserve">
</t>
    </r>
    <r>
      <rPr>
        <sz val="11"/>
        <color rgb="FF000000"/>
        <rFont val="Calibri"/>
      </rPr>
      <t>- In the Connections pane, expand the server, then expand Sites and select the site to be configured</t>
    </r>
    <r>
      <rPr>
        <sz val="11"/>
        <color rgb="FF000000"/>
        <rFont val="Calibri"/>
      </rPr>
      <t xml:space="preserve">
</t>
    </r>
    <r>
      <rPr>
        <sz val="11"/>
        <color rgb="FF000000"/>
        <rFont val="Calibri"/>
      </rPr>
      <t>- In the Actions pane, click Bindings; the Site Bindings dialog appears</t>
    </r>
    <r>
      <rPr>
        <sz val="11"/>
        <color rgb="FF000000"/>
        <rFont val="Calibri"/>
      </rPr>
      <t xml:space="preserve">
</t>
    </r>
    <r>
      <rPr>
        <sz val="11"/>
        <color rgb="FF000000"/>
        <rFont val="Calibri"/>
      </rPr>
      <t>- If an HTTPS binding is available, click Close and see below "To require SSL"</t>
    </r>
    <r>
      <rPr>
        <sz val="11"/>
        <color rgb="FF000000"/>
        <rFont val="Calibri"/>
      </rPr>
      <t xml:space="preserve">
</t>
    </r>
    <r>
      <rPr>
        <sz val="11"/>
        <color rgb="FF000000"/>
        <rFont val="Calibri"/>
      </rPr>
      <t>- If no HTTPS binding is visible, perform the following steps</t>
    </r>
    <r>
      <rPr>
        <sz val="11"/>
        <color rgb="FF000000"/>
        <rFont val="Calibri"/>
      </rPr>
      <t xml:space="preserve">
</t>
    </r>
    <r>
      <rPr>
        <sz val="11"/>
        <color rgb="FF000000"/>
        <rFont val="Calibri"/>
      </rPr>
      <t>To add an HTTPS binding:</t>
    </r>
    <r>
      <rPr>
        <sz val="11"/>
        <color rgb="FF000000"/>
        <rFont val="Calibri"/>
      </rPr>
      <t xml:space="preserve">
</t>
    </r>
    <r>
      <rPr>
        <sz val="11"/>
        <color rgb="FF000000"/>
        <rFont val="Calibri"/>
      </rPr>
      <t>- In the Site Bindings dialog, click Add; the Add Site Binding dialog appears</t>
    </r>
    <r>
      <rPr>
        <sz val="11"/>
        <color rgb="FF000000"/>
        <rFont val="Calibri"/>
      </rPr>
      <t xml:space="preserve">
</t>
    </r>
    <r>
      <rPr>
        <sz val="11"/>
        <color rgb="FF000000"/>
        <rFont val="Calibri"/>
      </rPr>
      <t>- Under Type, select https</t>
    </r>
    <r>
      <rPr>
        <sz val="11"/>
        <color rgb="FF000000"/>
        <rFont val="Calibri"/>
      </rPr>
      <t xml:space="preserve">
</t>
    </r>
    <r>
      <rPr>
        <sz val="11"/>
        <color rgb="FF000000"/>
        <rFont val="Calibri"/>
      </rPr>
      <t>- Under SSL certificate, select an X.509 certificate</t>
    </r>
    <r>
      <rPr>
        <sz val="11"/>
        <color rgb="FF000000"/>
        <rFont val="Calibri"/>
      </rPr>
      <t xml:space="preserve">
</t>
    </r>
    <r>
      <rPr>
        <sz val="11"/>
        <color rgb="FF000000"/>
        <rFont val="Calibri"/>
      </rPr>
      <t>- Click OK, then close</t>
    </r>
    <r>
      <rPr>
        <sz val="11"/>
        <color rgb="FF000000"/>
        <rFont val="Calibri"/>
      </rPr>
      <t xml:space="preserve">
</t>
    </r>
    <r>
      <rPr>
        <sz val="11"/>
        <color rgb="FF000000"/>
        <rFont val="Calibri"/>
      </rPr>
      <t>To require SSL:</t>
    </r>
    <r>
      <rPr>
        <sz val="11"/>
        <color rgb="FF000000"/>
        <rFont val="Calibri"/>
      </rPr>
      <t xml:space="preserve">
</t>
    </r>
    <r>
      <rPr>
        <sz val="11"/>
        <color rgb="FF000000"/>
        <rFont val="Calibri"/>
      </rPr>
      <t>- In Features View, double-click SSL Settings</t>
    </r>
    <r>
      <rPr>
        <sz val="11"/>
        <color rgb="FF000000"/>
        <rFont val="Calibri"/>
      </rPr>
      <t xml:space="preserve">
</t>
    </r>
    <r>
      <rPr>
        <sz val="11"/>
        <color rgb="FF000000"/>
        <rFont val="Calibri"/>
      </rPr>
      <t>- On the SSL Settings page, select Require SSL.</t>
    </r>
    <r>
      <rPr>
        <sz val="11"/>
        <color rgb="FF000000"/>
        <rFont val="Calibri"/>
      </rPr>
      <t xml:space="preserve">
</t>
    </r>
    <r>
      <rPr>
        <sz val="11"/>
        <color rgb="FF000000"/>
        <rFont val="Calibri"/>
      </rPr>
      <t>- In the Actions pane, click Apply</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-location '&lt;website name&gt;' -filter 'system.webServer/security/access' -name 'sslFlags' -value 'Ssl'</t>
    </r>
    <r>
      <rPr>
        <sz val="11"/>
        <color rgb="FF006096"/>
        <rFont val="Roboto Condensed"/>
      </rPr>
      <t xml:space="preserve">
</t>
    </r>
  </si>
  <si>
    <r>
      <rPr>
        <sz val="11"/>
        <color rgb="FF000000"/>
        <rFont val="Calibri"/>
      </rPr>
      <t>Basic Authentication can pass credentials across the network in clear text. It is therefore imperative that the traffic between client and server be encrypted, especially in cases where the site is publicly accessible and is recommended that TLS be configured and required for any Site or Application using Basic Authentication.</t>
    </r>
  </si>
  <si>
    <r>
      <rPr>
        <sz val="11"/>
        <color rgb="FF000000"/>
        <rFont val="Calibri"/>
      </rPr>
      <t>Credentials will not be passed across the network in plain text.</t>
    </r>
  </si>
  <si>
    <r>
      <rPr>
        <sz val="11"/>
        <color rgb="FF000000"/>
        <rFont val="Calibri"/>
      </rPr>
      <t>Once transport layer security has been configured and required for a Site or application, only the https:// address will be available. Attempt loading the Site or application for which Basic Authentication is configured using http://, the requests will fail and IIS will throw a 403.4 - Forbidden error.</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-location '&lt;website name&gt;' -filter 'system.webServer/security/access' -name 'sslFlags'</t>
    </r>
    <r>
      <rPr>
        <sz val="11"/>
        <color rgb="FF006096"/>
        <rFont val="Roboto Condensed"/>
      </rPr>
      <t xml:space="preserve">
</t>
    </r>
  </si>
  <si>
    <r>
      <rPr>
        <sz val="11"/>
        <color rgb="FF000000"/>
        <rFont val="Calibri"/>
      </rPr>
      <t>Transport Layer Security is not enabled by default when Basic Authentication is configured.</t>
    </r>
  </si>
  <si>
    <t>2.7</t>
  </si>
  <si>
    <r>
      <rPr>
        <sz val="11"/>
        <rFont val="Calibri"/>
      </rPr>
      <t xml:space="preserve">Ensure </t>
    </r>
    <r>
      <rPr>
        <sz val="11"/>
        <color rgb="FF000000"/>
        <rFont val="Calibri"/>
      </rPr>
      <t>'</t>
    </r>
    <r>
      <rPr>
        <b/>
        <sz val="11"/>
        <color rgb="FF000000"/>
        <rFont val="Calibri"/>
      </rPr>
      <t>passwordFormat</t>
    </r>
    <r>
      <rPr>
        <sz val="11"/>
        <color rgb="FF000000"/>
        <rFont val="Calibri"/>
      </rPr>
      <t>'</t>
    </r>
    <r>
      <rPr>
        <sz val="11"/>
        <color rgb="FF000000"/>
        <rFont val="Calibri"/>
      </rPr>
      <t xml:space="preserve"> is not set to clear</t>
    </r>
  </si>
  <si>
    <r>
      <rPr>
        <sz val="11"/>
        <color rgb="FF000000"/>
        <rFont val="Calibri"/>
      </rPr>
      <t xml:space="preserve">Authentication mode is configurable at the </t>
    </r>
    <r>
      <rPr>
        <b/>
        <sz val="11"/>
        <color rgb="FF000000"/>
        <rFont val="Calibri"/>
      </rPr>
      <t>machine.config</t>
    </r>
    <r>
      <rPr>
        <sz val="11"/>
        <color rgb="FF000000"/>
        <rFont val="Calibri"/>
      </rPr>
      <t xml:space="preserve">, root-level </t>
    </r>
    <r>
      <rPr>
        <b/>
        <sz val="11"/>
        <color rgb="FF000000"/>
        <rFont val="Calibri"/>
      </rPr>
      <t>web.config</t>
    </r>
    <r>
      <rPr>
        <sz val="11"/>
        <color rgb="FF000000"/>
        <rFont val="Calibri"/>
      </rPr>
      <t xml:space="preserve">, or application-level </t>
    </r>
    <r>
      <rPr>
        <b/>
        <sz val="11"/>
        <color rgb="FF000000"/>
        <rFont val="Calibri"/>
      </rPr>
      <t>web.config</t>
    </r>
    <r>
      <rPr>
        <sz val="11"/>
        <color rgb="FF000000"/>
        <rFont val="Calibri"/>
      </rPr>
      <t>:</t>
    </r>
    <r>
      <rPr>
        <sz val="11"/>
        <color rgb="FF000000"/>
        <rFont val="Calibri"/>
      </rPr>
      <t xml:space="preserve">
</t>
    </r>
    <r>
      <rPr>
        <sz val="11"/>
        <color rgb="FF000000"/>
        <rFont val="Calibri"/>
      </rPr>
      <t>- Locate and open the configuration file where the credentials are stored</t>
    </r>
    <r>
      <rPr>
        <sz val="11"/>
        <color rgb="FF000000"/>
        <rFont val="Calibri"/>
      </rPr>
      <t xml:space="preserve">
</t>
    </r>
    <r>
      <rPr>
        <sz val="11"/>
        <color rgb="FF000000"/>
        <rFont val="Calibri"/>
      </rPr>
      <t xml:space="preserve">- Find the </t>
    </r>
    <r>
      <rPr>
        <b/>
        <sz val="11"/>
        <color rgb="FF000000"/>
        <rFont val="Calibri"/>
      </rPr>
      <t>&lt;credentials&gt;</t>
    </r>
    <r>
      <rPr>
        <sz val="11"/>
        <color rgb="FF000000"/>
        <rFont val="Calibri"/>
      </rPr>
      <t xml:space="preserve"> element</t>
    </r>
    <r>
      <rPr>
        <sz val="11"/>
        <color rgb="FF000000"/>
        <rFont val="Calibri"/>
      </rPr>
      <t xml:space="preserve">
</t>
    </r>
    <r>
      <rPr>
        <sz val="11"/>
        <color rgb="FF000000"/>
        <rFont val="Calibri"/>
      </rPr>
      <t xml:space="preserve">- If present, ensure </t>
    </r>
    <r>
      <rPr>
        <b/>
        <sz val="11"/>
        <color rgb="FF000000"/>
        <rFont val="Calibri"/>
      </rPr>
      <t>passwordFormat</t>
    </r>
    <r>
      <rPr>
        <sz val="11"/>
        <color rgb="FF000000"/>
        <rFont val="Calibri"/>
      </rPr>
      <t xml:space="preserve"> is not set to </t>
    </r>
    <r>
      <rPr>
        <b/>
        <sz val="11"/>
        <color rgb="FF000000"/>
        <rFont val="Calibri"/>
      </rPr>
      <t>Clear</t>
    </r>
    <r>
      <rPr>
        <sz val="11"/>
        <color rgb="FF000000"/>
        <rFont val="Calibri"/>
      </rPr>
      <t xml:space="preserve">
</t>
    </r>
    <r>
      <rPr>
        <sz val="11"/>
        <color rgb="FF000000"/>
        <rFont val="Calibri"/>
      </rPr>
      <t xml:space="preserve">- Change </t>
    </r>
    <r>
      <rPr>
        <b/>
        <sz val="11"/>
        <color rgb="FF000000"/>
        <rFont val="Calibri"/>
      </rPr>
      <t xml:space="preserve">passwordFormat </t>
    </r>
    <r>
      <rPr>
        <sz val="11"/>
        <color rgb="FF000000"/>
        <rFont val="Calibri"/>
      </rPr>
      <t xml:space="preserve">to </t>
    </r>
    <r>
      <rPr>
        <b/>
        <sz val="11"/>
        <color rgb="FF000000"/>
        <rFont val="Calibri"/>
      </rPr>
      <t>SHA1</t>
    </r>
    <r>
      <rPr>
        <sz val="11"/>
        <color rgb="FF000000"/>
        <rFont val="Calibri"/>
      </rPr>
      <t xml:space="preserve">
</t>
    </r>
    <r>
      <rPr>
        <sz val="11"/>
        <color rgb="FF000000"/>
        <rFont val="Calibri"/>
      </rPr>
      <t>The clear text passwords will need to be replaced with the appropriate hashed version.</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'MACHINE/WEBROOT/APPHOST/&lt;website name&gt;'  -filter 'system.web/authentication/forms/credentials' -name 'passwordFormat' -value 'SHA1'</t>
    </r>
    <r>
      <rPr>
        <sz val="11"/>
        <color rgb="FF006096"/>
        <rFont val="Roboto Condensed"/>
      </rPr>
      <t xml:space="preserve">
</t>
    </r>
  </si>
  <si>
    <r>
      <rPr>
        <sz val="11"/>
        <color rgb="FF000000"/>
        <rFont val="Calibri"/>
      </rPr>
      <t xml:space="preserve">The </t>
    </r>
    <r>
      <rPr>
        <b/>
        <sz val="11"/>
        <color rgb="FF000000"/>
        <rFont val="Calibri"/>
      </rPr>
      <t>&lt;credentials&gt;</t>
    </r>
    <r>
      <rPr>
        <sz val="11"/>
        <color rgb="FF000000"/>
        <rFont val="Calibri"/>
      </rPr>
      <t xml:space="preserve"> element of the </t>
    </r>
    <r>
      <rPr>
        <b/>
        <sz val="11"/>
        <color rgb="FF000000"/>
        <rFont val="Calibri"/>
      </rPr>
      <t>&lt;authentication&gt;</t>
    </r>
    <r>
      <rPr>
        <sz val="11"/>
        <color rgb="FF000000"/>
        <rFont val="Calibri"/>
      </rPr>
      <t xml:space="preserve"> element allows optional definitions of name and password for IIS Manager User accounts within the configuration file. Forms based authentication also uses these elements to define the users. IIS Manager Users can use the administration interface to connect to sites and applications in which they've been granted authorization.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&lt;credentials&gt;</t>
    </r>
    <r>
      <rPr>
        <sz val="11"/>
        <color rgb="FF000000"/>
        <rFont val="Calibri"/>
      </rPr>
      <t xml:space="preserve"> element only applies when the default provider, </t>
    </r>
    <r>
      <rPr>
        <b/>
        <sz val="11"/>
        <color rgb="FF000000"/>
        <rFont val="Calibri"/>
      </rPr>
      <t>ConfigurationAuthenticationProvider</t>
    </r>
    <r>
      <rPr>
        <sz val="11"/>
        <color rgb="FF000000"/>
        <rFont val="Calibri"/>
      </rPr>
      <t>, is configured as the authentication provider.</t>
    </r>
    <r>
      <rPr>
        <sz val="11"/>
        <color rgb="FF000000"/>
        <rFont val="Calibri"/>
      </rPr>
      <t xml:space="preserve">
</t>
    </r>
    <r>
      <rPr>
        <sz val="11"/>
        <color rgb="FF000000"/>
        <rFont val="Calibri"/>
      </rPr>
      <t xml:space="preserve">It is recommended that </t>
    </r>
    <r>
      <rPr>
        <b/>
        <sz val="11"/>
        <color rgb="FF000000"/>
        <rFont val="Calibri"/>
      </rPr>
      <t>passwordFormat</t>
    </r>
    <r>
      <rPr>
        <sz val="11"/>
        <color rgb="FF000000"/>
        <rFont val="Calibri"/>
      </rPr>
      <t xml:space="preserve"> be set to a value other than </t>
    </r>
    <r>
      <rPr>
        <b/>
        <sz val="11"/>
        <color rgb="FF000000"/>
        <rFont val="Calibri"/>
      </rPr>
      <t>Clear</t>
    </r>
    <r>
      <rPr>
        <sz val="11"/>
        <color rgb="FF000000"/>
        <rFont val="Calibri"/>
      </rPr>
      <t xml:space="preserve">, such as </t>
    </r>
    <r>
      <rPr>
        <b/>
        <sz val="11"/>
        <color rgb="FF000000"/>
        <rFont val="Calibri"/>
      </rPr>
      <t>SHA1</t>
    </r>
    <r>
      <rPr>
        <sz val="11"/>
        <color rgb="FF000000"/>
        <rFont val="Calibri"/>
      </rPr>
      <t>.</t>
    </r>
  </si>
  <si>
    <r>
      <rPr>
        <b/>
        <sz val="11"/>
        <color rgb="FF000000"/>
        <rFont val="Calibri"/>
      </rPr>
      <t>passwordFormat</t>
    </r>
    <r>
      <rPr>
        <sz val="11"/>
        <color rgb="FF000000"/>
        <rFont val="Calibri"/>
      </rPr>
      <t xml:space="preserve"> will be encrypted.</t>
    </r>
  </si>
  <si>
    <r>
      <rPr>
        <sz val="11"/>
        <color rgb="FF000000"/>
        <rFont val="Calibri"/>
      </rPr>
      <t xml:space="preserve">Locate and open the configuration file for the configured application. Verify the </t>
    </r>
    <r>
      <rPr>
        <b/>
        <sz val="11"/>
        <color rgb="FF000000"/>
        <rFont val="Calibri"/>
      </rPr>
      <t>credentials element</t>
    </r>
    <r>
      <rPr>
        <sz val="11"/>
        <color rgb="FF000000"/>
        <rFont val="Calibri"/>
      </rPr>
      <t xml:space="preserve"> is not present:</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 xml:space="preserve">    &lt;authentication mode="Forms"&gt;</t>
    </r>
    <r>
      <rPr>
        <sz val="11"/>
        <color rgb="FF006096"/>
        <rFont val="Roboto Condensed"/>
      </rPr>
      <t xml:space="preserve">
</t>
    </r>
    <r>
      <rPr>
        <sz val="11"/>
        <color rgb="FF006096"/>
        <rFont val="Roboto Condensed"/>
      </rPr>
      <t xml:space="preserve">      &lt;forms name="SampleApp" loginUrl="/login.aspx"&gt;</t>
    </r>
    <r>
      <rPr>
        <sz val="11"/>
        <color rgb="FF006096"/>
        <rFont val="Roboto Condensed"/>
      </rPr>
      <t xml:space="preserve">
</t>
    </r>
    <r>
      <rPr>
        <sz val="11"/>
        <color rgb="FF006096"/>
        <rFont val="Roboto Condensed"/>
      </rPr>
      <t xml:space="preserve">        &lt;credentials passwordFormat="SHA1"&gt;</t>
    </r>
    <r>
      <rPr>
        <sz val="11"/>
        <color rgb="FF006096"/>
        <rFont val="Roboto Condensed"/>
      </rPr>
      <t xml:space="preserve">
</t>
    </r>
    <r>
      <rPr>
        <sz val="11"/>
        <color rgb="FF006096"/>
        <rFont val="Roboto Condensed"/>
      </rPr>
      <t xml:space="preserve">          &lt;user </t>
    </r>
    <r>
      <rPr>
        <sz val="11"/>
        <color rgb="FF006096"/>
        <rFont val="Roboto Condensed"/>
      </rPr>
      <t xml:space="preserve">
</t>
    </r>
    <r>
      <rPr>
        <sz val="11"/>
        <color rgb="FF006096"/>
        <rFont val="Roboto Condensed"/>
      </rPr>
      <t xml:space="preserve">            name="&lt;em&gt;UserName1&lt;/em&gt;" </t>
    </r>
    <r>
      <rPr>
        <sz val="11"/>
        <color rgb="FF006096"/>
        <rFont val="Roboto Condensed"/>
      </rPr>
      <t xml:space="preserve">
</t>
    </r>
    <r>
      <rPr>
        <sz val="11"/>
        <color rgb="FF006096"/>
        <rFont val="Roboto Condensed"/>
      </rPr>
      <t xml:space="preserve">            password="&lt;em&gt;SHA1EncryptedPassword1&lt;/em&gt;"/&gt;</t>
    </r>
    <r>
      <rPr>
        <sz val="11"/>
        <color rgb="FF006096"/>
        <rFont val="Roboto Condensed"/>
      </rPr>
      <t xml:space="preserve">
</t>
    </r>
    <r>
      <rPr>
        <sz val="11"/>
        <color rgb="FF006096"/>
        <rFont val="Roboto Condensed"/>
      </rPr>
      <t xml:space="preserve">          &lt;user </t>
    </r>
    <r>
      <rPr>
        <sz val="11"/>
        <color rgb="FF006096"/>
        <rFont val="Roboto Condensed"/>
      </rPr>
      <t xml:space="preserve">
</t>
    </r>
    <r>
      <rPr>
        <sz val="11"/>
        <color rgb="FF006096"/>
        <rFont val="Roboto Condensed"/>
      </rPr>
      <t xml:space="preserve">            name="&lt;em&gt;UserName2&lt;/em&gt;" </t>
    </r>
    <r>
      <rPr>
        <sz val="11"/>
        <color rgb="FF006096"/>
        <rFont val="Roboto Condensed"/>
      </rPr>
      <t xml:space="preserve">
</t>
    </r>
    <r>
      <rPr>
        <sz val="11"/>
        <color rgb="FF006096"/>
        <rFont val="Roboto Condensed"/>
      </rPr>
      <t xml:space="preserve">            password="&lt;em&gt;SHA1EncryptedPassword2&lt;/em&gt;"/&gt;</t>
    </r>
    <r>
      <rPr>
        <sz val="11"/>
        <color rgb="FF006096"/>
        <rFont val="Roboto Condensed"/>
      </rPr>
      <t xml:space="preserve">
</t>
    </r>
    <r>
      <rPr>
        <sz val="11"/>
        <color rgb="FF006096"/>
        <rFont val="Roboto Condensed"/>
      </rPr>
      <t xml:space="preserve">        &lt;/credentials&gt;</t>
    </r>
    <r>
      <rPr>
        <sz val="11"/>
        <color rgb="FF006096"/>
        <rFont val="Roboto Condensed"/>
      </rPr>
      <t xml:space="preserve">
</t>
    </r>
    <r>
      <rPr>
        <sz val="11"/>
        <color rgb="FF006096"/>
        <rFont val="Roboto Condensed"/>
      </rPr>
      <t xml:space="preserve">      &lt;/forms&gt;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'MACHINE/WEBROOT/APPHOST/&lt;website name&gt;'  -filter 'system.web/authentication/forms/credentials' -name 'passwordFormat'</t>
    </r>
    <r>
      <rPr>
        <sz val="11"/>
        <color rgb="FF006096"/>
        <rFont val="Roboto Condensed"/>
      </rPr>
      <t xml:space="preserve">
</t>
    </r>
  </si>
  <si>
    <r>
      <rPr>
        <sz val="11"/>
        <color rgb="FF000000"/>
        <rFont val="Calibri"/>
      </rPr>
      <t xml:space="preserve">The default </t>
    </r>
    <r>
      <rPr>
        <b/>
        <sz val="11"/>
        <color rgb="FF000000"/>
        <rFont val="Calibri"/>
      </rPr>
      <t>passwordFormat</t>
    </r>
    <r>
      <rPr>
        <sz val="11"/>
        <color rgb="FF000000"/>
        <rFont val="Calibri"/>
      </rPr>
      <t xml:space="preserve"> method is </t>
    </r>
    <r>
      <rPr>
        <b/>
        <sz val="11"/>
        <color rgb="FF000000"/>
        <rFont val="Calibri"/>
      </rPr>
      <t>SHA1</t>
    </r>
    <r>
      <rPr>
        <sz val="11"/>
        <color rgb="FF000000"/>
        <rFont val="Calibri"/>
      </rPr>
      <t>.</t>
    </r>
  </si>
  <si>
    <t>2.8</t>
  </si>
  <si>
    <r>
      <rPr>
        <sz val="11"/>
        <rFont val="Calibri"/>
      </rPr>
      <t xml:space="preserve">Ensure </t>
    </r>
    <r>
      <rPr>
        <sz val="11"/>
        <color rgb="FF000000"/>
        <rFont val="Calibri"/>
      </rPr>
      <t>'</t>
    </r>
    <r>
      <rPr>
        <b/>
        <sz val="11"/>
        <color rgb="FF000000"/>
        <rFont val="Calibri"/>
      </rPr>
      <t>credentials</t>
    </r>
    <r>
      <rPr>
        <sz val="11"/>
        <color rgb="FF000000"/>
        <rFont val="Calibri"/>
      </rPr>
      <t>'</t>
    </r>
    <r>
      <rPr>
        <sz val="11"/>
        <color rgb="FF000000"/>
        <rFont val="Calibri"/>
      </rPr>
      <t xml:space="preserve"> are not stored in configuration files</t>
    </r>
  </si>
  <si>
    <r>
      <rPr>
        <sz val="11"/>
        <color rgb="FF000000"/>
        <rFont val="Calibri"/>
      </rPr>
      <t xml:space="preserve">Authentication mode is configurable at the </t>
    </r>
    <r>
      <rPr>
        <b/>
        <sz val="11"/>
        <color rgb="FF000000"/>
        <rFont val="Calibri"/>
      </rPr>
      <t>machine.config</t>
    </r>
    <r>
      <rPr>
        <sz val="11"/>
        <color rgb="FF000000"/>
        <rFont val="Calibri"/>
      </rPr>
      <t xml:space="preserve">, root-level </t>
    </r>
    <r>
      <rPr>
        <b/>
        <sz val="11"/>
        <color rgb="FF000000"/>
        <rFont val="Calibri"/>
      </rPr>
      <t>web.config</t>
    </r>
    <r>
      <rPr>
        <sz val="11"/>
        <color rgb="FF000000"/>
        <rFont val="Calibri"/>
      </rPr>
      <t xml:space="preserve">, or application-level </t>
    </r>
    <r>
      <rPr>
        <b/>
        <sz val="11"/>
        <color rgb="FF000000"/>
        <rFont val="Calibri"/>
      </rPr>
      <t>web.config</t>
    </r>
    <r>
      <rPr>
        <sz val="11"/>
        <color rgb="FF000000"/>
        <rFont val="Calibri"/>
      </rPr>
      <t>:</t>
    </r>
    <r>
      <rPr>
        <sz val="11"/>
        <color rgb="FF000000"/>
        <rFont val="Calibri"/>
      </rPr>
      <t xml:space="preserve">
</t>
    </r>
    <r>
      <rPr>
        <sz val="11"/>
        <color rgb="FF000000"/>
        <rFont val="Calibri"/>
      </rPr>
      <t>- Locate and open the configuration file where the credentials are stored</t>
    </r>
    <r>
      <rPr>
        <sz val="11"/>
        <color rgb="FF000000"/>
        <rFont val="Calibri"/>
      </rPr>
      <t xml:space="preserve">
</t>
    </r>
    <r>
      <rPr>
        <sz val="11"/>
        <color rgb="FF000000"/>
        <rFont val="Calibri"/>
      </rPr>
      <t xml:space="preserve">- Find the </t>
    </r>
    <r>
      <rPr>
        <b/>
        <sz val="11"/>
        <color rgb="FF000000"/>
        <rFont val="Calibri"/>
      </rPr>
      <t>&lt;credentials&gt;</t>
    </r>
    <r>
      <rPr>
        <sz val="11"/>
        <color rgb="FF000000"/>
        <rFont val="Calibri"/>
      </rPr>
      <t xml:space="preserve"> element</t>
    </r>
    <r>
      <rPr>
        <sz val="11"/>
        <color rgb="FF000000"/>
        <rFont val="Calibri"/>
      </rPr>
      <t xml:space="preserve">
</t>
    </r>
    <r>
      <rPr>
        <sz val="11"/>
        <color rgb="FF000000"/>
        <rFont val="Calibri"/>
      </rPr>
      <t>- If present, remove the section</t>
    </r>
    <r>
      <rPr>
        <sz val="11"/>
        <color rgb="FF000000"/>
        <rFont val="Calibri"/>
      </rPr>
      <t xml:space="preserve">
</t>
    </r>
    <r>
      <rPr>
        <sz val="11"/>
        <color rgb="FF000000"/>
        <rFont val="Calibri"/>
      </rPr>
      <t>This will remove all references to stored users in the configuration files.</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Remove-WebConfigurationProperty  -pspath 'MACHINE/WEBROOT/APPHOST/&lt;website name&gt;'  -filter 'system.web/authentication/forms/credentials' -name '.'</t>
    </r>
    <r>
      <rPr>
        <sz val="11"/>
        <color rgb="FF006096"/>
        <rFont val="Roboto Condensed"/>
      </rPr>
      <t xml:space="preserve">
</t>
    </r>
  </si>
  <si>
    <r>
      <rPr>
        <sz val="11"/>
        <color rgb="FF000000"/>
        <rFont val="Calibri"/>
      </rPr>
      <t xml:space="preserve">The </t>
    </r>
    <r>
      <rPr>
        <b/>
        <sz val="11"/>
        <color rgb="FF000000"/>
        <rFont val="Calibri"/>
      </rPr>
      <t>&lt;credentials&gt;</t>
    </r>
    <r>
      <rPr>
        <sz val="11"/>
        <color rgb="FF000000"/>
        <rFont val="Calibri"/>
      </rPr>
      <t xml:space="preserve"> element of the </t>
    </r>
    <r>
      <rPr>
        <b/>
        <sz val="11"/>
        <color rgb="FF000000"/>
        <rFont val="Calibri"/>
      </rPr>
      <t>&lt;authentication&gt;</t>
    </r>
    <r>
      <rPr>
        <sz val="11"/>
        <color rgb="FF000000"/>
        <rFont val="Calibri"/>
      </rPr>
      <t xml:space="preserve"> element allows optional definitions of name and password for IIS Manager User accounts within the configuration file. Forms based authentication also uses these elements to define the users. IIS Manager Users can use the administration interface to connect to sites and applications in which they've been granted authorization.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&lt;credentials&gt;</t>
    </r>
    <r>
      <rPr>
        <sz val="11"/>
        <color rgb="FF000000"/>
        <rFont val="Calibri"/>
      </rPr>
      <t xml:space="preserve"> element only applies when the default provider, </t>
    </r>
    <r>
      <rPr>
        <b/>
        <sz val="11"/>
        <color rgb="FF000000"/>
        <rFont val="Calibri"/>
      </rPr>
      <t>ConfigurationAuthenticationProvider</t>
    </r>
    <r>
      <rPr>
        <sz val="11"/>
        <color rgb="FF000000"/>
        <rFont val="Calibri"/>
      </rPr>
      <t>, is configured as the authentication provider.</t>
    </r>
    <r>
      <rPr>
        <sz val="11"/>
        <color rgb="FF000000"/>
        <rFont val="Calibri"/>
      </rPr>
      <t xml:space="preserve">
</t>
    </r>
    <r>
      <rPr>
        <sz val="11"/>
        <color rgb="FF000000"/>
        <rFont val="Calibri"/>
      </rPr>
      <t>It is recommended to avoid storing passwords in the configuration file even in form of hash.</t>
    </r>
  </si>
  <si>
    <r>
      <rPr>
        <sz val="11"/>
        <color rgb="FF000000"/>
        <rFont val="Calibri"/>
      </rPr>
      <t>Passwords in the configuration file will be stored in form of a hash.</t>
    </r>
  </si>
  <si>
    <r>
      <rPr>
        <sz val="11"/>
        <color rgb="FF000000"/>
        <rFont val="Calibri"/>
      </rPr>
      <t xml:space="preserve">Locate and open the configuration file for the configured application. Verify the </t>
    </r>
    <r>
      <rPr>
        <b/>
        <sz val="11"/>
        <color rgb="FF000000"/>
        <rFont val="Calibri"/>
      </rPr>
      <t>credentials element</t>
    </r>
    <r>
      <rPr>
        <sz val="11"/>
        <color rgb="FF000000"/>
        <rFont val="Calibri"/>
      </rPr>
      <t xml:space="preserve"> is not present:</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 xml:space="preserve">    &lt;authentication mode="Forms"&gt;</t>
    </r>
    <r>
      <rPr>
        <sz val="11"/>
        <color rgb="FF006096"/>
        <rFont val="Roboto Condensed"/>
      </rPr>
      <t xml:space="preserve">
</t>
    </r>
    <r>
      <rPr>
        <sz val="11"/>
        <color rgb="FF006096"/>
        <rFont val="Roboto Condensed"/>
      </rPr>
      <t xml:space="preserve">      &lt;forms name="SampleApp" loginUrl="/login.aspx"&gt;</t>
    </r>
    <r>
      <rPr>
        <sz val="11"/>
        <color rgb="FF006096"/>
        <rFont val="Roboto Condensed"/>
      </rPr>
      <t xml:space="preserve">
</t>
    </r>
    <r>
      <rPr>
        <sz val="11"/>
        <color rgb="FF006096"/>
        <rFont val="Roboto Condensed"/>
      </rPr>
      <t xml:space="preserve">      &lt;/forms&gt;</t>
    </r>
    <r>
      <rPr>
        <sz val="11"/>
        <color rgb="FF006096"/>
        <rFont val="Roboto Condensed"/>
      </rPr>
      <t xml:space="preserve">
</t>
    </r>
    <r>
      <rPr>
        <sz val="11"/>
        <color rgb="FF006096"/>
        <rFont val="Roboto Condensed"/>
      </rPr>
      <t xml:space="preserve">    &lt;/authentication&gt;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'MACHINE/WEBROOT/APPHOST/&lt;website name&gt;'  -filter 'system.web/authentication/forms/credentials' -name 'passwordFormat'</t>
    </r>
    <r>
      <rPr>
        <sz val="11"/>
        <color rgb="FF006096"/>
        <rFont val="Roboto Condensed"/>
      </rPr>
      <t xml:space="preserve">
</t>
    </r>
  </si>
  <si>
    <t>ASP.NET Configuration Recommendations</t>
  </si>
  <si>
    <t>3.1</t>
  </si>
  <si>
    <r>
      <rPr>
        <sz val="11"/>
        <rFont val="Calibri"/>
      </rPr>
      <t xml:space="preserve">Ensure </t>
    </r>
    <r>
      <rPr>
        <sz val="11"/>
        <color rgb="FF000000"/>
        <rFont val="Calibri"/>
      </rPr>
      <t>'</t>
    </r>
    <r>
      <rPr>
        <b/>
        <sz val="11"/>
        <color rgb="FF000000"/>
        <rFont val="Calibri"/>
      </rPr>
      <t>deployment method retail</t>
    </r>
    <r>
      <rPr>
        <sz val="11"/>
        <color rgb="FF000000"/>
        <rFont val="Calibri"/>
      </rPr>
      <t>'</t>
    </r>
    <r>
      <rPr>
        <sz val="11"/>
        <color rgb="FF000000"/>
        <rFont val="Calibri"/>
      </rPr>
      <t xml:space="preserve"> is set</t>
    </r>
  </si>
  <si>
    <r>
      <rPr>
        <sz val="11"/>
        <color rgb="FF000000"/>
        <rFont val="Calibri"/>
      </rPr>
      <t xml:space="preserve">- Open the </t>
    </r>
    <r>
      <rPr>
        <b/>
        <sz val="11"/>
        <color rgb="FF000000"/>
        <rFont val="Calibri"/>
      </rPr>
      <t>machine.config</t>
    </r>
    <r>
      <rPr>
        <sz val="11"/>
        <color rgb="FF000000"/>
        <rFont val="Calibri"/>
      </rPr>
      <t xml:space="preserve"> file located in: </t>
    </r>
    <r>
      <rPr>
        <b/>
        <sz val="11"/>
        <color rgb="FF000000"/>
        <rFont val="Calibri"/>
      </rPr>
      <t>%systemroot%\Microsoft.NET\Framework&lt;bitness (if not the 32 bit)&gt;\&lt;framework version&gt;\CONFIG</t>
    </r>
    <r>
      <rPr>
        <sz val="11"/>
        <color rgb="FF000000"/>
        <rFont val="Calibri"/>
      </rPr>
      <t xml:space="preserve">
</t>
    </r>
    <r>
      <rPr>
        <sz val="11"/>
        <color rgb="FF000000"/>
        <rFont val="Calibri"/>
      </rPr>
      <t xml:space="preserve">- Add the line </t>
    </r>
    <r>
      <rPr>
        <b/>
        <sz val="11"/>
        <color rgb="FF000000"/>
        <rFont val="Calibri"/>
      </rPr>
      <t>&lt;deployment retail="true" /&gt;</t>
    </r>
    <r>
      <rPr>
        <sz val="11"/>
        <color rgb="FF000000"/>
        <rFont val="Calibri"/>
      </rPr>
      <t xml:space="preserve"> within the </t>
    </r>
    <r>
      <rPr>
        <b/>
        <sz val="11"/>
        <color rgb="FF000000"/>
        <rFont val="Calibri"/>
      </rPr>
      <t>&lt;system.web&gt;</t>
    </r>
    <r>
      <rPr>
        <sz val="11"/>
        <color rgb="FF000000"/>
        <rFont val="Calibri"/>
      </rPr>
      <t xml:space="preserve"> section</t>
    </r>
    <r>
      <rPr>
        <sz val="11"/>
        <color rgb="FF000000"/>
        <rFont val="Calibri"/>
      </rPr>
      <t xml:space="preserve">
</t>
    </r>
    <r>
      <rPr>
        <sz val="11"/>
        <color rgb="FF000000"/>
        <rFont val="Calibri"/>
      </rPr>
      <t xml:space="preserve">- If systems are 64-bit, do the same for the </t>
    </r>
    <r>
      <rPr>
        <b/>
        <sz val="11"/>
        <color rgb="FF000000"/>
        <rFont val="Calibri"/>
      </rPr>
      <t>machine.config</t>
    </r>
    <r>
      <rPr>
        <sz val="11"/>
        <color rgb="FF000000"/>
        <rFont val="Calibri"/>
      </rPr>
      <t xml:space="preserve"> located in: </t>
    </r>
    <r>
      <rPr>
        <b/>
        <sz val="11"/>
        <color rgb="FF000000"/>
        <rFont val="Calibri"/>
      </rPr>
      <t>%systemroot%\Microsoft.NET\Framework&lt;bitness (if not the 32 bit)&gt;\&lt;framework version&gt;\CONFIG</t>
    </r>
  </si>
  <si>
    <r>
      <rPr>
        <sz val="11"/>
        <color rgb="FF000000"/>
        <rFont val="Calibri"/>
      </rPr>
      <t xml:space="preserve">The </t>
    </r>
    <r>
      <rPr>
        <b/>
        <sz val="11"/>
        <color rgb="FF000000"/>
        <rFont val="Calibri"/>
      </rPr>
      <t>&lt;deployment retail&gt;</t>
    </r>
    <r>
      <rPr>
        <sz val="11"/>
        <color rgb="FF000000"/>
        <rFont val="Calibri"/>
      </rPr>
      <t xml:space="preserve"> switch is intended for use by production IIS servers. This switch is used to help applications run with the best possible performance and least possible security information leakages by disabling the application's ability to generate trace output on a page, disabling the ability to display detailed error messages to end users, and disabling the debug switch. Often times, switches and options that are developer-focused, such as failed request tracing and debugging, are enabled during active development.</t>
    </r>
    <r>
      <rPr>
        <sz val="11"/>
        <color rgb="FF000000"/>
        <rFont val="Calibri"/>
      </rPr>
      <t xml:space="preserve">
</t>
    </r>
    <r>
      <rPr>
        <sz val="11"/>
        <color rgb="FF000000"/>
        <rFont val="Calibri"/>
      </rPr>
      <t xml:space="preserve">It is recommended that the deployment method on any production server be set to </t>
    </r>
    <r>
      <rPr>
        <b/>
        <sz val="11"/>
        <color rgb="FF000000"/>
        <rFont val="Calibri"/>
      </rPr>
      <t>retail</t>
    </r>
    <r>
      <rPr>
        <sz val="11"/>
        <color rgb="FF000000"/>
        <rFont val="Calibri"/>
      </rPr>
      <t>.</t>
    </r>
  </si>
  <si>
    <r>
      <rPr>
        <sz val="11"/>
        <color rgb="FF000000"/>
        <rFont val="Calibri"/>
      </rPr>
      <t xml:space="preserve">After the next time IIS is restarted, open the </t>
    </r>
    <r>
      <rPr>
        <b/>
        <sz val="11"/>
        <color rgb="FF000000"/>
        <rFont val="Calibri"/>
      </rPr>
      <t>machine.config</t>
    </r>
    <r>
      <rPr>
        <sz val="11"/>
        <color rgb="FF000000"/>
        <rFont val="Calibri"/>
      </rPr>
      <t xml:space="preserve"> file and verify that </t>
    </r>
    <r>
      <rPr>
        <b/>
        <sz val="11"/>
        <color rgb="FF000000"/>
        <rFont val="Calibri"/>
      </rPr>
      <t>&lt;deployment retail="true" /&gt;</t>
    </r>
    <r>
      <rPr>
        <sz val="11"/>
        <color rgb="FF000000"/>
        <rFont val="Calibri"/>
      </rPr>
      <t xml:space="preserve"> remains set to </t>
    </r>
    <r>
      <rPr>
        <b/>
        <sz val="11"/>
        <color rgb="FF000000"/>
        <rFont val="Calibri"/>
      </rPr>
      <t>true</t>
    </r>
    <r>
      <rPr>
        <sz val="11"/>
        <color rgb="FF000000"/>
        <rFont val="Calibri"/>
      </rPr>
      <t>.</t>
    </r>
    <r>
      <rPr>
        <sz val="11"/>
        <color rgb="FF000000"/>
        <rFont val="Calibri"/>
      </rPr>
      <t xml:space="preserve">
</t>
    </r>
    <r>
      <rPr>
        <sz val="11"/>
        <color rgb="FF006096"/>
        <rFont val="Roboto Condensed"/>
      </rPr>
      <t>&lt;system.web&gt;</t>
    </r>
    <r>
      <rPr>
        <sz val="11"/>
        <color rgb="FF006096"/>
        <rFont val="Roboto Condensed"/>
      </rPr>
      <t xml:space="preserve">
</t>
    </r>
    <r>
      <rPr>
        <sz val="11"/>
        <color rgb="FF006096"/>
        <rFont val="Roboto Condensed"/>
      </rPr>
      <t xml:space="preserve">  &lt;deployment retail="true" /&gt;</t>
    </r>
    <r>
      <rPr>
        <sz val="11"/>
        <color rgb="FF006096"/>
        <rFont val="Roboto Condensed"/>
      </rPr>
      <t xml:space="preserve">
</t>
    </r>
    <r>
      <rPr>
        <sz val="11"/>
        <color rgb="FF006096"/>
        <rFont val="Roboto Condensed"/>
      </rPr>
      <t>&lt;/system.web&gt;</t>
    </r>
    <r>
      <rPr>
        <sz val="11"/>
        <color rgb="FF006096"/>
        <rFont val="Roboto Condensed"/>
      </rPr>
      <t xml:space="preserve">
</t>
    </r>
  </si>
  <si>
    <r>
      <rPr>
        <sz val="11"/>
        <color rgb="FF000000"/>
        <rFont val="Calibri"/>
      </rPr>
      <t xml:space="preserve">The </t>
    </r>
    <r>
      <rPr>
        <b/>
        <sz val="11"/>
        <color rgb="FF000000"/>
        <rFont val="Calibri"/>
      </rPr>
      <t>&lt;deployment retail&gt;</t>
    </r>
    <r>
      <rPr>
        <sz val="11"/>
        <color rgb="FF000000"/>
        <rFont val="Calibri"/>
      </rPr>
      <t xml:space="preserve"> tag is not included in the </t>
    </r>
    <r>
      <rPr>
        <b/>
        <sz val="11"/>
        <color rgb="FF000000"/>
        <rFont val="Calibri"/>
      </rPr>
      <t>machine.config</t>
    </r>
    <r>
      <rPr>
        <sz val="11"/>
        <color rgb="FF000000"/>
        <rFont val="Calibri"/>
      </rPr>
      <t xml:space="preserve"> by default.</t>
    </r>
  </si>
  <si>
    <t>3.2</t>
  </si>
  <si>
    <r>
      <rPr>
        <sz val="11"/>
        <rFont val="Calibri"/>
      </rPr>
      <t xml:space="preserve">Ensure </t>
    </r>
    <r>
      <rPr>
        <sz val="11"/>
        <color rgb="FF000000"/>
        <rFont val="Calibri"/>
      </rPr>
      <t>'</t>
    </r>
    <r>
      <rPr>
        <b/>
        <sz val="11"/>
        <color rgb="FF000000"/>
        <rFont val="Calibri"/>
      </rPr>
      <t>debug</t>
    </r>
    <r>
      <rPr>
        <sz val="11"/>
        <color rgb="FF000000"/>
        <rFont val="Calibri"/>
      </rPr>
      <t>'</t>
    </r>
    <r>
      <rPr>
        <sz val="11"/>
        <color rgb="FF000000"/>
        <rFont val="Calibri"/>
      </rPr>
      <t xml:space="preserve"> is turned off</t>
    </r>
  </si>
  <si>
    <r>
      <rPr>
        <sz val="11"/>
        <color rgb="FF000000"/>
        <rFont val="Calibri"/>
      </rPr>
      <t>To use the UI to make this change:</t>
    </r>
    <r>
      <rPr>
        <sz val="11"/>
        <color rgb="FF000000"/>
        <rFont val="Calibri"/>
      </rPr>
      <t xml:space="preserve">
</t>
    </r>
    <r>
      <rPr>
        <sz val="11"/>
        <color rgb="FF000000"/>
        <rFont val="Calibri"/>
      </rPr>
      <t>- Open IIS Manager and navigate desired server, site, or application</t>
    </r>
    <r>
      <rPr>
        <sz val="11"/>
        <color rgb="FF000000"/>
        <rFont val="Calibri"/>
      </rPr>
      <t xml:space="preserve">
</t>
    </r>
    <r>
      <rPr>
        <sz val="11"/>
        <color rgb="FF000000"/>
        <rFont val="Calibri"/>
      </rPr>
      <t>- In Features View, double-click .NET Compilation</t>
    </r>
    <r>
      <rPr>
        <sz val="11"/>
        <color rgb="FF000000"/>
        <rFont val="Calibri"/>
      </rPr>
      <t xml:space="preserve">
</t>
    </r>
    <r>
      <rPr>
        <sz val="11"/>
        <color rgb="FF000000"/>
        <rFont val="Calibri"/>
      </rPr>
      <t>- On the .NET Compilation page, in the Behavior section, ensure the Debug field is set to False</t>
    </r>
    <r>
      <rPr>
        <sz val="11"/>
        <color rgb="FF000000"/>
        <rFont val="Calibri"/>
      </rPr>
      <t xml:space="preserve">
</t>
    </r>
    <r>
      <rPr>
        <sz val="11"/>
        <color rgb="FF000000"/>
        <rFont val="Calibri"/>
      </rPr>
      <t>- When finished, click Apply in the Actions pane</t>
    </r>
    <r>
      <rPr>
        <sz val="11"/>
        <color rgb="FF000000"/>
        <rFont val="Calibri"/>
      </rPr>
      <t xml:space="preserve">
</t>
    </r>
    <r>
      <rPr>
        <sz val="11"/>
        <color rgb="FF000000"/>
        <rFont val="Calibri"/>
      </rPr>
      <t xml:space="preserve">Note: The </t>
    </r>
    <r>
      <rPr>
        <b/>
        <sz val="11"/>
        <color rgb="FF000000"/>
        <rFont val="Calibri"/>
      </rPr>
      <t>&lt;compilation debug&gt;</t>
    </r>
    <r>
      <rPr>
        <sz val="11"/>
        <color rgb="FF000000"/>
        <rFont val="Calibri"/>
      </rPr>
      <t xml:space="preserve"> switch will not be present in the </t>
    </r>
    <r>
      <rPr>
        <b/>
        <sz val="11"/>
        <color rgb="FF000000"/>
        <rFont val="Calibri"/>
      </rPr>
      <t>web.config</t>
    </r>
    <r>
      <rPr>
        <sz val="11"/>
        <color rgb="FF000000"/>
        <rFont val="Calibri"/>
      </rPr>
      <t xml:space="preserve"> file unless it has been added manually, or has previously been configured using the IIS Manager GUI.</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'MACHINE/WEBROOT/APPHOST/&lt;website name&gt;'  -filter "system.web/compilation" -name "debug" -value "False"</t>
    </r>
    <r>
      <rPr>
        <sz val="11"/>
        <color rgb="FF006096"/>
        <rFont val="Roboto Condensed"/>
      </rPr>
      <t xml:space="preserve">
</t>
    </r>
  </si>
  <si>
    <r>
      <rPr>
        <sz val="11"/>
        <color rgb="FF000000"/>
        <rFont val="Calibri"/>
      </rPr>
      <t>Developers often enable the debug mode during active ASP.NET development so that they do not have to continually clear their browsers cache every time they make a change to a resource handler. The problem would arise from this being left "on" or set to "true". Compilation debug output is displayed to the end user, allowing malicious persons to obtain detailed information about applications.</t>
    </r>
    <r>
      <rPr>
        <sz val="11"/>
        <color rgb="FF000000"/>
        <rFont val="Calibri"/>
      </rPr>
      <t xml:space="preserve">
</t>
    </r>
    <r>
      <rPr>
        <sz val="11"/>
        <color rgb="FF000000"/>
        <rFont val="Calibri"/>
      </rPr>
      <t xml:space="preserve">This is a defense in depth recommendation due to the </t>
    </r>
    <r>
      <rPr>
        <b/>
        <sz val="11"/>
        <color rgb="FF000000"/>
        <rFont val="Calibri"/>
      </rPr>
      <t>&lt;deployment retail="true" /&gt;</t>
    </r>
    <r>
      <rPr>
        <sz val="11"/>
        <color rgb="FF000000"/>
        <rFont val="Calibri"/>
      </rPr>
      <t xml:space="preserve"> in the </t>
    </r>
    <r>
      <rPr>
        <b/>
        <sz val="11"/>
        <color rgb="FF000000"/>
        <rFont val="Calibri"/>
      </rPr>
      <t>machine.config</t>
    </r>
    <r>
      <rPr>
        <sz val="11"/>
        <color rgb="FF000000"/>
        <rFont val="Calibri"/>
      </rPr>
      <t xml:space="preserve"> configuration file overriding any debug settings.</t>
    </r>
    <r>
      <rPr>
        <sz val="11"/>
        <color rgb="FF000000"/>
        <rFont val="Calibri"/>
      </rPr>
      <t xml:space="preserve">
</t>
    </r>
    <r>
      <rPr>
        <sz val="11"/>
        <color rgb="FF000000"/>
        <rFont val="Calibri"/>
      </rPr>
      <t>It is recommended that debugging still be turned off.</t>
    </r>
  </si>
  <si>
    <r>
      <rPr>
        <sz val="11"/>
        <color rgb="FF000000"/>
        <rFont val="Calibri"/>
      </rPr>
      <t>Debugging will be disabled.</t>
    </r>
  </si>
  <si>
    <r>
      <rPr>
        <sz val="11"/>
        <color rgb="FF000000"/>
        <rFont val="Calibri"/>
      </rPr>
      <t xml:space="preserve">Browse to and open the </t>
    </r>
    <r>
      <rPr>
        <b/>
        <sz val="11"/>
        <color rgb="FF000000"/>
        <rFont val="Calibri"/>
      </rPr>
      <t>web.config</t>
    </r>
    <r>
      <rPr>
        <sz val="11"/>
        <color rgb="FF000000"/>
        <rFont val="Calibri"/>
      </rPr>
      <t xml:space="preserve"> file pertaining to the server or specific application that has been configured. Locate the </t>
    </r>
    <r>
      <rPr>
        <b/>
        <sz val="11"/>
        <color rgb="FF000000"/>
        <rFont val="Calibri"/>
      </rPr>
      <t>&lt;compilation debug&gt;</t>
    </r>
    <r>
      <rPr>
        <sz val="11"/>
        <color rgb="FF000000"/>
        <rFont val="Calibri"/>
      </rPr>
      <t xml:space="preserve"> switch and verify it is set to false.</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 xml:space="preserve">    &lt;compilation debug="false" /&gt;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'MACHINE/WEBROOT/APPHOST/&lt;website name&gt;'  -filter "system.web/compilation" -name "debug" | format-list Name, Value</t>
    </r>
    <r>
      <rPr>
        <sz val="11"/>
        <color rgb="FF006096"/>
        <rFont val="Roboto Condensed"/>
      </rPr>
      <t xml:space="preserve">
</t>
    </r>
  </si>
  <si>
    <r>
      <rPr>
        <sz val="11"/>
        <color rgb="FF000000"/>
        <rFont val="Calibri"/>
      </rPr>
      <t>The compilation of debug binaries is not enabled by default.</t>
    </r>
  </si>
  <si>
    <t>3.3</t>
  </si>
  <si>
    <r>
      <rPr>
        <sz val="11"/>
        <rFont val="Calibri"/>
      </rPr>
      <t>Ensure custom error messages are not off</t>
    </r>
  </si>
  <si>
    <r>
      <rPr>
        <b/>
        <sz val="11"/>
        <color rgb="FF000000"/>
        <rFont val="Calibri"/>
      </rPr>
      <t>customErrors</t>
    </r>
    <r>
      <rPr>
        <sz val="11"/>
        <color rgb="FF000000"/>
        <rFont val="Calibri"/>
      </rPr>
      <t xml:space="preserve"> may be set for a server, site, or application using the IIS Manager GUI, using </t>
    </r>
    <r>
      <rPr>
        <b/>
        <sz val="11"/>
        <color rgb="FF000000"/>
        <rFont val="Calibri"/>
      </rPr>
      <t>AppCmd.exe</t>
    </r>
    <r>
      <rPr>
        <sz val="11"/>
        <color rgb="FF000000"/>
        <rFont val="Calibri"/>
      </rPr>
      <t xml:space="preserve"> commands in a command-line window, directly editing the configuration files, or by writing WMI scripts. Perform the following to set the </t>
    </r>
    <r>
      <rPr>
        <b/>
        <sz val="11"/>
        <color rgb="FF000000"/>
        <rFont val="Calibri"/>
      </rPr>
      <t>customErrors</t>
    </r>
    <r>
      <rPr>
        <sz val="11"/>
        <color rgb="FF000000"/>
        <rFont val="Calibri"/>
      </rPr>
      <t xml:space="preserve"> mode to </t>
    </r>
    <r>
      <rPr>
        <b/>
        <sz val="11"/>
        <color rgb="FF000000"/>
        <rFont val="Calibri"/>
      </rPr>
      <t>RemoteOnly</t>
    </r>
    <r>
      <rPr>
        <sz val="11"/>
        <color rgb="FF000000"/>
        <rFont val="Calibri"/>
      </rPr>
      <t xml:space="preserve"> or </t>
    </r>
    <r>
      <rPr>
        <b/>
        <sz val="11"/>
        <color rgb="FF000000"/>
        <rFont val="Calibri"/>
      </rPr>
      <t>On</t>
    </r>
    <r>
      <rPr>
        <sz val="11"/>
        <color rgb="FF000000"/>
        <rFont val="Calibri"/>
      </rPr>
      <t xml:space="preserve"> for a Web Site in the IIS Manager GUI:</t>
    </r>
    <r>
      <rPr>
        <sz val="11"/>
        <color rgb="FF000000"/>
        <rFont val="Calibri"/>
      </rPr>
      <t xml:space="preserve">
</t>
    </r>
    <r>
      <rPr>
        <sz val="11"/>
        <color rgb="FF000000"/>
        <rFont val="Calibri"/>
      </rPr>
      <t>- Open the IIS Manager GUI and navigate to the site to be configured</t>
    </r>
    <r>
      <rPr>
        <sz val="11"/>
        <color rgb="FF000000"/>
        <rFont val="Calibri"/>
      </rPr>
      <t xml:space="preserve">
</t>
    </r>
    <r>
      <rPr>
        <sz val="11"/>
        <color rgb="FF000000"/>
        <rFont val="Calibri"/>
      </rPr>
      <t>- In Features View, find and double-click .NET Error Pages icon</t>
    </r>
    <r>
      <rPr>
        <sz val="11"/>
        <color rgb="FF000000"/>
        <rFont val="Calibri"/>
      </rPr>
      <t xml:space="preserve">
</t>
    </r>
    <r>
      <rPr>
        <sz val="11"/>
        <color rgb="FF000000"/>
        <rFont val="Calibri"/>
      </rPr>
      <t>- In the Actions Pane, click Edit Feature Settings</t>
    </r>
    <r>
      <rPr>
        <sz val="11"/>
        <color rgb="FF000000"/>
        <rFont val="Calibri"/>
      </rPr>
      <t xml:space="preserve">
</t>
    </r>
    <r>
      <rPr>
        <sz val="11"/>
        <color rgb="FF000000"/>
        <rFont val="Calibri"/>
      </rPr>
      <t>- In modal dialog, choose On or Remote Only for Mode settings</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'MACHINE/WEBROOT/APPHOST/Default Web Site'  -filter "system.web/customErrors" -name "mode" -value "RemoteOnly"</t>
    </r>
    <r>
      <rPr>
        <sz val="11"/>
        <color rgb="FF006096"/>
        <rFont val="Roboto Condensed"/>
      </rPr>
      <t xml:space="preserve">
</t>
    </r>
  </si>
  <si>
    <r>
      <rPr>
        <sz val="11"/>
        <color rgb="FF000000"/>
        <rFont val="Calibri"/>
      </rPr>
      <t xml:space="preserve">When an ASP.NET application fails and causes an HTTP/1.x 500 Internal Server Error, or a feature configuration (such as Request Filtering) prevents a page from being displayed, an error message will be generated. Administrators can choose whether or not the application should display a friendly message to the client, detailed error message to the client, or detailed error message to localhost only. The </t>
    </r>
    <r>
      <rPr>
        <b/>
        <sz val="11"/>
        <color rgb="FF000000"/>
        <rFont val="Calibri"/>
      </rPr>
      <t>&lt;customErrors&gt;</t>
    </r>
    <r>
      <rPr>
        <sz val="11"/>
        <color rgb="FF000000"/>
        <rFont val="Calibri"/>
      </rPr>
      <t xml:space="preserve"> tag in the </t>
    </r>
    <r>
      <rPr>
        <b/>
        <sz val="11"/>
        <color rgb="FF000000"/>
        <rFont val="Calibri"/>
      </rPr>
      <t>web.config</t>
    </r>
    <r>
      <rPr>
        <sz val="11"/>
        <color rgb="FF000000"/>
        <rFont val="Calibri"/>
      </rPr>
      <t xml:space="preserve"> has three modes:</t>
    </r>
    <r>
      <rPr>
        <sz val="11"/>
        <color rgb="FF000000"/>
        <rFont val="Calibri"/>
      </rPr>
      <t xml:space="preserve">
</t>
    </r>
    <r>
      <rPr>
        <sz val="11"/>
        <color rgb="FF000000"/>
        <rFont val="Calibri"/>
      </rPr>
      <t xml:space="preserve">- On: Specifies that custom errors are enabled. If no </t>
    </r>
    <r>
      <rPr>
        <b/>
        <sz val="11"/>
        <color rgb="FF000000"/>
        <rFont val="Calibri"/>
      </rPr>
      <t>defaultRedirect</t>
    </r>
    <r>
      <rPr>
        <sz val="11"/>
        <color rgb="FF000000"/>
        <rFont val="Calibri"/>
      </rPr>
      <t xml:space="preserve"> attribute is specified, users see a generic error. The custom errors are shown to the remote clients and to the local host</t>
    </r>
    <r>
      <rPr>
        <sz val="11"/>
        <color rgb="FF000000"/>
        <rFont val="Calibri"/>
      </rPr>
      <t xml:space="preserve">
</t>
    </r>
    <r>
      <rPr>
        <sz val="11"/>
        <color rgb="FF000000"/>
        <rFont val="Calibri"/>
      </rPr>
      <t>- Off: Specifies that custom errors are disabled. The detailed ASP.NET errors are shown to the remote clients and to the local host</t>
    </r>
    <r>
      <rPr>
        <sz val="11"/>
        <color rgb="FF000000"/>
        <rFont val="Calibri"/>
      </rPr>
      <t xml:space="preserve">
</t>
    </r>
    <r>
      <rPr>
        <sz val="11"/>
        <color rgb="FF000000"/>
        <rFont val="Calibri"/>
      </rPr>
      <t>- RemoteOnly: Specifies that custom errors are shown only to the remote clients, and that ASP.NET errors are shown to the local host. This is the default value</t>
    </r>
    <r>
      <rPr>
        <sz val="11"/>
        <color rgb="FF000000"/>
        <rFont val="Calibri"/>
      </rPr>
      <t xml:space="preserve">
</t>
    </r>
    <r>
      <rPr>
        <sz val="11"/>
        <color rgb="FF000000"/>
        <rFont val="Calibri"/>
      </rPr>
      <t xml:space="preserve">This is a defense in depth recommendation due to the </t>
    </r>
    <r>
      <rPr>
        <b/>
        <sz val="11"/>
        <color rgb="FF000000"/>
        <rFont val="Calibri"/>
      </rPr>
      <t>&lt;deployment retail="true" /&gt;</t>
    </r>
    <r>
      <rPr>
        <sz val="11"/>
        <color rgb="FF000000"/>
        <rFont val="Calibri"/>
      </rPr>
      <t xml:space="preserve"> in the </t>
    </r>
    <r>
      <rPr>
        <b/>
        <sz val="11"/>
        <color rgb="FF000000"/>
        <rFont val="Calibri"/>
      </rPr>
      <t>machine.config</t>
    </r>
    <r>
      <rPr>
        <sz val="11"/>
        <color rgb="FF000000"/>
        <rFont val="Calibri"/>
      </rPr>
      <t xml:space="preserve"> file overriding any settings for </t>
    </r>
    <r>
      <rPr>
        <b/>
        <sz val="11"/>
        <color rgb="FF000000"/>
        <rFont val="Calibri"/>
      </rPr>
      <t>customErrors</t>
    </r>
    <r>
      <rPr>
        <sz val="11"/>
        <color rgb="FF000000"/>
        <rFont val="Calibri"/>
      </rPr>
      <t xml:space="preserve"> to be turned </t>
    </r>
    <r>
      <rPr>
        <b/>
        <sz val="11"/>
        <color rgb="FF000000"/>
        <rFont val="Calibri"/>
      </rPr>
      <t>Off</t>
    </r>
    <r>
      <rPr>
        <sz val="11"/>
        <color rgb="FF000000"/>
        <rFont val="Calibri"/>
      </rPr>
      <t>.</t>
    </r>
    <r>
      <rPr>
        <sz val="11"/>
        <color rgb="FF000000"/>
        <rFont val="Calibri"/>
      </rPr>
      <t xml:space="preserve">
</t>
    </r>
    <r>
      <rPr>
        <sz val="11"/>
        <color rgb="FF000000"/>
        <rFont val="Calibri"/>
      </rPr>
      <t xml:space="preserve">It is recommended that </t>
    </r>
    <r>
      <rPr>
        <b/>
        <sz val="11"/>
        <color rgb="FF000000"/>
        <rFont val="Calibri"/>
      </rPr>
      <t>customErrors</t>
    </r>
    <r>
      <rPr>
        <sz val="11"/>
        <color rgb="FF000000"/>
        <rFont val="Calibri"/>
      </rPr>
      <t xml:space="preserve"> still be turned to </t>
    </r>
    <r>
      <rPr>
        <b/>
        <sz val="11"/>
        <color rgb="FF000000"/>
        <rFont val="Calibri"/>
      </rPr>
      <t xml:space="preserve">On </t>
    </r>
    <r>
      <rPr>
        <sz val="11"/>
        <color rgb="FF000000"/>
        <rFont val="Calibri"/>
      </rPr>
      <t xml:space="preserve">or </t>
    </r>
    <r>
      <rPr>
        <b/>
        <sz val="11"/>
        <color rgb="FF000000"/>
        <rFont val="Calibri"/>
      </rPr>
      <t>RemoteOnly</t>
    </r>
    <r>
      <rPr>
        <sz val="11"/>
        <color rgb="FF000000"/>
        <rFont val="Calibri"/>
      </rPr>
      <t>.</t>
    </r>
  </si>
  <si>
    <r>
      <rPr>
        <sz val="11"/>
        <color rgb="FF000000"/>
        <rFont val="Calibri"/>
      </rPr>
      <t xml:space="preserve">Find and open the </t>
    </r>
    <r>
      <rPr>
        <b/>
        <sz val="11"/>
        <color rgb="FF000000"/>
        <rFont val="Calibri"/>
      </rPr>
      <t>web.config</t>
    </r>
    <r>
      <rPr>
        <sz val="11"/>
        <color rgb="FF000000"/>
        <rFont val="Calibri"/>
      </rPr>
      <t xml:space="preserve"> file for the application/site and verify that the tag has either </t>
    </r>
    <r>
      <rPr>
        <b/>
        <sz val="11"/>
        <color rgb="FF000000"/>
        <rFont val="Calibri"/>
      </rPr>
      <t>&lt;customErrors mode="RemoteOnly" /&gt;</t>
    </r>
    <r>
      <rPr>
        <sz val="11"/>
        <color rgb="FF000000"/>
        <rFont val="Calibri"/>
      </rPr>
      <t xml:space="preserve"> or </t>
    </r>
    <r>
      <rPr>
        <b/>
        <sz val="11"/>
        <color rgb="FF000000"/>
        <rFont val="Calibri"/>
      </rPr>
      <t>&lt;customErrors mode="On" /&gt;</t>
    </r>
    <r>
      <rPr>
        <sz val="11"/>
        <color rgb="FF000000"/>
        <rFont val="Calibri"/>
      </rPr>
      <t xml:space="preserve"> defined.</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'MACHINE/WEBROOT/APPHOST/&lt;website name&gt;'  -filter "system.web/customErrors" -name "mode"</t>
    </r>
    <r>
      <rPr>
        <sz val="11"/>
        <color rgb="FF006096"/>
        <rFont val="Roboto Condensed"/>
      </rPr>
      <t xml:space="preserve">
</t>
    </r>
  </si>
  <si>
    <r>
      <rPr>
        <sz val="11"/>
        <color rgb="FF000000"/>
        <rFont val="Calibri"/>
      </rPr>
      <t xml:space="preserve">The default value is </t>
    </r>
    <r>
      <rPr>
        <b/>
        <sz val="11"/>
        <color rgb="FF000000"/>
        <rFont val="Calibri"/>
      </rPr>
      <t>&lt;customErrors mode= “RemoteOnly” /&gt;</t>
    </r>
    <r>
      <rPr>
        <sz val="11"/>
        <color rgb="FF000000"/>
        <rFont val="Calibri"/>
      </rPr>
      <t>.</t>
    </r>
  </si>
  <si>
    <t>3.4</t>
  </si>
  <si>
    <r>
      <rPr>
        <sz val="11"/>
        <rFont val="Calibri"/>
      </rPr>
      <t>Ensure IIS HTTP detailed errors are hidden from displaying remotely</t>
    </r>
  </si>
  <si>
    <r>
      <rPr>
        <sz val="11"/>
        <color rgb="FF000000"/>
        <rFont val="Calibri"/>
      </rPr>
      <t xml:space="preserve">The following describes how to change the </t>
    </r>
    <r>
      <rPr>
        <b/>
        <sz val="11"/>
        <color rgb="FF000000"/>
        <rFont val="Calibri"/>
      </rPr>
      <t>errorMode</t>
    </r>
    <r>
      <rPr>
        <sz val="11"/>
        <color rgb="FF000000"/>
        <rFont val="Calibri"/>
      </rPr>
      <t xml:space="preserve"> attribute to </t>
    </r>
    <r>
      <rPr>
        <b/>
        <sz val="11"/>
        <color rgb="FF000000"/>
        <rFont val="Calibri"/>
      </rPr>
      <t>DetailedLocalOnly</t>
    </r>
    <r>
      <rPr>
        <sz val="11"/>
        <color rgb="FF000000"/>
        <rFont val="Calibri"/>
      </rPr>
      <t xml:space="preserve"> or </t>
    </r>
    <r>
      <rPr>
        <b/>
        <sz val="11"/>
        <color rgb="FF000000"/>
        <rFont val="Calibri"/>
      </rPr>
      <t>Custom</t>
    </r>
    <r>
      <rPr>
        <sz val="11"/>
        <color rgb="FF000000"/>
        <rFont val="Calibri"/>
      </rPr>
      <t xml:space="preserve"> for a Web site by using IIS Manager:</t>
    </r>
    <r>
      <rPr>
        <sz val="11"/>
        <color rgb="FF000000"/>
        <rFont val="Calibri"/>
      </rPr>
      <t xml:space="preserve">
</t>
    </r>
    <r>
      <rPr>
        <sz val="11"/>
        <color rgb="FF000000"/>
        <rFont val="Calibri"/>
      </rPr>
      <t>- Open IIS Manager with Administrative privileges</t>
    </r>
    <r>
      <rPr>
        <sz val="11"/>
        <color rgb="FF000000"/>
        <rFont val="Calibri"/>
      </rPr>
      <t xml:space="preserve">
</t>
    </r>
    <r>
      <rPr>
        <sz val="11"/>
        <color rgb="FF000000"/>
        <rFont val="Calibri"/>
      </rPr>
      <t>- In the Connections pane on the left, expand the server, then expand the Sites folder</t>
    </r>
    <r>
      <rPr>
        <sz val="11"/>
        <color rgb="FF000000"/>
        <rFont val="Calibri"/>
      </rPr>
      <t xml:space="preserve">
</t>
    </r>
    <r>
      <rPr>
        <sz val="11"/>
        <color rgb="FF000000"/>
        <rFont val="Calibri"/>
      </rPr>
      <t>- Select the Web site or application to be configured</t>
    </r>
    <r>
      <rPr>
        <sz val="11"/>
        <color rgb="FF000000"/>
        <rFont val="Calibri"/>
      </rPr>
      <t xml:space="preserve">
</t>
    </r>
    <r>
      <rPr>
        <sz val="11"/>
        <color rgb="FF000000"/>
        <rFont val="Calibri"/>
      </rPr>
      <t>- In Features View, select Error Pages, in the Actions pane, select Open Feature</t>
    </r>
    <r>
      <rPr>
        <sz val="11"/>
        <color rgb="FF000000"/>
        <rFont val="Calibri"/>
      </rPr>
      <t xml:space="preserve">
</t>
    </r>
    <r>
      <rPr>
        <sz val="11"/>
        <color rgb="FF000000"/>
        <rFont val="Calibri"/>
      </rPr>
      <t>- In the Actions pane, select Edit Feature Settings</t>
    </r>
    <r>
      <rPr>
        <sz val="11"/>
        <color rgb="FF000000"/>
        <rFont val="Calibri"/>
      </rPr>
      <t xml:space="preserve">
</t>
    </r>
    <r>
      <rPr>
        <sz val="11"/>
        <color rgb="FF000000"/>
        <rFont val="Calibri"/>
      </rPr>
      <t>- In the Edit Error Pages Settings dialog, under Error Responses, select either Custom error pages or Detailed errors for local requests and custom error pages for remote requests</t>
    </r>
    <r>
      <rPr>
        <sz val="11"/>
        <color rgb="FF000000"/>
        <rFont val="Calibri"/>
      </rPr>
      <t xml:space="preserve">
</t>
    </r>
    <r>
      <rPr>
        <sz val="11"/>
        <color rgb="FF000000"/>
        <rFont val="Calibri"/>
      </rPr>
      <t>- Click OK and exit the Edit Error Pages Settings dialog</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'MACHINE/WEBROOT/APPHOST/&lt;website name&gt;'  -filter "system.webServer/httpErrors" -name "errorMode" -value "DetailedLocalOnly"</t>
    </r>
    <r>
      <rPr>
        <sz val="11"/>
        <color rgb="FF006096"/>
        <rFont val="Roboto Condensed"/>
      </rPr>
      <t xml:space="preserve">
</t>
    </r>
  </si>
  <si>
    <r>
      <rPr>
        <sz val="11"/>
        <color rgb="FF000000"/>
        <rFont val="Calibri"/>
      </rPr>
      <t xml:space="preserve">A Web site's error pages are often set to show detailed error information for troubleshooting purposes during testing or initial deployment. To prevent unauthorized users from viewing this privileged information, detailed error pages must not be seen by remote users. This setting can be modified in the </t>
    </r>
    <r>
      <rPr>
        <b/>
        <sz val="11"/>
        <color rgb="FF000000"/>
        <rFont val="Calibri"/>
      </rPr>
      <t>errorMode</t>
    </r>
    <r>
      <rPr>
        <sz val="11"/>
        <color rgb="FF000000"/>
        <rFont val="Calibri"/>
      </rPr>
      <t xml:space="preserve"> attribute setting for a Web site's error pages. By default, the </t>
    </r>
    <r>
      <rPr>
        <b/>
        <sz val="11"/>
        <color rgb="FF000000"/>
        <rFont val="Calibri"/>
      </rPr>
      <t>errorMode</t>
    </r>
    <r>
      <rPr>
        <sz val="11"/>
        <color rgb="FF000000"/>
        <rFont val="Calibri"/>
      </rPr>
      <t xml:space="preserve"> attribute is set in the </t>
    </r>
    <r>
      <rPr>
        <b/>
        <sz val="11"/>
        <color rgb="FF000000"/>
        <rFont val="Calibri"/>
      </rPr>
      <t>Web.config</t>
    </r>
    <r>
      <rPr>
        <sz val="11"/>
        <color rgb="FF000000"/>
        <rFont val="Calibri"/>
      </rPr>
      <t xml:space="preserve"> file for the Web site or application and is located in the </t>
    </r>
    <r>
      <rPr>
        <b/>
        <sz val="11"/>
        <color rgb="FF000000"/>
        <rFont val="Calibri"/>
      </rPr>
      <t>&lt;httpErrors&gt;</t>
    </r>
    <r>
      <rPr>
        <sz val="11"/>
        <color rgb="FF000000"/>
        <rFont val="Calibri"/>
      </rPr>
      <t xml:space="preserve"> element of the </t>
    </r>
    <r>
      <rPr>
        <b/>
        <sz val="11"/>
        <color rgb="FF000000"/>
        <rFont val="Calibri"/>
      </rPr>
      <t>&lt;system.webServer&gt;</t>
    </r>
    <r>
      <rPr>
        <sz val="11"/>
        <color rgb="FF000000"/>
        <rFont val="Calibri"/>
      </rPr>
      <t xml:space="preserve"> section.</t>
    </r>
    <r>
      <rPr>
        <sz val="11"/>
        <color rgb="FF000000"/>
        <rFont val="Calibri"/>
      </rPr>
      <t xml:space="preserve">
</t>
    </r>
    <r>
      <rPr>
        <sz val="11"/>
        <color rgb="FF000000"/>
        <rFont val="Calibri"/>
      </rPr>
      <t>It is recommended that custom errors be prevented from displaying remotely.</t>
    </r>
  </si>
  <si>
    <r>
      <rPr>
        <sz val="11"/>
        <color rgb="FF000000"/>
        <rFont val="Calibri"/>
      </rPr>
      <t>Custom errors will not be viewable remotely.</t>
    </r>
  </si>
  <si>
    <r>
      <rPr>
        <sz val="11"/>
        <color rgb="FF000000"/>
        <rFont val="Calibri"/>
      </rPr>
      <t xml:space="preserve">The </t>
    </r>
    <r>
      <rPr>
        <b/>
        <sz val="11"/>
        <color rgb="FF000000"/>
        <rFont val="Calibri"/>
      </rPr>
      <t>errorMode</t>
    </r>
    <r>
      <rPr>
        <sz val="11"/>
        <color rgb="FF000000"/>
        <rFont val="Calibri"/>
      </rPr>
      <t xml:space="preserve"> attribute is set in the </t>
    </r>
    <r>
      <rPr>
        <b/>
        <sz val="11"/>
        <color rgb="FF000000"/>
        <rFont val="Calibri"/>
      </rPr>
      <t>Web.config</t>
    </r>
    <r>
      <rPr>
        <sz val="11"/>
        <color rgb="FF000000"/>
        <rFont val="Calibri"/>
      </rPr>
      <t xml:space="preserve"> file for the Web site or application in the </t>
    </r>
    <r>
      <rPr>
        <b/>
        <sz val="11"/>
        <color rgb="FF000000"/>
        <rFont val="Calibri"/>
      </rPr>
      <t>&lt;httpErrors&gt;</t>
    </r>
    <r>
      <rPr>
        <sz val="11"/>
        <color rgb="FF000000"/>
        <rFont val="Calibri"/>
      </rPr>
      <t xml:space="preserve"> element of the </t>
    </r>
    <r>
      <rPr>
        <b/>
        <sz val="11"/>
        <color rgb="FF000000"/>
        <rFont val="Calibri"/>
      </rPr>
      <t>&lt;system.webServer&gt;</t>
    </r>
    <r>
      <rPr>
        <sz val="11"/>
        <color rgb="FF000000"/>
        <rFont val="Calibri"/>
      </rPr>
      <t xml:space="preserve"> section. Browse to the </t>
    </r>
    <r>
      <rPr>
        <b/>
        <sz val="11"/>
        <color rgb="FF000000"/>
        <rFont val="Calibri"/>
      </rPr>
      <t>web.config</t>
    </r>
    <r>
      <rPr>
        <sz val="11"/>
        <color rgb="FF000000"/>
        <rFont val="Calibri"/>
      </rPr>
      <t xml:space="preserve"> and verify the </t>
    </r>
    <r>
      <rPr>
        <b/>
        <sz val="11"/>
        <color rgb="FF000000"/>
        <rFont val="Calibri"/>
      </rPr>
      <t>errorMode</t>
    </r>
    <r>
      <rPr>
        <sz val="11"/>
        <color rgb="FF000000"/>
        <rFont val="Calibri"/>
      </rPr>
      <t xml:space="preserve"> is set to </t>
    </r>
    <r>
      <rPr>
        <b/>
        <sz val="11"/>
        <color rgb="FF000000"/>
        <rFont val="Calibri"/>
      </rPr>
      <t>DetailedLocalOnly</t>
    </r>
    <r>
      <rPr>
        <sz val="11"/>
        <color rgb="FF000000"/>
        <rFont val="Calibri"/>
      </rPr>
      <t xml:space="preserve"> or </t>
    </r>
    <r>
      <rPr>
        <b/>
        <sz val="11"/>
        <color rgb="FF000000"/>
        <rFont val="Calibri"/>
      </rPr>
      <t>Custom</t>
    </r>
    <r>
      <rPr>
        <sz val="11"/>
        <color rgb="FF000000"/>
        <rFont val="Calibri"/>
      </rPr>
      <t>:</t>
    </r>
    <r>
      <rPr>
        <sz val="11"/>
        <color rgb="FF000000"/>
        <rFont val="Calibri"/>
      </rPr>
      <t xml:space="preserve">
</t>
    </r>
    <r>
      <rPr>
        <sz val="11"/>
        <color rgb="FF006096"/>
        <rFont val="Roboto Condensed"/>
      </rPr>
      <t>&lt;system.web&gt;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 xml:space="preserve">    &lt;httpErrors errorMode="DetailedLocalOnly"&gt;</t>
    </r>
    <r>
      <rPr>
        <sz val="11"/>
        <color rgb="FF006096"/>
        <rFont val="Roboto Condensed"/>
      </rPr>
      <t xml:space="preserve">
</t>
    </r>
    <r>
      <rPr>
        <sz val="11"/>
        <color rgb="FF006096"/>
        <rFont val="Roboto Condensed"/>
      </rPr>
      <t xml:space="preserve">    &lt;/httpErrors&gt;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&lt;/system.web&gt;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'MACHINE/WEBROOT/APPHOST/&lt;website name&gt;'  -filter "system.webServer/httpErrors" -name "errorMode"</t>
    </r>
    <r>
      <rPr>
        <sz val="11"/>
        <color rgb="FF006096"/>
        <rFont val="Roboto Condensed"/>
      </rPr>
      <t xml:space="preserve">
</t>
    </r>
  </si>
  <si>
    <r>
      <rPr>
        <sz val="11"/>
        <color rgb="FF000000"/>
        <rFont val="Calibri"/>
      </rPr>
      <t xml:space="preserve">The default </t>
    </r>
    <r>
      <rPr>
        <b/>
        <sz val="11"/>
        <color rgb="FF000000"/>
        <rFont val="Calibri"/>
      </rPr>
      <t>errorMode</t>
    </r>
    <r>
      <rPr>
        <sz val="11"/>
        <color rgb="FF000000"/>
        <rFont val="Calibri"/>
      </rPr>
      <t xml:space="preserve"> is DetailedLocalOnly.</t>
    </r>
  </si>
  <si>
    <t>3.5</t>
  </si>
  <si>
    <r>
      <rPr>
        <sz val="11"/>
        <rFont val="Calibri"/>
      </rPr>
      <t>Ensure ASP.NET stack tracing is not enabled</t>
    </r>
  </si>
  <si>
    <r>
      <rPr>
        <sz val="11"/>
        <color rgb="FF000000"/>
        <rFont val="Calibri"/>
      </rPr>
      <t xml:space="preserve">- Ensure </t>
    </r>
    <r>
      <rPr>
        <b/>
        <sz val="11"/>
        <color rgb="FF000000"/>
        <rFont val="Calibri"/>
      </rPr>
      <t xml:space="preserve">&lt;deployment retail="true" /&gt; </t>
    </r>
    <r>
      <rPr>
        <sz val="11"/>
        <color rgb="FF000000"/>
        <rFont val="Calibri"/>
      </rPr>
      <t xml:space="preserve">is enabled in the </t>
    </r>
    <r>
      <rPr>
        <b/>
        <sz val="11"/>
        <color rgb="FF000000"/>
        <rFont val="Calibri"/>
      </rPr>
      <t>machine.config</t>
    </r>
    <r>
      <rPr>
        <sz val="11"/>
        <color rgb="FF000000"/>
        <rFont val="Calibri"/>
      </rPr>
      <t>.</t>
    </r>
    <r>
      <rPr>
        <sz val="11"/>
        <color rgb="FF000000"/>
        <rFont val="Calibri"/>
      </rPr>
      <t xml:space="preserve">
</t>
    </r>
    <r>
      <rPr>
        <sz val="11"/>
        <color rgb="FF000000"/>
        <rFont val="Calibri"/>
      </rPr>
      <t>- Remove all attribute references to ASP.NET tracing by deleting the trace and trace enable attributes.</t>
    </r>
    <r>
      <rPr>
        <sz val="11"/>
        <color rgb="FF000000"/>
        <rFont val="Calibri"/>
      </rPr>
      <t xml:space="preserve">
</t>
    </r>
    <r>
      <rPr>
        <sz val="11"/>
        <color rgb="FF000000"/>
        <rFont val="Calibri"/>
      </rPr>
      <t>Per Page:</t>
    </r>
    <r>
      <rPr>
        <sz val="11"/>
        <color rgb="FF000000"/>
        <rFont val="Calibri"/>
      </rPr>
      <t xml:space="preserve">
</t>
    </r>
    <r>
      <rPr>
        <sz val="11"/>
        <color rgb="FF000000"/>
        <rFont val="Calibri"/>
      </rPr>
      <t>Remove any references to:</t>
    </r>
    <r>
      <rPr>
        <sz val="11"/>
        <color rgb="FF000000"/>
        <rFont val="Calibri"/>
      </rPr>
      <t xml:space="preserve">
</t>
    </r>
    <r>
      <rPr>
        <sz val="11"/>
        <color rgb="FF006096"/>
        <rFont val="Roboto Condensed"/>
      </rPr>
      <t>Trace="true"</t>
    </r>
    <r>
      <rPr>
        <sz val="11"/>
        <color rgb="FF006096"/>
        <rFont val="Roboto Condensed"/>
      </rPr>
      <t xml:space="preserve">
</t>
    </r>
    <r>
      <rPr>
        <sz val="11"/>
        <color rgb="FF000000"/>
        <rFont val="Calibri"/>
      </rPr>
      <t xml:space="preserve">
</t>
    </r>
    <r>
      <rPr>
        <sz val="11"/>
        <color rgb="FF000000"/>
        <rFont val="Calibri"/>
      </rPr>
      <t>Per Application:</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 xml:space="preserve">     &lt;trace enabled="true"&gt;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'MACHINE/WEBROOT/APPHOST/&lt;website name&gt;'  -filter "system.web/trace" -name "enabled" -value "False"</t>
    </r>
    <r>
      <rPr>
        <sz val="11"/>
        <color rgb="FF006096"/>
        <rFont val="Roboto Condensed"/>
      </rPr>
      <t xml:space="preserve">
</t>
    </r>
  </si>
  <si>
    <r>
      <rPr>
        <sz val="11"/>
        <color rgb="FF000000"/>
        <rFont val="Calibri"/>
      </rPr>
      <t xml:space="preserve">The </t>
    </r>
    <r>
      <rPr>
        <b/>
        <sz val="11"/>
        <color rgb="FF000000"/>
        <rFont val="Calibri"/>
      </rPr>
      <t>trace</t>
    </r>
    <r>
      <rPr>
        <sz val="11"/>
        <color rgb="FF000000"/>
        <rFont val="Calibri"/>
      </rPr>
      <t xml:space="preserve"> element configures the ASP.NET code tracing service that controls how trace results are gathered, stored, and displayed. When tracing is enabled, each page request generates trace messages that can be appended to the page output or stored in an application trace log.</t>
    </r>
    <r>
      <rPr>
        <sz val="11"/>
        <color rgb="FF000000"/>
        <rFont val="Calibri"/>
      </rPr>
      <t xml:space="preserve">
</t>
    </r>
    <r>
      <rPr>
        <sz val="11"/>
        <color rgb="FF000000"/>
        <rFont val="Calibri"/>
      </rPr>
      <t xml:space="preserve">This is a defense in depth recommendation due to the </t>
    </r>
    <r>
      <rPr>
        <b/>
        <sz val="11"/>
        <color rgb="FF000000"/>
        <rFont val="Calibri"/>
      </rPr>
      <t>&lt;deployment retail="true" /&gt;</t>
    </r>
    <r>
      <rPr>
        <sz val="11"/>
        <color rgb="FF000000"/>
        <rFont val="Calibri"/>
      </rPr>
      <t xml:space="preserve"> in the </t>
    </r>
    <r>
      <rPr>
        <b/>
        <sz val="11"/>
        <color rgb="FF000000"/>
        <rFont val="Calibri"/>
      </rPr>
      <t>machine.config</t>
    </r>
    <r>
      <rPr>
        <sz val="11"/>
        <color rgb="FF000000"/>
        <rFont val="Calibri"/>
      </rPr>
      <t xml:space="preserve"> file overriding any settings for ASP.NET stack tracing that are left on.</t>
    </r>
    <r>
      <rPr>
        <sz val="11"/>
        <color rgb="FF000000"/>
        <rFont val="Calibri"/>
      </rPr>
      <t xml:space="preserve">
</t>
    </r>
    <r>
      <rPr>
        <sz val="11"/>
        <color rgb="FF000000"/>
        <rFont val="Calibri"/>
      </rPr>
      <t>It is recommended that ASP.NET stack tracing still be turned off.</t>
    </r>
  </si>
  <si>
    <r>
      <rPr>
        <sz val="11"/>
        <color rgb="FF000000"/>
        <rFont val="Calibri"/>
      </rPr>
      <t>ASP.NET stack tracing still be turned off and sensitive configuration and detailed stack trace information will not be viewable to anyone who views the pages in the site.</t>
    </r>
  </si>
  <si>
    <r>
      <rPr>
        <sz val="11"/>
        <color rgb="FF000000"/>
        <rFont val="Calibri"/>
      </rPr>
      <t>Tracing is configurable at numerous levels:</t>
    </r>
    <r>
      <rPr>
        <sz val="11"/>
        <color rgb="FF000000"/>
        <rFont val="Calibri"/>
      </rPr>
      <t xml:space="preserve">
</t>
    </r>
    <r>
      <rPr>
        <sz val="11"/>
        <color rgb="FF000000"/>
        <rFont val="Calibri"/>
      </rPr>
      <t>- Machine.config</t>
    </r>
    <r>
      <rPr>
        <sz val="11"/>
        <color rgb="FF000000"/>
        <rFont val="Calibri"/>
      </rPr>
      <t xml:space="preserve">
</t>
    </r>
    <r>
      <rPr>
        <sz val="11"/>
        <color rgb="FF000000"/>
        <rFont val="Calibri"/>
      </rPr>
      <t>- Root-level web.config</t>
    </r>
    <r>
      <rPr>
        <sz val="11"/>
        <color rgb="FF000000"/>
        <rFont val="Calibri"/>
      </rPr>
      <t xml:space="preserve">
</t>
    </r>
    <r>
      <rPr>
        <sz val="11"/>
        <color rgb="FF000000"/>
        <rFont val="Calibri"/>
      </rPr>
      <t>- Application-level web.config</t>
    </r>
    <r>
      <rPr>
        <sz val="11"/>
        <color rgb="FF000000"/>
        <rFont val="Calibri"/>
      </rPr>
      <t xml:space="preserve">
</t>
    </r>
    <r>
      <rPr>
        <sz val="11"/>
        <color rgb="FF000000"/>
        <rFont val="Calibri"/>
      </rPr>
      <t>- Virtual or physical directory-level web.config</t>
    </r>
    <r>
      <rPr>
        <sz val="11"/>
        <color rgb="FF000000"/>
        <rFont val="Calibri"/>
      </rPr>
      <t xml:space="preserve">
</t>
    </r>
    <r>
      <rPr>
        <sz val="11"/>
        <color rgb="FF000000"/>
        <rFont val="Calibri"/>
      </rPr>
      <t>- Individual ASP.Net page level</t>
    </r>
    <r>
      <rPr>
        <sz val="11"/>
        <color rgb="FF000000"/>
        <rFont val="Calibri"/>
      </rPr>
      <t xml:space="preserve">
</t>
    </r>
    <r>
      <rPr>
        <sz val="11"/>
        <color rgb="FF000000"/>
        <rFont val="Calibri"/>
      </rPr>
      <t>Verify ASP.NET tracing is not turned on, via a per-page basis in the application.</t>
    </r>
    <r>
      <rPr>
        <sz val="11"/>
        <color rgb="FF000000"/>
        <rFont val="Calibri"/>
      </rPr>
      <t xml:space="preserve">
</t>
    </r>
    <r>
      <rPr>
        <sz val="11"/>
        <color rgb="FF000000"/>
        <rFont val="Calibri"/>
      </rPr>
      <t>Ensure the trace attribute is not enabled:</t>
    </r>
    <r>
      <rPr>
        <sz val="11"/>
        <color rgb="FF000000"/>
        <rFont val="Calibri"/>
      </rPr>
      <t xml:space="preserve">
</t>
    </r>
    <r>
      <rPr>
        <sz val="11"/>
        <color rgb="FF006096"/>
        <rFont val="Roboto Condensed"/>
      </rPr>
      <t>Trace="true"</t>
    </r>
    <r>
      <rPr>
        <sz val="11"/>
        <color rgb="FF006096"/>
        <rFont val="Roboto Condensed"/>
      </rPr>
      <t xml:space="preserve">
</t>
    </r>
    <r>
      <rPr>
        <sz val="11"/>
        <color rgb="FF000000"/>
        <rFont val="Calibri"/>
      </rPr>
      <t xml:space="preserve">
</t>
    </r>
    <r>
      <rPr>
        <sz val="11"/>
        <color rgb="FF000000"/>
        <rFont val="Calibri"/>
      </rPr>
      <t xml:space="preserve">On an application basis like in the </t>
    </r>
    <r>
      <rPr>
        <b/>
        <sz val="11"/>
        <color rgb="FF000000"/>
        <rFont val="Calibri"/>
      </rPr>
      <t>web.config</t>
    </r>
    <r>
      <rPr>
        <sz val="11"/>
        <color rgb="FF000000"/>
        <rFont val="Calibri"/>
      </rPr>
      <t xml:space="preserve"> ensure that tracing is not enabled like:</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 xml:space="preserve">     &lt;trace enabled="true"&gt;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'MACHINE/WEBROOT/APPHOST/&lt;website name&gt;'  -filter "system.web/trace" -name "enabled" | Format-List Name,Value</t>
    </r>
    <r>
      <rPr>
        <sz val="11"/>
        <color rgb="FF006096"/>
        <rFont val="Roboto Condensed"/>
      </rPr>
      <t xml:space="preserve">
</t>
    </r>
  </si>
  <si>
    <r>
      <rPr>
        <sz val="11"/>
        <color rgb="FF000000"/>
        <rFont val="Calibri"/>
      </rPr>
      <t>The default value for ASP.NET tracing is off.</t>
    </r>
  </si>
  <si>
    <t>3.6</t>
  </si>
  <si>
    <r>
      <rPr>
        <sz val="11"/>
        <rFont val="Calibri"/>
      </rPr>
      <t xml:space="preserve">Ensure </t>
    </r>
    <r>
      <rPr>
        <sz val="11"/>
        <color rgb="FF000000"/>
        <rFont val="Calibri"/>
      </rPr>
      <t>'</t>
    </r>
    <r>
      <rPr>
        <b/>
        <sz val="11"/>
        <color rgb="FF000000"/>
        <rFont val="Calibri"/>
      </rPr>
      <t>httpcookie</t>
    </r>
    <r>
      <rPr>
        <sz val="11"/>
        <color rgb="FF000000"/>
        <rFont val="Calibri"/>
      </rPr>
      <t>'</t>
    </r>
    <r>
      <rPr>
        <sz val="11"/>
        <color rgb="FF000000"/>
        <rFont val="Calibri"/>
      </rPr>
      <t xml:space="preserve"> mode is configured for session state</t>
    </r>
  </si>
  <si>
    <r>
      <rPr>
        <b/>
        <sz val="11"/>
        <color rgb="FF000000"/>
        <rFont val="Calibri"/>
      </rPr>
      <t>SessionState</t>
    </r>
    <r>
      <rPr>
        <sz val="11"/>
        <color rgb="FF000000"/>
        <rFont val="Calibri"/>
      </rPr>
      <t xml:space="preserve"> can be set to </t>
    </r>
    <r>
      <rPr>
        <b/>
        <sz val="11"/>
        <color rgb="FF000000"/>
        <rFont val="Calibri"/>
      </rPr>
      <t>UseCookies</t>
    </r>
    <r>
      <rPr>
        <sz val="11"/>
        <color rgb="FF000000"/>
        <rFont val="Calibri"/>
      </rPr>
      <t xml:space="preserve"> by using the IIS Manager GUI, using </t>
    </r>
    <r>
      <rPr>
        <b/>
        <sz val="11"/>
        <color rgb="FF000000"/>
        <rFont val="Calibri"/>
      </rPr>
      <t>AppCmd.exe</t>
    </r>
    <r>
      <rPr>
        <sz val="11"/>
        <color rgb="FF000000"/>
        <rFont val="Calibri"/>
      </rPr>
      <t xml:space="preserve"> commands in a command-line window, directly editing the configuration files, or by writing WMI scripts. Perform the following to set the </t>
    </r>
    <r>
      <rPr>
        <b/>
        <sz val="11"/>
        <color rgb="FF000000"/>
        <rFont val="Calibri"/>
      </rPr>
      <t>cookieless</t>
    </r>
    <r>
      <rPr>
        <sz val="11"/>
        <color rgb="FF000000"/>
        <rFont val="Calibri"/>
      </rPr>
      <t xml:space="preserve"> attribute of the </t>
    </r>
    <r>
      <rPr>
        <b/>
        <sz val="11"/>
        <color rgb="FF000000"/>
        <rFont val="Calibri"/>
      </rPr>
      <t>sessionState</t>
    </r>
    <r>
      <rPr>
        <sz val="11"/>
        <color rgb="FF000000"/>
        <rFont val="Calibri"/>
      </rPr>
      <t xml:space="preserve"> node to </t>
    </r>
    <r>
      <rPr>
        <b/>
        <sz val="11"/>
        <color rgb="FF000000"/>
        <rFont val="Calibri"/>
      </rPr>
      <t>UseCookies</t>
    </r>
    <r>
      <rPr>
        <sz val="11"/>
        <color rgb="FF000000"/>
        <rFont val="Calibri"/>
      </rPr>
      <t xml:space="preserve"> in the IIS Manager GUI:</t>
    </r>
    <r>
      <rPr>
        <sz val="11"/>
        <color rgb="FF000000"/>
        <rFont val="Calibri"/>
      </rPr>
      <t xml:space="preserve">
</t>
    </r>
    <r>
      <rPr>
        <sz val="11"/>
        <color rgb="FF000000"/>
        <rFont val="Calibri"/>
      </rPr>
      <t>- Open the IIS Manager GUI and navigate desired server, site, or application</t>
    </r>
    <r>
      <rPr>
        <sz val="11"/>
        <color rgb="FF000000"/>
        <rFont val="Calibri"/>
      </rPr>
      <t xml:space="preserve">
</t>
    </r>
    <r>
      <rPr>
        <sz val="11"/>
        <color rgb="FF000000"/>
        <rFont val="Calibri"/>
      </rPr>
      <t>- In Features View, find and double-click the Session State icon</t>
    </r>
    <r>
      <rPr>
        <sz val="11"/>
        <color rgb="FF000000"/>
        <rFont val="Calibri"/>
      </rPr>
      <t xml:space="preserve">
</t>
    </r>
    <r>
      <rPr>
        <sz val="11"/>
        <color rgb="FF000000"/>
        <rFont val="Calibri"/>
      </rPr>
      <t>- In the Cookie Settings section, choose Use Cookies from the Mode dropdown</t>
    </r>
    <r>
      <rPr>
        <sz val="11"/>
        <color rgb="FF000000"/>
        <rFont val="Calibri"/>
      </rPr>
      <t xml:space="preserve">
</t>
    </r>
    <r>
      <rPr>
        <sz val="11"/>
        <color rgb="FF000000"/>
        <rFont val="Calibri"/>
      </rPr>
      <t>- In the Actions Pane, click Apply</t>
    </r>
    <r>
      <rPr>
        <sz val="11"/>
        <color rgb="FF000000"/>
        <rFont val="Calibri"/>
      </rPr>
      <t xml:space="preserve">
</t>
    </r>
    <r>
      <rPr>
        <sz val="11"/>
        <color rgb="FF000000"/>
        <rFont val="Calibri"/>
      </rPr>
      <t xml:space="preserve">To use </t>
    </r>
    <r>
      <rPr>
        <b/>
        <sz val="11"/>
        <color rgb="FF000000"/>
        <rFont val="Calibri"/>
      </rPr>
      <t>AppCmd.exe</t>
    </r>
    <r>
      <rPr>
        <sz val="11"/>
        <color rgb="FF000000"/>
        <rFont val="Calibri"/>
      </rPr>
      <t xml:space="preserve"> to configure </t>
    </r>
    <r>
      <rPr>
        <b/>
        <sz val="11"/>
        <color rgb="FF000000"/>
        <rFont val="Calibri"/>
      </rPr>
      <t>sessionState</t>
    </r>
    <r>
      <rPr>
        <sz val="11"/>
        <color rgb="FF000000"/>
        <rFont val="Calibri"/>
      </rPr>
      <t xml:space="preserve"> at the server level, the command would look like this:</t>
    </r>
    <r>
      <rPr>
        <sz val="11"/>
        <color rgb="FF000000"/>
        <rFont val="Calibri"/>
      </rPr>
      <t xml:space="preserve">
</t>
    </r>
    <r>
      <rPr>
        <sz val="11"/>
        <color rgb="FF006096"/>
        <rFont val="Roboto Condensed"/>
      </rPr>
      <t xml:space="preserve">%systemroot%\system32\inetsrv\appcmd set config /commit:WEBROOT /section:sessionState /cookieless:UseCookies /cookieName:ASP.NET_SessionID /timeout:20 </t>
    </r>
    <r>
      <rPr>
        <sz val="11"/>
        <color rgb="FF006096"/>
        <rFont val="Roboto Condensed"/>
      </rPr>
      <t xml:space="preserve">
</t>
    </r>
    <r>
      <rPr>
        <sz val="11"/>
        <color rgb="FF000000"/>
        <rFont val="Calibri"/>
      </rPr>
      <t xml:space="preserve">
</t>
    </r>
    <r>
      <rPr>
        <sz val="11"/>
        <color rgb="FF000000"/>
        <rFont val="Calibri"/>
      </rPr>
      <t xml:space="preserve">When </t>
    </r>
    <r>
      <rPr>
        <b/>
        <sz val="11"/>
        <color rgb="FF000000"/>
        <rFont val="Calibri"/>
      </rPr>
      <t>Appcmd.exe</t>
    </r>
    <r>
      <rPr>
        <sz val="11"/>
        <color rgb="FF000000"/>
        <rFont val="Calibri"/>
      </rPr>
      <t xml:space="preserve"> is used to configure the </t>
    </r>
    <r>
      <rPr>
        <b/>
        <sz val="11"/>
        <color rgb="FF000000"/>
        <rFont val="Calibri"/>
      </rPr>
      <t>&lt;sessionstate&gt;</t>
    </r>
    <r>
      <rPr>
        <sz val="11"/>
        <color rgb="FF000000"/>
        <rFont val="Calibri"/>
      </rPr>
      <t xml:space="preserve"> element at the global level in IIS, the </t>
    </r>
    <r>
      <rPr>
        <b/>
        <sz val="11"/>
        <color rgb="FF000000"/>
        <rFont val="Calibri"/>
      </rPr>
      <t>/commit:WEBROOT</t>
    </r>
    <r>
      <rPr>
        <sz val="11"/>
        <color rgb="FF000000"/>
        <rFont val="Calibri"/>
      </rPr>
      <t xml:space="preserve"> switch must be included so that configuration changes are made to the root </t>
    </r>
    <r>
      <rPr>
        <b/>
        <sz val="11"/>
        <color rgb="FF000000"/>
        <rFont val="Calibri"/>
      </rPr>
      <t>web.config</t>
    </r>
    <r>
      <rPr>
        <sz val="11"/>
        <color rgb="FF000000"/>
        <rFont val="Calibri"/>
      </rPr>
      <t xml:space="preserve"> file instead of </t>
    </r>
    <r>
      <rPr>
        <b/>
        <sz val="11"/>
        <color rgb="FF000000"/>
        <rFont val="Calibri"/>
      </rPr>
      <t>ApplicationHost.config</t>
    </r>
    <r>
      <rPr>
        <sz val="11"/>
        <color rgb="FF000000"/>
        <rFont val="Calibri"/>
      </rPr>
      <t>.</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'MACHINE/WEBROOT/APPHOST/&lt;website name&gt;'  -filter "system.web/sessionState" -name "mode" -value "StateServer"</t>
    </r>
    <r>
      <rPr>
        <sz val="11"/>
        <color rgb="FF006096"/>
        <rFont val="Roboto Condensed"/>
      </rPr>
      <t xml:space="preserve">
</t>
    </r>
  </si>
  <si>
    <r>
      <rPr>
        <sz val="11"/>
        <color rgb="FF000000"/>
        <rFont val="Calibri"/>
      </rPr>
      <t>A session cookie associates session information with client information for that session, which can be the duration of a user's connection to a site. The cookie is passed in a HTTP header together with all requests between the client and server.</t>
    </r>
    <r>
      <rPr>
        <sz val="11"/>
        <color rgb="FF000000"/>
        <rFont val="Calibri"/>
      </rPr>
      <t xml:space="preserve">
</t>
    </r>
    <r>
      <rPr>
        <sz val="11"/>
        <color rgb="FF000000"/>
        <rFont val="Calibri"/>
      </rPr>
      <t xml:space="preserve">Session information can also be stored in the URL. However, storing session information in this manner has security implications that can open attack vectors such as session hijacking. An effective method used to prevent session hijacking attacks is to force web applications to use cookies to store the session token. This is accomplished by setting the </t>
    </r>
    <r>
      <rPr>
        <b/>
        <sz val="11"/>
        <color rgb="FF000000"/>
        <rFont val="Calibri"/>
      </rPr>
      <t>cookieless</t>
    </r>
    <r>
      <rPr>
        <sz val="11"/>
        <color rgb="FF000000"/>
        <rFont val="Calibri"/>
      </rPr>
      <t xml:space="preserve"> attribute of the </t>
    </r>
    <r>
      <rPr>
        <b/>
        <sz val="11"/>
        <color rgb="FF000000"/>
        <rFont val="Calibri"/>
      </rPr>
      <t>sessionState</t>
    </r>
    <r>
      <rPr>
        <sz val="11"/>
        <color rgb="FF000000"/>
        <rFont val="Calibri"/>
      </rPr>
      <t xml:space="preserve"> node to </t>
    </r>
    <r>
      <rPr>
        <b/>
        <sz val="11"/>
        <color rgb="FF000000"/>
        <rFont val="Calibri"/>
      </rPr>
      <t>UseCookies</t>
    </r>
    <r>
      <rPr>
        <sz val="11"/>
        <color rgb="FF000000"/>
        <rFont val="Calibri"/>
      </rPr>
      <t xml:space="preserve"> or </t>
    </r>
    <r>
      <rPr>
        <b/>
        <sz val="11"/>
        <color rgb="FF000000"/>
        <rFont val="Calibri"/>
      </rPr>
      <t>False</t>
    </r>
    <r>
      <rPr>
        <sz val="11"/>
        <color rgb="FF000000"/>
        <rFont val="Calibri"/>
      </rPr>
      <t xml:space="preserve"> which will in turn keep session state data out of URI.</t>
    </r>
    <r>
      <rPr>
        <sz val="11"/>
        <color rgb="FF000000"/>
        <rFont val="Calibri"/>
      </rPr>
      <t xml:space="preserve">
</t>
    </r>
    <r>
      <rPr>
        <sz val="11"/>
        <color rgb="FF000000"/>
        <rFont val="Calibri"/>
      </rPr>
      <t xml:space="preserve">It is recommended that session state be configured to </t>
    </r>
    <r>
      <rPr>
        <b/>
        <sz val="11"/>
        <color rgb="FF000000"/>
        <rFont val="Calibri"/>
      </rPr>
      <t>UseCookies</t>
    </r>
    <r>
      <rPr>
        <sz val="11"/>
        <color rgb="FF000000"/>
        <rFont val="Calibri"/>
      </rPr>
      <t>.</t>
    </r>
  </si>
  <si>
    <r>
      <rPr>
        <sz val="11"/>
        <color rgb="FF000000"/>
        <rFont val="Calibri"/>
      </rPr>
      <t>Session information in URI session IDs will not show up in proxy logs.</t>
    </r>
  </si>
  <si>
    <r>
      <rPr>
        <sz val="11"/>
        <color rgb="FF000000"/>
        <rFont val="Calibri"/>
      </rPr>
      <t xml:space="preserve">Find and open the </t>
    </r>
    <r>
      <rPr>
        <b/>
        <sz val="11"/>
        <color rgb="FF000000"/>
        <rFont val="Calibri"/>
      </rPr>
      <t>web.config</t>
    </r>
    <r>
      <rPr>
        <sz val="11"/>
        <color rgb="FF000000"/>
        <rFont val="Calibri"/>
      </rPr>
      <t xml:space="preserve"> file for the application/site and verify that the </t>
    </r>
    <r>
      <rPr>
        <b/>
        <sz val="11"/>
        <color rgb="FF000000"/>
        <rFont val="Calibri"/>
      </rPr>
      <t>sessionState</t>
    </r>
    <r>
      <rPr>
        <sz val="11"/>
        <color rgb="FF000000"/>
        <rFont val="Calibri"/>
      </rPr>
      <t xml:space="preserve"> tag is set to use cookies:</t>
    </r>
    <r>
      <rPr>
        <sz val="11"/>
        <color rgb="FF000000"/>
        <rFont val="Calibri"/>
      </rPr>
      <t xml:space="preserve">
</t>
    </r>
    <r>
      <rPr>
        <sz val="11"/>
        <color rgb="FF006096"/>
        <rFont val="Roboto Condensed"/>
      </rPr>
      <t>&lt;system.web&gt;</t>
    </r>
    <r>
      <rPr>
        <sz val="11"/>
        <color rgb="FF006096"/>
        <rFont val="Roboto Condensed"/>
      </rPr>
      <t xml:space="preserve">
</t>
    </r>
    <r>
      <rPr>
        <sz val="11"/>
        <color rgb="FF006096"/>
        <rFont val="Roboto Condensed"/>
      </rPr>
      <t xml:space="preserve">  &lt;sessionState cookieless="UseCookies" /&gt;</t>
    </r>
    <r>
      <rPr>
        <sz val="11"/>
        <color rgb="FF006096"/>
        <rFont val="Roboto Condensed"/>
      </rPr>
      <t xml:space="preserve">
</t>
    </r>
    <r>
      <rPr>
        <sz val="11"/>
        <color rgb="FF006096"/>
        <rFont val="Roboto Condensed"/>
      </rPr>
      <t>&lt;/system.web&gt;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'MACHINE/WEBROOT/APPHOST/&lt;website name&gt;'  -filter "system.web/sessionState" -name "mode"</t>
    </r>
    <r>
      <rPr>
        <sz val="11"/>
        <color rgb="FF006096"/>
        <rFont val="Roboto Condensed"/>
      </rPr>
      <t xml:space="preserve">
</t>
    </r>
  </si>
  <si>
    <r>
      <rPr>
        <sz val="11"/>
        <color rgb="FF000000"/>
        <rFont val="Calibri"/>
      </rPr>
      <t>By default, IIS maintains session state data for a managed code application in the worker process where the application runs e.g. In Process.</t>
    </r>
  </si>
  <si>
    <t>3.7</t>
  </si>
  <si>
    <r>
      <rPr>
        <sz val="11"/>
        <rFont val="Calibri"/>
      </rPr>
      <t xml:space="preserve">Ensure </t>
    </r>
    <r>
      <rPr>
        <sz val="11"/>
        <color rgb="FF000000"/>
        <rFont val="Calibri"/>
      </rPr>
      <t>'</t>
    </r>
    <r>
      <rPr>
        <b/>
        <sz val="11"/>
        <color rgb="FF000000"/>
        <rFont val="Calibri"/>
      </rPr>
      <t>cookies</t>
    </r>
    <r>
      <rPr>
        <sz val="11"/>
        <color rgb="FF000000"/>
        <rFont val="Calibri"/>
      </rPr>
      <t>'</t>
    </r>
    <r>
      <rPr>
        <sz val="11"/>
        <color rgb="FF000000"/>
        <rFont val="Calibri"/>
      </rPr>
      <t xml:space="preserve"> are set with HttpOnly attribute</t>
    </r>
  </si>
  <si>
    <r>
      <rPr>
        <sz val="11"/>
        <color rgb="FF000000"/>
        <rFont val="Calibri"/>
      </rPr>
      <t xml:space="preserve">- Locate and open the application's </t>
    </r>
    <r>
      <rPr>
        <b/>
        <sz val="11"/>
        <color rgb="FF000000"/>
        <rFont val="Calibri"/>
      </rPr>
      <t>web.config</t>
    </r>
    <r>
      <rPr>
        <sz val="11"/>
        <color rgb="FF000000"/>
        <rFont val="Calibri"/>
      </rPr>
      <t xml:space="preserve"> file</t>
    </r>
    <r>
      <rPr>
        <sz val="11"/>
        <color rgb="FF000000"/>
        <rFont val="Calibri"/>
      </rPr>
      <t xml:space="preserve">
</t>
    </r>
    <r>
      <rPr>
        <sz val="11"/>
        <color rgb="FF000000"/>
        <rFont val="Calibri"/>
      </rPr>
      <t xml:space="preserve">- Add the </t>
    </r>
    <r>
      <rPr>
        <b/>
        <sz val="11"/>
        <color rgb="FF000000"/>
        <rFont val="Calibri"/>
      </rPr>
      <t>&lt;httpCookies httpOnlyCookies="true" /&gt;</t>
    </r>
    <r>
      <rPr>
        <sz val="11"/>
        <color rgb="FF000000"/>
        <rFont val="Calibri"/>
      </rPr>
      <t xml:space="preserve"> tag within </t>
    </r>
    <r>
      <rPr>
        <b/>
        <sz val="11"/>
        <color rgb="FF000000"/>
        <rFont val="Calibri"/>
      </rPr>
      <t>&lt;system.web&gt;</t>
    </r>
    <r>
      <rPr>
        <sz val="11"/>
        <color rgb="FF000000"/>
        <rFont val="Calibri"/>
      </rPr>
      <t>:</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 xml:space="preserve">    &lt;httpCookies httpOnlyCookies="true" /&gt;</t>
    </r>
    <r>
      <rPr>
        <sz val="11"/>
        <color rgb="FF006096"/>
        <rFont val="Roboto Condensed"/>
      </rPr>
      <t xml:space="preserve">
</t>
    </r>
    <r>
      <rPr>
        <sz val="11"/>
        <color rgb="FF006096"/>
        <rFont val="Roboto Condensed"/>
      </rPr>
      <t xml:space="preserve">  &lt;/system.web&gt;</t>
    </r>
    <r>
      <rPr>
        <sz val="11"/>
        <color rgb="FF006096"/>
        <rFont val="Roboto Condensed"/>
      </rPr>
      <t xml:space="preserve">
</t>
    </r>
    <r>
      <rPr>
        <sz val="11"/>
        <color rgb="FF006096"/>
        <rFont val="Roboto Condensed"/>
      </rPr>
      <t xml:space="preserve">&lt;/configuration&gt; </t>
    </r>
    <r>
      <rPr>
        <sz val="11"/>
        <color rgb="FF006096"/>
        <rFont val="Roboto Condensed"/>
      </rPr>
      <t xml:space="preserve">
</t>
    </r>
    <r>
      <rPr>
        <sz val="11"/>
        <color rgb="FF000000"/>
        <rFont val="Calibri"/>
      </rPr>
      <t xml:space="preserve">
</t>
    </r>
    <r>
      <rPr>
        <sz val="11"/>
        <color rgb="FF000000"/>
        <rFont val="Calibri"/>
      </rPr>
      <t xml:space="preserve">Setting the value of the </t>
    </r>
    <r>
      <rPr>
        <b/>
        <sz val="11"/>
        <color rgb="FF000000"/>
        <rFont val="Calibri"/>
      </rPr>
      <t>httpOnlyCookies</t>
    </r>
    <r>
      <rPr>
        <sz val="11"/>
        <color rgb="FF000000"/>
        <rFont val="Calibri"/>
      </rPr>
      <t xml:space="preserve"> attribute of the </t>
    </r>
    <r>
      <rPr>
        <b/>
        <sz val="11"/>
        <color rgb="FF000000"/>
        <rFont val="Calibri"/>
      </rPr>
      <t>httpCookies</t>
    </r>
    <r>
      <rPr>
        <sz val="11"/>
        <color rgb="FF000000"/>
        <rFont val="Calibri"/>
      </rPr>
      <t xml:space="preserve"> element to </t>
    </r>
    <r>
      <rPr>
        <b/>
        <sz val="11"/>
        <color rgb="FF000000"/>
        <rFont val="Calibri"/>
      </rPr>
      <t>true</t>
    </r>
    <r>
      <rPr>
        <sz val="11"/>
        <color rgb="FF000000"/>
        <rFont val="Calibri"/>
      </rPr>
      <t xml:space="preserve"> will add the </t>
    </r>
    <r>
      <rPr>
        <b/>
        <sz val="11"/>
        <color rgb="FF000000"/>
        <rFont val="Calibri"/>
      </rPr>
      <t>HttpOnly</t>
    </r>
    <r>
      <rPr>
        <sz val="11"/>
        <color rgb="FF000000"/>
        <rFont val="Calibri"/>
      </rPr>
      <t xml:space="preserve"> flag to all the cookies set by the application. All modern versions of browsers recognize </t>
    </r>
    <r>
      <rPr>
        <b/>
        <sz val="11"/>
        <color rgb="FF000000"/>
        <rFont val="Calibri"/>
      </rPr>
      <t>HttpOnly</t>
    </r>
    <r>
      <rPr>
        <sz val="11"/>
        <color rgb="FF000000"/>
        <rFont val="Calibri"/>
      </rPr>
      <t xml:space="preserve"> attribute; older versions will either treat them as normal cookies or simply ignore them altogether.</t>
    </r>
  </si>
  <si>
    <r>
      <rPr>
        <sz val="11"/>
        <color rgb="FF000000"/>
        <rFont val="Calibri"/>
      </rPr>
      <t xml:space="preserve">The </t>
    </r>
    <r>
      <rPr>
        <b/>
        <sz val="11"/>
        <color rgb="FF000000"/>
        <rFont val="Calibri"/>
      </rPr>
      <t>httpOnlyCookies</t>
    </r>
    <r>
      <rPr>
        <sz val="11"/>
        <color rgb="FF000000"/>
        <rFont val="Calibri"/>
      </rPr>
      <t xml:space="preserve"> attribute of the </t>
    </r>
    <r>
      <rPr>
        <b/>
        <sz val="11"/>
        <color rgb="FF000000"/>
        <rFont val="Calibri"/>
      </rPr>
      <t>httpCookies</t>
    </r>
    <r>
      <rPr>
        <sz val="11"/>
        <color rgb="FF000000"/>
        <rFont val="Calibri"/>
      </rPr>
      <t xml:space="preserve"> node determines if IIS will set the </t>
    </r>
    <r>
      <rPr>
        <b/>
        <sz val="11"/>
        <color rgb="FF000000"/>
        <rFont val="Calibri"/>
      </rPr>
      <t>HttpOnly</t>
    </r>
    <r>
      <rPr>
        <sz val="11"/>
        <color rgb="FF000000"/>
        <rFont val="Calibri"/>
      </rPr>
      <t xml:space="preserve"> flag on HTTP cookies it sets. The </t>
    </r>
    <r>
      <rPr>
        <b/>
        <sz val="11"/>
        <color rgb="FF000000"/>
        <rFont val="Calibri"/>
      </rPr>
      <t>HttpOnly</t>
    </r>
    <r>
      <rPr>
        <sz val="11"/>
        <color rgb="FF000000"/>
        <rFont val="Calibri"/>
      </rPr>
      <t xml:space="preserve"> flag indicates to the user agent that the cookie must not be accessible by client-side script (i.e document.cookie).</t>
    </r>
    <r>
      <rPr>
        <sz val="11"/>
        <color rgb="FF000000"/>
        <rFont val="Calibri"/>
      </rPr>
      <t xml:space="preserve">
</t>
    </r>
    <r>
      <rPr>
        <sz val="11"/>
        <color rgb="FF000000"/>
        <rFont val="Calibri"/>
      </rPr>
      <t xml:space="preserve">It is recommended that the </t>
    </r>
    <r>
      <rPr>
        <b/>
        <sz val="11"/>
        <color rgb="FF000000"/>
        <rFont val="Calibri"/>
      </rPr>
      <t>httpOnlyCookies</t>
    </r>
    <r>
      <rPr>
        <sz val="11"/>
        <color rgb="FF000000"/>
        <rFont val="Calibri"/>
      </rPr>
      <t xml:space="preserve"> attribute be set to </t>
    </r>
    <r>
      <rPr>
        <b/>
        <sz val="11"/>
        <color rgb="FF000000"/>
        <rFont val="Calibri"/>
      </rPr>
      <t>true</t>
    </r>
    <r>
      <rPr>
        <sz val="11"/>
        <color rgb="FF000000"/>
        <rFont val="Calibri"/>
      </rPr>
      <t>.</t>
    </r>
  </si>
  <si>
    <r>
      <rPr>
        <sz val="11"/>
        <color rgb="FF000000"/>
        <rFont val="Calibri"/>
      </rPr>
      <t xml:space="preserve">After the next time IIS is restarted, browse to and open the </t>
    </r>
    <r>
      <rPr>
        <b/>
        <sz val="11"/>
        <color rgb="FF000000"/>
        <rFont val="Calibri"/>
      </rPr>
      <t>web.config</t>
    </r>
    <r>
      <rPr>
        <sz val="11"/>
        <color rgb="FF000000"/>
        <rFont val="Calibri"/>
      </rPr>
      <t xml:space="preserve"> for the application in which </t>
    </r>
    <r>
      <rPr>
        <b/>
        <sz val="11"/>
        <color rgb="FF000000"/>
        <rFont val="Calibri"/>
      </rPr>
      <t>httpOnly</t>
    </r>
    <r>
      <rPr>
        <sz val="11"/>
        <color rgb="FF000000"/>
        <rFont val="Calibri"/>
      </rPr>
      <t xml:space="preserve"> cookies have been turned on. Confirm the </t>
    </r>
    <r>
      <rPr>
        <b/>
        <sz val="11"/>
        <color rgb="FF000000"/>
        <rFont val="Calibri"/>
      </rPr>
      <t xml:space="preserve">httpOnlyCookies </t>
    </r>
    <r>
      <rPr>
        <sz val="11"/>
        <color rgb="FF000000"/>
        <rFont val="Calibri"/>
      </rPr>
      <t xml:space="preserve">attribute is set to true: </t>
    </r>
    <r>
      <rPr>
        <b/>
        <sz val="11"/>
        <color rgb="FF000000"/>
        <rFont val="Calibri"/>
      </rPr>
      <t>&lt;httpCookies httpOnlyCookies="true" /&gt;</t>
    </r>
    <r>
      <rPr>
        <sz val="11"/>
        <color rgb="FF000000"/>
        <rFont val="Calibri"/>
      </rPr>
      <t>.</t>
    </r>
  </si>
  <si>
    <r>
      <rPr>
        <sz val="11"/>
        <color rgb="FF000000"/>
        <rFont val="Calibri"/>
      </rPr>
      <t xml:space="preserve">By default, ASP.NET 2.0 does not force cookies to </t>
    </r>
    <r>
      <rPr>
        <b/>
        <sz val="11"/>
        <color rgb="FF000000"/>
        <rFont val="Calibri"/>
      </rPr>
      <t>httpOnly</t>
    </r>
    <r>
      <rPr>
        <sz val="11"/>
        <color rgb="FF000000"/>
        <rFont val="Calibri"/>
      </rPr>
      <t>.</t>
    </r>
  </si>
  <si>
    <t>3.8</t>
  </si>
  <si>
    <r>
      <rPr>
        <sz val="11"/>
        <rFont val="Calibri"/>
      </rPr>
      <t xml:space="preserve">Ensure </t>
    </r>
    <r>
      <rPr>
        <sz val="11"/>
        <color rgb="FF000000"/>
        <rFont val="Calibri"/>
      </rPr>
      <t>'</t>
    </r>
    <r>
      <rPr>
        <b/>
        <sz val="11"/>
        <color rgb="FF000000"/>
        <rFont val="Calibri"/>
      </rPr>
      <t>MachineKey validation method - .Net 3.5</t>
    </r>
    <r>
      <rPr>
        <sz val="11"/>
        <color rgb="FF000000"/>
        <rFont val="Calibri"/>
      </rPr>
      <t>'</t>
    </r>
    <r>
      <rPr>
        <sz val="11"/>
        <color rgb="FF000000"/>
        <rFont val="Calibri"/>
      </rPr>
      <t xml:space="preserve"> is configured</t>
    </r>
  </si>
  <si>
    <r>
      <rPr>
        <sz val="11"/>
        <color rgb="FF000000"/>
        <rFont val="Calibri"/>
      </rPr>
      <t xml:space="preserve">Machine key encryption can be set by using the UI, running </t>
    </r>
    <r>
      <rPr>
        <b/>
        <sz val="11"/>
        <color rgb="FF000000"/>
        <rFont val="Calibri"/>
      </rPr>
      <t>appcmd.exe</t>
    </r>
    <r>
      <rPr>
        <sz val="11"/>
        <color rgb="FF000000"/>
        <rFont val="Calibri"/>
      </rPr>
      <t xml:space="preserve"> commands, by editing configuration files directly, or by writing WMI scripts. To set the Machine Key encryption at the global level using an </t>
    </r>
    <r>
      <rPr>
        <b/>
        <sz val="11"/>
        <color rgb="FF000000"/>
        <rFont val="Calibri"/>
      </rPr>
      <t>appcmd.exe</t>
    </r>
    <r>
      <rPr>
        <sz val="11"/>
        <color rgb="FF000000"/>
        <rFont val="Calibri"/>
      </rPr>
      <t xml:space="preserve"> command:</t>
    </r>
    <r>
      <rPr>
        <sz val="11"/>
        <color rgb="FF000000"/>
        <rFont val="Calibri"/>
      </rPr>
      <t xml:space="preserve">
</t>
    </r>
    <r>
      <rPr>
        <sz val="11"/>
        <color rgb="FF006096"/>
        <rFont val="Roboto Condensed"/>
      </rPr>
      <t xml:space="preserve">%systemroot%\system32\inetsrv\appcmd set config /commit:WEBROOT /section:machineKey /validation:SHA1 </t>
    </r>
    <r>
      <rPr>
        <sz val="11"/>
        <color rgb="FF006096"/>
        <rFont val="Roboto Condensed"/>
      </rPr>
      <t xml:space="preserve">
</t>
    </r>
    <r>
      <rPr>
        <sz val="11"/>
        <color rgb="FF000000"/>
        <rFont val="Calibri"/>
      </rPr>
      <t xml:space="preserve">
</t>
    </r>
    <r>
      <rPr>
        <sz val="11"/>
        <color rgb="FF000000"/>
        <rFont val="Calibri"/>
      </rPr>
      <t xml:space="preserve">Note: When </t>
    </r>
    <r>
      <rPr>
        <b/>
        <sz val="11"/>
        <color rgb="FF000000"/>
        <rFont val="Calibri"/>
      </rPr>
      <t>Appcmd.exe</t>
    </r>
    <r>
      <rPr>
        <sz val="11"/>
        <color rgb="FF000000"/>
        <rFont val="Calibri"/>
      </rPr>
      <t xml:space="preserve"> is used to configure the </t>
    </r>
    <r>
      <rPr>
        <b/>
        <sz val="11"/>
        <color rgb="FF000000"/>
        <rFont val="Calibri"/>
      </rPr>
      <t>&lt;machineKey&gt;</t>
    </r>
    <r>
      <rPr>
        <sz val="11"/>
        <color rgb="FF000000"/>
        <rFont val="Calibri"/>
      </rPr>
      <t xml:space="preserve"> element at the global level in IIS, the </t>
    </r>
    <r>
      <rPr>
        <b/>
        <sz val="11"/>
        <color rgb="FF000000"/>
        <rFont val="Calibri"/>
      </rPr>
      <t>/commit:WEBROOT</t>
    </r>
    <r>
      <rPr>
        <sz val="11"/>
        <color rgb="FF000000"/>
        <rFont val="Calibri"/>
      </rPr>
      <t xml:space="preserve"> switch must be included so that configuration changes are made to the root </t>
    </r>
    <r>
      <rPr>
        <b/>
        <sz val="11"/>
        <color rgb="FF000000"/>
        <rFont val="Calibri"/>
      </rPr>
      <t>web.config</t>
    </r>
    <r>
      <rPr>
        <sz val="11"/>
        <color rgb="FF000000"/>
        <rFont val="Calibri"/>
      </rPr>
      <t xml:space="preserve"> file instead of </t>
    </r>
    <r>
      <rPr>
        <b/>
        <sz val="11"/>
        <color rgb="FF000000"/>
        <rFont val="Calibri"/>
      </rPr>
      <t>ApplicationHost.config</t>
    </r>
    <r>
      <rPr>
        <sz val="11"/>
        <color rgb="FF000000"/>
        <rFont val="Calibri"/>
      </rPr>
      <t>.</t>
    </r>
  </si>
  <si>
    <r>
      <rPr>
        <sz val="11"/>
        <color rgb="FF000000"/>
        <rFont val="Calibri"/>
      </rPr>
      <t xml:space="preserve">The </t>
    </r>
    <r>
      <rPr>
        <b/>
        <sz val="11"/>
        <color rgb="FF000000"/>
        <rFont val="Calibri"/>
      </rPr>
      <t>machineKey</t>
    </r>
    <r>
      <rPr>
        <sz val="11"/>
        <color rgb="FF000000"/>
        <rFont val="Calibri"/>
      </rPr>
      <t xml:space="preserve"> element of the ASP.NET </t>
    </r>
    <r>
      <rPr>
        <b/>
        <sz val="11"/>
        <color rgb="FF000000"/>
        <rFont val="Calibri"/>
      </rPr>
      <t>web.config</t>
    </r>
    <r>
      <rPr>
        <sz val="11"/>
        <color rgb="FF000000"/>
        <rFont val="Calibri"/>
      </rPr>
      <t xml:space="preserve"> specifies the algorithm and keys that ASP.NET will use for encryption. The Machine Key feature can be managed to specify hashing and encryption settings for application services such as view state, Forms authentication, membership and roles, and anonymous identification.</t>
    </r>
    <r>
      <rPr>
        <sz val="11"/>
        <color rgb="FF000000"/>
        <rFont val="Calibri"/>
      </rPr>
      <t xml:space="preserve">
</t>
    </r>
    <r>
      <rPr>
        <sz val="11"/>
        <color rgb="FF000000"/>
        <rFont val="Calibri"/>
      </rPr>
      <t>The following validation methods are available:</t>
    </r>
    <r>
      <rPr>
        <sz val="11"/>
        <color rgb="FF000000"/>
        <rFont val="Calibri"/>
      </rPr>
      <t xml:space="preserve">
</t>
    </r>
    <r>
      <rPr>
        <sz val="11"/>
        <color rgb="FF000000"/>
        <rFont val="Calibri"/>
      </rPr>
      <t>- Advanced Encryption Standard (AES) is relatively easy to implement and requires little memory. AES has a key size of 128, 192, or 256 bits. This method uses the same private key to encrypt and decrypt data, whereas a public-key method must use a pair of keys</t>
    </r>
    <r>
      <rPr>
        <sz val="11"/>
        <color rgb="FF000000"/>
        <rFont val="Calibri"/>
      </rPr>
      <t xml:space="preserve">
</t>
    </r>
    <r>
      <rPr>
        <sz val="11"/>
        <color rgb="FF000000"/>
        <rFont val="Calibri"/>
      </rPr>
      <t>- Message Digest 5 (MD5) is used for digital signing of applications. This method produces a 128-bit message digest, which is a compressed form of the original data</t>
    </r>
    <r>
      <rPr>
        <sz val="11"/>
        <color rgb="FF000000"/>
        <rFont val="Calibri"/>
      </rPr>
      <t xml:space="preserve">
</t>
    </r>
    <r>
      <rPr>
        <sz val="11"/>
        <color rgb="FF000000"/>
        <rFont val="Calibri"/>
      </rPr>
      <t>- Secure Hash Algorithm (SHA1) is considered more secure than MD5 because it produces a 160-bit message digest</t>
    </r>
    <r>
      <rPr>
        <sz val="11"/>
        <color rgb="FF000000"/>
        <rFont val="Calibri"/>
      </rPr>
      <t xml:space="preserve">
</t>
    </r>
    <r>
      <rPr>
        <sz val="11"/>
        <color rgb="FF000000"/>
        <rFont val="Calibri"/>
      </rPr>
      <t>- Triple Data Encryption Standard (TripleDES) is a minor variation of Data Encryption Standard (DES). It is three times slower than regular DES but can be more secure because it has a key size of 192 bits. If performance is not a primary consideration, consider using TripleDES</t>
    </r>
    <r>
      <rPr>
        <sz val="11"/>
        <color rgb="FF000000"/>
        <rFont val="Calibri"/>
      </rPr>
      <t xml:space="preserve">
</t>
    </r>
    <r>
      <rPr>
        <sz val="11"/>
        <color rgb="FF000000"/>
        <rFont val="Calibri"/>
      </rPr>
      <t>It is recommended that AES or SHA1 methods be configured for use at the global level.</t>
    </r>
  </si>
  <si>
    <r>
      <rPr>
        <sz val="11"/>
        <color rgb="FF000000"/>
        <rFont val="Calibri"/>
      </rPr>
      <t>To verify the Machine Key validation method using IIS Manager:</t>
    </r>
    <r>
      <rPr>
        <sz val="11"/>
        <color rgb="FF000000"/>
        <rFont val="Calibri"/>
      </rPr>
      <t xml:space="preserve">
</t>
    </r>
    <r>
      <rPr>
        <sz val="11"/>
        <color rgb="FF000000"/>
        <rFont val="Calibri"/>
      </rPr>
      <t>- Open IIS Manager and navigate to the level that was configured, the WEBROOT, or server in this case</t>
    </r>
    <r>
      <rPr>
        <sz val="11"/>
        <color rgb="FF000000"/>
        <rFont val="Calibri"/>
      </rPr>
      <t xml:space="preserve">
</t>
    </r>
    <r>
      <rPr>
        <sz val="11"/>
        <color rgb="FF000000"/>
        <rFont val="Calibri"/>
      </rPr>
      <t>- In the features view, double click Machine Key</t>
    </r>
    <r>
      <rPr>
        <sz val="11"/>
        <color rgb="FF000000"/>
        <rFont val="Calibri"/>
      </rPr>
      <t xml:space="preserve">
</t>
    </r>
    <r>
      <rPr>
        <sz val="11"/>
        <color rgb="FF000000"/>
        <rFont val="Calibri"/>
      </rPr>
      <t>- On the Machine Key page, verify that SHA1 is selected in the validation method dropdown</t>
    </r>
  </si>
  <si>
    <r>
      <rPr>
        <sz val="11"/>
        <color rgb="FF000000"/>
        <rFont val="Calibri"/>
      </rPr>
      <t>The default Machine Key validation method is SHA1.</t>
    </r>
  </si>
  <si>
    <t>3.9</t>
  </si>
  <si>
    <r>
      <rPr>
        <sz val="11"/>
        <rFont val="Calibri"/>
      </rPr>
      <t xml:space="preserve">Ensure </t>
    </r>
    <r>
      <rPr>
        <sz val="11"/>
        <color rgb="FF000000"/>
        <rFont val="Calibri"/>
      </rPr>
      <t>'</t>
    </r>
    <r>
      <rPr>
        <b/>
        <sz val="11"/>
        <color rgb="FF000000"/>
        <rFont val="Calibri"/>
      </rPr>
      <t>MachineKey validation method - .Net 4.5</t>
    </r>
    <r>
      <rPr>
        <sz val="11"/>
        <color rgb="FF000000"/>
        <rFont val="Calibri"/>
      </rPr>
      <t>'</t>
    </r>
    <r>
      <rPr>
        <sz val="11"/>
        <color rgb="FF000000"/>
        <rFont val="Calibri"/>
      </rPr>
      <t xml:space="preserve"> is configured</t>
    </r>
  </si>
  <si>
    <r>
      <rPr>
        <sz val="11"/>
        <color rgb="FF000000"/>
        <rFont val="Calibri"/>
      </rPr>
      <t xml:space="preserve">Machine key encryption can be set by using the UI, running </t>
    </r>
    <r>
      <rPr>
        <b/>
        <sz val="11"/>
        <color rgb="FF000000"/>
        <rFont val="Calibri"/>
      </rPr>
      <t>appcmd.exe</t>
    </r>
    <r>
      <rPr>
        <sz val="11"/>
        <color rgb="FF000000"/>
        <rFont val="Calibri"/>
      </rPr>
      <t xml:space="preserve"> commands, by editing configuration files directly, or by writing WMI scripts. To set the Machine Key encryption at the global level using an </t>
    </r>
    <r>
      <rPr>
        <b/>
        <sz val="11"/>
        <color rgb="FF000000"/>
        <rFont val="Calibri"/>
      </rPr>
      <t>appcmd.exe</t>
    </r>
    <r>
      <rPr>
        <sz val="11"/>
        <color rgb="FF000000"/>
        <rFont val="Calibri"/>
      </rPr>
      <t xml:space="preserve"> command:</t>
    </r>
    <r>
      <rPr>
        <sz val="11"/>
        <color rgb="FF000000"/>
        <rFont val="Calibri"/>
      </rPr>
      <t xml:space="preserve">
</t>
    </r>
    <r>
      <rPr>
        <sz val="11"/>
        <color rgb="FF006096"/>
        <rFont val="Roboto Condensed"/>
      </rPr>
      <t xml:space="preserve">%systemroot%\system32\inetsrv\appcmd set config /commit:WEBROOT /section:machineKey /validation:&lt;validation method&gt; </t>
    </r>
    <r>
      <rPr>
        <sz val="11"/>
        <color rgb="FF006096"/>
        <rFont val="Roboto Condensed"/>
      </rPr>
      <t xml:space="preserve">
</t>
    </r>
    <r>
      <rPr>
        <sz val="11"/>
        <color rgb="FF000000"/>
        <rFont val="Calibri"/>
      </rPr>
      <t xml:space="preserve">
</t>
    </r>
    <r>
      <rPr>
        <sz val="11"/>
        <color rgb="FF000000"/>
        <rFont val="Calibri"/>
      </rPr>
      <t xml:space="preserve">Note: When </t>
    </r>
    <r>
      <rPr>
        <b/>
        <sz val="11"/>
        <color rgb="FF000000"/>
        <rFont val="Calibri"/>
      </rPr>
      <t>Appcmd.exe</t>
    </r>
    <r>
      <rPr>
        <sz val="11"/>
        <color rgb="FF000000"/>
        <rFont val="Calibri"/>
      </rPr>
      <t xml:space="preserve"> is used to configure the </t>
    </r>
    <r>
      <rPr>
        <b/>
        <sz val="11"/>
        <color rgb="FF000000"/>
        <rFont val="Calibri"/>
      </rPr>
      <t>&lt;machineKey&gt;</t>
    </r>
    <r>
      <rPr>
        <sz val="11"/>
        <color rgb="FF000000"/>
        <rFont val="Calibri"/>
      </rPr>
      <t xml:space="preserve"> element at the global level in IIS, the </t>
    </r>
    <r>
      <rPr>
        <b/>
        <sz val="11"/>
        <color rgb="FF000000"/>
        <rFont val="Calibri"/>
      </rPr>
      <t>/commit:WEBROOT</t>
    </r>
    <r>
      <rPr>
        <sz val="11"/>
        <color rgb="FF000000"/>
        <rFont val="Calibri"/>
      </rPr>
      <t xml:space="preserve"> switch must be included so that configuration changes are made to the root </t>
    </r>
    <r>
      <rPr>
        <b/>
        <sz val="11"/>
        <color rgb="FF000000"/>
        <rFont val="Calibri"/>
      </rPr>
      <t>web.config</t>
    </r>
    <r>
      <rPr>
        <sz val="11"/>
        <color rgb="FF000000"/>
        <rFont val="Calibri"/>
      </rPr>
      <t xml:space="preserve"> file instead of </t>
    </r>
    <r>
      <rPr>
        <b/>
        <sz val="11"/>
        <color rgb="FF000000"/>
        <rFont val="Calibri"/>
      </rPr>
      <t>ApplicationHost.config</t>
    </r>
    <r>
      <rPr>
        <sz val="11"/>
        <color rgb="FF000000"/>
        <rFont val="Calibri"/>
      </rPr>
      <t>.</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  -filter "system.web/machineKey" -name "validation" -value "&lt;validation method&gt;"</t>
    </r>
    <r>
      <rPr>
        <sz val="11"/>
        <color rgb="FF006096"/>
        <rFont val="Roboto Condensed"/>
      </rPr>
      <t xml:space="preserve">
</t>
    </r>
  </si>
  <si>
    <r>
      <rPr>
        <sz val="11"/>
        <color rgb="FF000000"/>
        <rFont val="Calibri"/>
      </rPr>
      <t xml:space="preserve">The </t>
    </r>
    <r>
      <rPr>
        <b/>
        <sz val="11"/>
        <color rgb="FF000000"/>
        <rFont val="Calibri"/>
      </rPr>
      <t>machineKey</t>
    </r>
    <r>
      <rPr>
        <sz val="11"/>
        <color rgb="FF000000"/>
        <rFont val="Calibri"/>
      </rPr>
      <t xml:space="preserve"> element of the ASP.NET </t>
    </r>
    <r>
      <rPr>
        <b/>
        <sz val="11"/>
        <color rgb="FF000000"/>
        <rFont val="Calibri"/>
      </rPr>
      <t>web.config</t>
    </r>
    <r>
      <rPr>
        <sz val="11"/>
        <color rgb="FF000000"/>
        <rFont val="Calibri"/>
      </rPr>
      <t xml:space="preserve"> specifies the algorithm and keys that ASP.NET will use for encryption. The Machine Key feature can be managed to specify hashing and encryption settings for application services such as view state, Forms authentication, membership and roles, and anonymous identification.</t>
    </r>
    <r>
      <rPr>
        <sz val="11"/>
        <color rgb="FF000000"/>
        <rFont val="Calibri"/>
      </rPr>
      <t xml:space="preserve">
</t>
    </r>
    <r>
      <rPr>
        <sz val="11"/>
        <color rgb="FF000000"/>
        <rFont val="Calibri"/>
      </rPr>
      <t>The following validation methods are available:</t>
    </r>
    <r>
      <rPr>
        <sz val="11"/>
        <color rgb="FF000000"/>
        <rFont val="Calibri"/>
      </rPr>
      <t xml:space="preserve">
</t>
    </r>
    <r>
      <rPr>
        <sz val="11"/>
        <color rgb="FF000000"/>
        <rFont val="Calibri"/>
      </rPr>
      <t>- Advanced Encryption Standard (AES) is relatively easy to implement and requires little memory. AES has a key size of 128, 192, or 256 bits. This method uses the same private key to encrypt and decrypt data, whereas a public-key method must use a pair of keys</t>
    </r>
    <r>
      <rPr>
        <sz val="11"/>
        <color rgb="FF000000"/>
        <rFont val="Calibri"/>
      </rPr>
      <t xml:space="preserve">
</t>
    </r>
    <r>
      <rPr>
        <sz val="11"/>
        <color rgb="FF000000"/>
        <rFont val="Calibri"/>
      </rPr>
      <t>- Message Digest 5 (MD5) is used for digital signing of applications. This method produces a 128-bit message digest, which is a compressed form of the original data</t>
    </r>
    <r>
      <rPr>
        <sz val="11"/>
        <color rgb="FF000000"/>
        <rFont val="Calibri"/>
      </rPr>
      <t xml:space="preserve">
</t>
    </r>
    <r>
      <rPr>
        <sz val="11"/>
        <color rgb="FF000000"/>
        <rFont val="Calibri"/>
      </rPr>
      <t>- Secure Hash Algorithm (SHA1) is considered more secure than MD5 because it produces a 160-bit message digest</t>
    </r>
    <r>
      <rPr>
        <sz val="11"/>
        <color rgb="FF000000"/>
        <rFont val="Calibri"/>
      </rPr>
      <t xml:space="preserve">
</t>
    </r>
    <r>
      <rPr>
        <sz val="11"/>
        <color rgb="FF000000"/>
        <rFont val="Calibri"/>
      </rPr>
      <t>- Triple Data Encryption Standard (TripleDES) is a minor variation of Data Encryption Standard (DES). It is three times slower than regular DES but can be more secure because it has a key size of 192 bits. If performance is not a primary consideration, consider using TripleDES</t>
    </r>
    <r>
      <rPr>
        <sz val="11"/>
        <color rgb="FF000000"/>
        <rFont val="Calibri"/>
      </rPr>
      <t xml:space="preserve">
</t>
    </r>
    <r>
      <rPr>
        <sz val="11"/>
        <color rgb="FF000000"/>
        <rFont val="Calibri"/>
      </rPr>
      <t>- Secure Hash Algorithm (SHA-2) is a family of two similar hash functions, with different block sizes known as SHA-256 and SHA-512. They differ in the word size; SHAS-256 used 32-bit words and SHA-512 uses 64-bit words.</t>
    </r>
    <r>
      <rPr>
        <sz val="11"/>
        <color rgb="FF000000"/>
        <rFont val="Calibri"/>
      </rPr>
      <t xml:space="preserve">
</t>
    </r>
    <r>
      <rPr>
        <sz val="11"/>
        <color rgb="FF000000"/>
        <rFont val="Calibri"/>
      </rPr>
      <t>It is recommended that SHA-2 methods be configured for use at the global level.</t>
    </r>
  </si>
  <si>
    <r>
      <rPr>
        <sz val="11"/>
        <color rgb="FF000000"/>
        <rFont val="Calibri"/>
      </rPr>
      <t>To verify the Machine Key validation method using IIS Manager:</t>
    </r>
    <r>
      <rPr>
        <sz val="11"/>
        <color rgb="FF000000"/>
        <rFont val="Calibri"/>
      </rPr>
      <t xml:space="preserve">
</t>
    </r>
    <r>
      <rPr>
        <sz val="11"/>
        <color rgb="FF000000"/>
        <rFont val="Calibri"/>
      </rPr>
      <t>- Open IIS Manager and navigate to the level that was configured, the WEBROOT, or server in this case</t>
    </r>
    <r>
      <rPr>
        <sz val="11"/>
        <color rgb="FF000000"/>
        <rFont val="Calibri"/>
      </rPr>
      <t xml:space="preserve">
</t>
    </r>
    <r>
      <rPr>
        <sz val="11"/>
        <color rgb="FF000000"/>
        <rFont val="Calibri"/>
      </rPr>
      <t>- In the features view, double click Machine Key</t>
    </r>
    <r>
      <rPr>
        <sz val="11"/>
        <color rgb="FF000000"/>
        <rFont val="Calibri"/>
      </rPr>
      <t xml:space="preserve">
</t>
    </r>
    <r>
      <rPr>
        <sz val="11"/>
        <color rgb="FF000000"/>
        <rFont val="Calibri"/>
      </rPr>
      <t>- On the Machine Key page, verify that HMACSHA256 is selected in the validation method dropdown</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  -filter "system.web/machineKey" -name "validation"</t>
    </r>
    <r>
      <rPr>
        <sz val="11"/>
        <color rgb="FF006096"/>
        <rFont val="Roboto Condensed"/>
      </rPr>
      <t xml:space="preserve">
</t>
    </r>
  </si>
  <si>
    <r>
      <rPr>
        <sz val="11"/>
        <color rgb="FF000000"/>
        <rFont val="Calibri"/>
      </rPr>
      <t>The default Machine Key validation method is SHA256.</t>
    </r>
  </si>
  <si>
    <t>3.10</t>
  </si>
  <si>
    <r>
      <rPr>
        <sz val="11"/>
        <rFont val="Calibri"/>
      </rPr>
      <t>Ensure global .NET trust level is configured</t>
    </r>
  </si>
  <si>
    <r>
      <rPr>
        <sz val="11"/>
        <color rgb="FF000000"/>
        <rFont val="Calibri"/>
      </rPr>
      <t xml:space="preserve">Trust level can be set by using the UI, running </t>
    </r>
    <r>
      <rPr>
        <b/>
        <sz val="11"/>
        <color rgb="FF000000"/>
        <rFont val="Calibri"/>
      </rPr>
      <t>appcmd.exe</t>
    </r>
    <r>
      <rPr>
        <sz val="11"/>
        <color rgb="FF000000"/>
        <rFont val="Calibri"/>
      </rPr>
      <t xml:space="preserve"> commands, by editing configuration files directly, or by writing WMI scripts. To set the .Net Trust Level to Medium at the server level using an </t>
    </r>
    <r>
      <rPr>
        <b/>
        <sz val="11"/>
        <color rgb="FF000000"/>
        <rFont val="Calibri"/>
      </rPr>
      <t>appcmd.exe</t>
    </r>
    <r>
      <rPr>
        <sz val="11"/>
        <color rgb="FF000000"/>
        <rFont val="Calibri"/>
      </rPr>
      <t xml:space="preserve"> command:</t>
    </r>
    <r>
      <rPr>
        <sz val="11"/>
        <color rgb="FF000000"/>
        <rFont val="Calibri"/>
      </rPr>
      <t xml:space="preserve">
</t>
    </r>
    <r>
      <rPr>
        <sz val="11"/>
        <color rgb="FF006096"/>
        <rFont val="Roboto Condensed"/>
      </rPr>
      <t xml:space="preserve">%systemroot%\system32\inetsrv\appcmd set config /commit:WEBROOT /section:trust /level:Medium </t>
    </r>
    <r>
      <rPr>
        <sz val="11"/>
        <color rgb="FF006096"/>
        <rFont val="Roboto Condensed"/>
      </rPr>
      <t xml:space="preserve">
</t>
    </r>
    <r>
      <rPr>
        <sz val="11"/>
        <color rgb="FF000000"/>
        <rFont val="Calibri"/>
      </rPr>
      <t xml:space="preserve">
</t>
    </r>
    <r>
      <rPr>
        <sz val="11"/>
        <color rgb="FF000000"/>
        <rFont val="Calibri"/>
      </rPr>
      <t xml:space="preserve">When </t>
    </r>
    <r>
      <rPr>
        <b/>
        <sz val="11"/>
        <color rgb="FF000000"/>
        <rFont val="Calibri"/>
      </rPr>
      <t>Appcmd.exe</t>
    </r>
    <r>
      <rPr>
        <sz val="11"/>
        <color rgb="FF000000"/>
        <rFont val="Calibri"/>
      </rPr>
      <t xml:space="preserve"> is used to configure the element at the global level in IIS, the </t>
    </r>
    <r>
      <rPr>
        <b/>
        <sz val="11"/>
        <color rgb="FF000000"/>
        <rFont val="Calibri"/>
      </rPr>
      <t>/commit:WEBROOT</t>
    </r>
    <r>
      <rPr>
        <sz val="11"/>
        <color rgb="FF000000"/>
        <rFont val="Calibri"/>
      </rPr>
      <t xml:space="preserve"> switch must be included so that configuration changes are made to the root </t>
    </r>
    <r>
      <rPr>
        <b/>
        <sz val="11"/>
        <color rgb="FF000000"/>
        <rFont val="Calibri"/>
      </rPr>
      <t>web.config</t>
    </r>
    <r>
      <rPr>
        <sz val="11"/>
        <color rgb="FF000000"/>
        <rFont val="Calibri"/>
      </rPr>
      <t xml:space="preserve"> file instead of </t>
    </r>
    <r>
      <rPr>
        <b/>
        <sz val="11"/>
        <color rgb="FF000000"/>
        <rFont val="Calibri"/>
      </rPr>
      <t>ApplicationHost.config</t>
    </r>
    <r>
      <rPr>
        <sz val="11"/>
        <color rgb="FF000000"/>
        <rFont val="Calibri"/>
      </rPr>
      <t>.</t>
    </r>
    <r>
      <rPr>
        <sz val="11"/>
        <color rgb="FF000000"/>
        <rFont val="Calibri"/>
      </rPr>
      <t xml:space="preserve">
</t>
    </r>
    <r>
      <rPr>
        <i/>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  -filter "system.web/trust" -name "level" -value "Medium"</t>
    </r>
    <r>
      <rPr>
        <sz val="11"/>
        <color rgb="FF006096"/>
        <rFont val="Roboto Condensed"/>
      </rPr>
      <t xml:space="preserve">
</t>
    </r>
  </si>
  <si>
    <r>
      <rPr>
        <sz val="11"/>
        <color rgb="FF000000"/>
        <rFont val="Calibri"/>
      </rPr>
      <t>An application's trust level determines the permissions that are granted by the ASP.NET code access security (CAS) policy. CAS defines two trust categories: full trust and partial trust. An application that has full trust permissions may access all resource types on a server and perform privileged operations, while applications that run with partial trust have varying levels of operating permissions and access to resources.</t>
    </r>
    <r>
      <rPr>
        <sz val="11"/>
        <color rgb="FF000000"/>
        <rFont val="Calibri"/>
      </rPr>
      <t xml:space="preserve">
</t>
    </r>
    <r>
      <rPr>
        <sz val="11"/>
        <color rgb="FF000000"/>
        <rFont val="Calibri"/>
      </rPr>
      <t>The possible values for the Level property of the TrustSection class are:</t>
    </r>
    <r>
      <rPr>
        <sz val="11"/>
        <color rgb="FF000000"/>
        <rFont val="Calibri"/>
      </rPr>
      <t xml:space="preserve">
</t>
    </r>
    <r>
      <rPr>
        <sz val="11"/>
        <color rgb="FF000000"/>
        <rFont val="Calibri"/>
      </rPr>
      <t>- Full: Specifies unrestricted permissions and grants the ASP.NET application permissions to access any resource that is subject to operating system security; all privileged operations are supported</t>
    </r>
    <r>
      <rPr>
        <sz val="11"/>
        <color rgb="FF000000"/>
        <rFont val="Calibri"/>
      </rPr>
      <t xml:space="preserve">
</t>
    </r>
    <r>
      <rPr>
        <sz val="11"/>
        <color rgb="FF000000"/>
        <rFont val="Calibri"/>
      </rPr>
      <t>- High: specifies a high level of code access security which limits the application from doing the following:</t>
    </r>
    <r>
      <rPr>
        <sz val="11"/>
        <color rgb="FF000000"/>
        <rFont val="Calibri"/>
      </rPr>
      <t xml:space="preserve">
</t>
    </r>
    <r>
      <rPr>
        <sz val="11"/>
        <color rgb="FF000000"/>
        <rFont val="Calibri"/>
      </rPr>
      <t>- Call unmanaged code</t>
    </r>
    <r>
      <rPr>
        <sz val="11"/>
        <color rgb="FF000000"/>
        <rFont val="Calibri"/>
      </rPr>
      <t xml:space="preserve">
</t>
    </r>
    <r>
      <rPr>
        <sz val="11"/>
        <color rgb="FF000000"/>
        <rFont val="Calibri"/>
      </rPr>
      <t>- Call serviced components</t>
    </r>
    <r>
      <rPr>
        <sz val="11"/>
        <color rgb="FF000000"/>
        <rFont val="Calibri"/>
      </rPr>
      <t xml:space="preserve">
</t>
    </r>
    <r>
      <rPr>
        <sz val="11"/>
        <color rgb="FF000000"/>
        <rFont val="Calibri"/>
      </rPr>
      <t>- Write to the event log</t>
    </r>
    <r>
      <rPr>
        <sz val="11"/>
        <color rgb="FF000000"/>
        <rFont val="Calibri"/>
      </rPr>
      <t xml:space="preserve">
</t>
    </r>
    <r>
      <rPr>
        <sz val="11"/>
        <color rgb="FF000000"/>
        <rFont val="Calibri"/>
      </rPr>
      <t>- Access Microsoft Windows Message Queuing queues</t>
    </r>
    <r>
      <rPr>
        <sz val="11"/>
        <color rgb="FF000000"/>
        <rFont val="Calibri"/>
      </rPr>
      <t xml:space="preserve">
</t>
    </r>
    <r>
      <rPr>
        <sz val="11"/>
        <color rgb="FF000000"/>
        <rFont val="Calibri"/>
      </rPr>
      <t>- Access ODBC, OLD DB, or Oracle data sources</t>
    </r>
    <r>
      <rPr>
        <sz val="11"/>
        <color rgb="FF000000"/>
        <rFont val="Calibri"/>
      </rPr>
      <t xml:space="preserve">
</t>
    </r>
    <r>
      <rPr>
        <sz val="11"/>
        <color rgb="FF000000"/>
        <rFont val="Calibri"/>
      </rPr>
      <t>- Medium: specifies a medium level of code access security, which means that in addition to the restrictions for High, the ASP.NET application cannot do any of the following things:</t>
    </r>
    <r>
      <rPr>
        <sz val="11"/>
        <color rgb="FF000000"/>
        <rFont val="Calibri"/>
      </rPr>
      <t xml:space="preserve">
</t>
    </r>
    <r>
      <rPr>
        <sz val="11"/>
        <color rgb="FF000000"/>
        <rFont val="Calibri"/>
      </rPr>
      <t>- Access files outside the application directory</t>
    </r>
    <r>
      <rPr>
        <sz val="11"/>
        <color rgb="FF000000"/>
        <rFont val="Calibri"/>
      </rPr>
      <t xml:space="preserve">
</t>
    </r>
    <r>
      <rPr>
        <sz val="11"/>
        <color rgb="FF000000"/>
        <rFont val="Calibri"/>
      </rPr>
      <t>- Access the registry</t>
    </r>
    <r>
      <rPr>
        <sz val="11"/>
        <color rgb="FF000000"/>
        <rFont val="Calibri"/>
      </rPr>
      <t xml:space="preserve">
</t>
    </r>
    <r>
      <rPr>
        <sz val="11"/>
        <color rgb="FF000000"/>
        <rFont val="Calibri"/>
      </rPr>
      <t>- Low: specifies a low level of code access security, which means that in addition to the restrictions for Medium, the application is prevented from performing any of the following actions:</t>
    </r>
    <r>
      <rPr>
        <sz val="11"/>
        <color rgb="FF000000"/>
        <rFont val="Calibri"/>
      </rPr>
      <t xml:space="preserve">
</t>
    </r>
    <r>
      <rPr>
        <sz val="11"/>
        <color rgb="FF000000"/>
        <rFont val="Calibri"/>
      </rPr>
      <t>- Write to the file system</t>
    </r>
    <r>
      <rPr>
        <sz val="11"/>
        <color rgb="FF000000"/>
        <rFont val="Calibri"/>
      </rPr>
      <t xml:space="preserve">
</t>
    </r>
    <r>
      <rPr>
        <sz val="11"/>
        <color rgb="FF000000"/>
        <rFont val="Calibri"/>
      </rPr>
      <t xml:space="preserve">- Call the </t>
    </r>
    <r>
      <rPr>
        <b/>
        <sz val="11"/>
        <color rgb="FF000000"/>
        <rFont val="Calibri"/>
      </rPr>
      <t>System.Security.CodeAccessPermission.Assert</t>
    </r>
    <r>
      <rPr>
        <sz val="11"/>
        <color rgb="FF000000"/>
        <rFont val="Calibri"/>
      </rPr>
      <t xml:space="preserve"> method to expand permissions to resources</t>
    </r>
    <r>
      <rPr>
        <sz val="11"/>
        <color rgb="FF000000"/>
        <rFont val="Calibri"/>
      </rPr>
      <t xml:space="preserve">
</t>
    </r>
    <r>
      <rPr>
        <sz val="11"/>
        <color rgb="FF000000"/>
        <rFont val="Calibri"/>
      </rPr>
      <t>- Minimal: specifies a minimal level of code access security, which means that the application has only execute permission</t>
    </r>
    <r>
      <rPr>
        <sz val="11"/>
        <color rgb="FF000000"/>
        <rFont val="Calibri"/>
      </rPr>
      <t xml:space="preserve">
</t>
    </r>
    <r>
      <rPr>
        <sz val="11"/>
        <color rgb="FF000000"/>
        <rFont val="Calibri"/>
      </rPr>
      <t>It is recommended that the global .NET Trust Level be set to Medium or lower.</t>
    </r>
  </si>
  <si>
    <r>
      <rPr>
        <sz val="11"/>
        <color rgb="FF000000"/>
        <rFont val="Calibri"/>
      </rPr>
      <t>If not set properly, the application may not run.</t>
    </r>
  </si>
  <si>
    <r>
      <rPr>
        <sz val="11"/>
        <color rgb="FF000000"/>
        <rFont val="Calibri"/>
      </rPr>
      <t>To verify the global .NET Trust Level using IIS Manager:</t>
    </r>
    <r>
      <rPr>
        <sz val="11"/>
        <color rgb="FF000000"/>
        <rFont val="Calibri"/>
      </rPr>
      <t xml:space="preserve">
</t>
    </r>
    <r>
      <rPr>
        <sz val="11"/>
        <color rgb="FF000000"/>
        <rFont val="Calibri"/>
      </rPr>
      <t>- Open IIS Manager and navigate to the level that was configured, the server in this example</t>
    </r>
    <r>
      <rPr>
        <sz val="11"/>
        <color rgb="FF000000"/>
        <rFont val="Calibri"/>
      </rPr>
      <t xml:space="preserve">
</t>
    </r>
    <r>
      <rPr>
        <sz val="11"/>
        <color rgb="FF000000"/>
        <rFont val="Calibri"/>
      </rPr>
      <t>- In the features view, double click .NET Trust Levels</t>
    </r>
    <r>
      <rPr>
        <sz val="11"/>
        <color rgb="FF000000"/>
        <rFont val="Calibri"/>
      </rPr>
      <t xml:space="preserve">
</t>
    </r>
    <r>
      <rPr>
        <sz val="11"/>
        <color rgb="FF000000"/>
        <rFont val="Calibri"/>
      </rPr>
      <t xml:space="preserve">- On the .NET Trust Levels page, verify that </t>
    </r>
    <r>
      <rPr>
        <b/>
        <sz val="11"/>
        <color rgb="FF000000"/>
        <rFont val="Calibri"/>
      </rPr>
      <t>Medium (web_mediumtrust.config)</t>
    </r>
    <r>
      <rPr>
        <sz val="11"/>
        <color rgb="FF000000"/>
        <rFont val="Calibri"/>
      </rPr>
      <t xml:space="preserve"> is selected in the Trust Level dropdown</t>
    </r>
    <r>
      <rPr>
        <sz val="11"/>
        <color rgb="FF000000"/>
        <rFont val="Calibri"/>
      </rPr>
      <t xml:space="preserve">
</t>
    </r>
    <r>
      <rPr>
        <i/>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  -filter "system.web/trust" -name "level"</t>
    </r>
    <r>
      <rPr>
        <sz val="11"/>
        <color rgb="FF006096"/>
        <rFont val="Roboto Condensed"/>
      </rPr>
      <t xml:space="preserve">
</t>
    </r>
  </si>
  <si>
    <r>
      <rPr>
        <sz val="11"/>
        <color rgb="FF000000"/>
        <rFont val="Calibri"/>
      </rPr>
      <t>By default, ASP.NET web applications run under the full trust setting.</t>
    </r>
  </si>
  <si>
    <t>3.11</t>
  </si>
  <si>
    <r>
      <rPr>
        <sz val="11"/>
        <rFont val="Calibri"/>
      </rPr>
      <t>Ensure X-Powered-By Header is removed</t>
    </r>
  </si>
  <si>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%systemroot%\system32\inetsrv\appcmd.exe set config  -section:system.webServer/httpProtocol /-"customHeaders.[name='X-Powered-By']" /commit:apphost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Remove-WebConfigurationProperty -pspath 'MACHINE/WEBROOT/APPHOST' -filter "system.webserver/httpProtocol/customHeaders" -name "." -AtElement @{name='X-Powered-By'}</t>
    </r>
    <r>
      <rPr>
        <sz val="11"/>
        <color rgb="FF006096"/>
        <rFont val="Roboto Condensed"/>
      </rPr>
      <t xml:space="preserve">
</t>
    </r>
  </si>
  <si>
    <r>
      <rPr>
        <sz val="11"/>
        <color rgb="FF000000"/>
        <rFont val="Calibri"/>
      </rPr>
      <t>The x-powered-by headers specify the underlying technology used by the webserver.</t>
    </r>
  </si>
  <si>
    <r>
      <rPr>
        <sz val="11"/>
        <color rgb="FF000000"/>
        <rFont val="Calibri"/>
      </rPr>
      <t>X-powered-by headers will not be available on the webserver.</t>
    </r>
  </si>
  <si>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%systemroot%\system32\inetsrv\appcmd.exe list config  -section:system.webServer/httpProtocol</t>
    </r>
    <r>
      <rPr>
        <sz val="11"/>
        <color rgb="FF006096"/>
        <rFont val="Roboto Condensed"/>
      </rPr>
      <t xml:space="preserve">
</t>
    </r>
  </si>
  <si>
    <t>3.12</t>
  </si>
  <si>
    <r>
      <rPr>
        <sz val="11"/>
        <rFont val="Calibri"/>
      </rPr>
      <t>Ensure Server Header is removed</t>
    </r>
  </si>
  <si>
    <r>
      <rPr>
        <sz val="11"/>
        <color rgb="FF000000"/>
        <rFont val="Calibri"/>
      </rPr>
      <t>Enter the following command to use AppCmd.exe to configure:</t>
    </r>
    <r>
      <rPr>
        <sz val="11"/>
        <color rgb="FF000000"/>
        <rFont val="Calibri"/>
      </rPr>
      <t xml:space="preserve">
</t>
    </r>
    <r>
      <rPr>
        <sz val="11"/>
        <color rgb="FF006096"/>
        <rFont val="Roboto Condensed"/>
      </rPr>
      <t>%systemroot%\system32\inetsrv\appcmd.exe set config -section:system.webServer/security/requestFiltering /removeServerHeader:"True"  /commit:apphost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"system.webServer/security/requestFiltering" -name "removeServerHeader" -value "True"</t>
    </r>
    <r>
      <rPr>
        <sz val="11"/>
        <color rgb="FF006096"/>
        <rFont val="Roboto Condensed"/>
      </rPr>
      <t xml:space="preserve">
</t>
    </r>
  </si>
  <si>
    <r>
      <rPr>
        <sz val="11"/>
        <color rgb="FF000000"/>
        <rFont val="Calibri"/>
      </rPr>
      <t>The server header headers specify the underlying technology used by the application.</t>
    </r>
  </si>
  <si>
    <r>
      <rPr>
        <sz val="11"/>
        <color rgb="FF000000"/>
        <rFont val="Calibri"/>
      </rPr>
      <t>This will remove the server header.</t>
    </r>
  </si>
  <si>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%systemroot%\system32\inetsrv\appcmd.exe list config -section:system.webServer/security/requestFiltering</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'system.webserver/security/requestfiltering</t>
    </r>
    <r>
      <rPr>
        <sz val="11"/>
        <color rgb="FF006096"/>
        <rFont val="Roboto Condensed"/>
      </rPr>
      <t xml:space="preserve">
</t>
    </r>
    <r>
      <rPr>
        <sz val="11"/>
        <color rgb="FF006096"/>
        <rFont val="Roboto Condensed"/>
      </rPr>
      <t>' -name 'removeServerHeader'</t>
    </r>
    <r>
      <rPr>
        <sz val="11"/>
        <color rgb="FF006096"/>
        <rFont val="Roboto Condensed"/>
      </rPr>
      <t xml:space="preserve">
</t>
    </r>
  </si>
  <si>
    <r>
      <rPr>
        <sz val="11"/>
        <color rgb="FF000000"/>
        <rFont val="Calibri"/>
      </rPr>
      <t>Microsoft-IIS/10.0</t>
    </r>
  </si>
  <si>
    <t>Request Filtering and Other Restriction Modules</t>
  </si>
  <si>
    <t>4.1</t>
  </si>
  <si>
    <r>
      <rPr>
        <sz val="11"/>
        <rFont val="Calibri"/>
      </rPr>
      <t xml:space="preserve">Ensure </t>
    </r>
    <r>
      <rPr>
        <sz val="11"/>
        <color rgb="FF000000"/>
        <rFont val="Calibri"/>
      </rPr>
      <t>'</t>
    </r>
    <r>
      <rPr>
        <b/>
        <sz val="11"/>
        <color rgb="FF000000"/>
        <rFont val="Calibri"/>
      </rPr>
      <t>maxAllowedContentLength</t>
    </r>
    <r>
      <rPr>
        <sz val="11"/>
        <color rgb="FF000000"/>
        <rFont val="Calibri"/>
      </rPr>
      <t>'</t>
    </r>
    <r>
      <rPr>
        <sz val="11"/>
        <color rgb="FF000000"/>
        <rFont val="Calibri"/>
      </rPr>
      <t xml:space="preserve"> is configured</t>
    </r>
  </si>
  <si>
    <r>
      <rPr>
        <sz val="11"/>
        <color rgb="FF000000"/>
        <rFont val="Calibri"/>
      </rPr>
      <t xml:space="preserve">The </t>
    </r>
    <r>
      <rPr>
        <b/>
        <sz val="11"/>
        <color rgb="FF000000"/>
        <rFont val="Calibri"/>
      </rPr>
      <t>MaxAllowedContentLength</t>
    </r>
    <r>
      <rPr>
        <sz val="11"/>
        <color rgb="FF000000"/>
        <rFont val="Calibri"/>
      </rPr>
      <t xml:space="preserve"> Request Filter may be set for a server, website, or application using the IIS Manager GUI, using </t>
    </r>
    <r>
      <rPr>
        <b/>
        <sz val="11"/>
        <color rgb="FF000000"/>
        <rFont val="Calibri"/>
      </rPr>
      <t>AppCmd.exe</t>
    </r>
    <r>
      <rPr>
        <sz val="11"/>
        <color rgb="FF000000"/>
        <rFont val="Calibri"/>
      </rPr>
      <t xml:space="preserve"> commands in a command-line window, and/or directly editing the configuration files. To configure using the IIS Manager GUI:</t>
    </r>
    <r>
      <rPr>
        <sz val="11"/>
        <color rgb="FF000000"/>
        <rFont val="Calibri"/>
      </rPr>
      <t xml:space="preserve">
</t>
    </r>
    <r>
      <rPr>
        <sz val="11"/>
        <color rgb="FF000000"/>
        <rFont val="Calibri"/>
      </rPr>
      <t>- Open Internet Information Services (IIS) Manager</t>
    </r>
    <r>
      <rPr>
        <sz val="11"/>
        <color rgb="FF000000"/>
        <rFont val="Calibri"/>
      </rPr>
      <t xml:space="preserve">
</t>
    </r>
    <r>
      <rPr>
        <sz val="11"/>
        <color rgb="FF000000"/>
        <rFont val="Calibri"/>
      </rPr>
      <t>- In the Connections pane, click on the server, site, application, or directory to be configured</t>
    </r>
    <r>
      <rPr>
        <sz val="11"/>
        <color rgb="FF000000"/>
        <rFont val="Calibri"/>
      </rPr>
      <t xml:space="preserve">
</t>
    </r>
    <r>
      <rPr>
        <sz val="11"/>
        <color rgb="FF000000"/>
        <rFont val="Calibri"/>
      </rPr>
      <t>- In the Home pane, double-click Request Filtering</t>
    </r>
    <r>
      <rPr>
        <sz val="11"/>
        <color rgb="FF000000"/>
        <rFont val="Calibri"/>
      </rPr>
      <t xml:space="preserve">
</t>
    </r>
    <r>
      <rPr>
        <sz val="11"/>
        <color rgb="FF000000"/>
        <rFont val="Calibri"/>
      </rPr>
      <t>- Click Edit Feature Settings... in the Actions pane</t>
    </r>
    <r>
      <rPr>
        <sz val="11"/>
        <color rgb="FF000000"/>
        <rFont val="Calibri"/>
      </rPr>
      <t xml:space="preserve">
</t>
    </r>
    <r>
      <rPr>
        <sz val="11"/>
        <color rgb="FF000000"/>
        <rFont val="Calibri"/>
      </rPr>
      <t>- Under the Request Limits section, key the maximum content length in bytes that will allow applications to retain their intended functionality, such as 30000000 (approx. 28.6 MB)</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/section:requestfiltering /requestLimits.maxAllowedContentLength:30000000</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"system.webServer/security/requestFiltering/requestLimits" -name "maxAllowedContentLength" -value 30000000</t>
    </r>
    <r>
      <rPr>
        <sz val="11"/>
        <color rgb="FF006096"/>
        <rFont val="Roboto Condensed"/>
      </rPr>
      <t xml:space="preserve">
</t>
    </r>
  </si>
  <si>
    <r>
      <rPr>
        <sz val="11"/>
        <color rgb="FF000000"/>
        <rFont val="Calibri"/>
      </rPr>
      <t xml:space="preserve">The </t>
    </r>
    <r>
      <rPr>
        <b/>
        <sz val="11"/>
        <color rgb="FF000000"/>
        <rFont val="Calibri"/>
      </rPr>
      <t>maxAllowedContentLength</t>
    </r>
    <r>
      <rPr>
        <sz val="11"/>
        <color rgb="FF000000"/>
        <rFont val="Calibri"/>
      </rPr>
      <t xml:space="preserve"> Request Filter is the maximum size of the http request, measured in bytes, which can be sent from a client to the server. Configuring this value enables the total request size to be restricted to a configured value.</t>
    </r>
    <r>
      <rPr>
        <sz val="11"/>
        <color rgb="FF000000"/>
        <rFont val="Calibri"/>
      </rPr>
      <t xml:space="preserve">
</t>
    </r>
    <r>
      <rPr>
        <sz val="11"/>
        <color rgb="FF000000"/>
        <rFont val="Calibri"/>
      </rPr>
      <t>It is recommended that the overall size of requests be restricted to a maximum value appropriate for the server, site, or application.</t>
    </r>
  </si>
  <si>
    <r>
      <rPr>
        <sz val="11"/>
        <color rgb="FF000000"/>
        <rFont val="Calibri"/>
      </rPr>
      <t>Size of requests be restricted to the maximum value set.</t>
    </r>
  </si>
  <si>
    <r>
      <rPr>
        <sz val="11"/>
        <color rgb="FF000000"/>
        <rFont val="Calibri"/>
      </rPr>
      <t>Upon exceeding the configured value set for the Request Filter, IIS will throw a Status Code 404.13.</t>
    </r>
    <r>
      <rPr>
        <sz val="11"/>
        <color rgb="FF000000"/>
        <rFont val="Calibri"/>
      </rPr>
      <t xml:space="preserve">
</t>
    </r>
    <r>
      <rPr>
        <sz val="11"/>
        <color rgb="FF000000"/>
        <rFont val="Calibri"/>
      </rPr>
      <t xml:space="preserve">To manually verify the change, locate and open the </t>
    </r>
    <r>
      <rPr>
        <b/>
        <sz val="11"/>
        <color rgb="FF000000"/>
        <rFont val="Calibri"/>
      </rPr>
      <t>web.config</t>
    </r>
    <r>
      <rPr>
        <sz val="11"/>
        <color rgb="FF000000"/>
        <rFont val="Calibri"/>
      </rPr>
      <t xml:space="preserve"> for the web site or application in which the request filter was set. Ensure the value defined for </t>
    </r>
    <r>
      <rPr>
        <b/>
        <sz val="11"/>
        <color rgb="FF000000"/>
        <rFont val="Calibri"/>
      </rPr>
      <t>maxAllowedContentLength</t>
    </r>
    <r>
      <rPr>
        <sz val="11"/>
        <color rgb="FF000000"/>
        <rFont val="Calibri"/>
      </rPr>
      <t xml:space="preserve"> is what was set. The 28.6MB max example would show:</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&lt;requestLimits</t>
    </r>
    <r>
      <rPr>
        <sz val="11"/>
        <color rgb="FF006096"/>
        <rFont val="Roboto Condensed"/>
      </rPr>
      <t xml:space="preserve">
</t>
    </r>
    <r>
      <rPr>
        <sz val="11"/>
        <color rgb="FF006096"/>
        <rFont val="Roboto Condensed"/>
      </rPr>
      <t xml:space="preserve">           maxAllowedContentLength="30000000" /&gt;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"system.webServer/security/requestFiltering/requestLimits" -name "maxAllowedContentLength"</t>
    </r>
    <r>
      <rPr>
        <sz val="11"/>
        <color rgb="FF006096"/>
        <rFont val="Roboto Condensed"/>
      </rPr>
      <t xml:space="preserve">
</t>
    </r>
  </si>
  <si>
    <r>
      <rPr>
        <sz val="11"/>
        <color rgb="FF000000"/>
        <rFont val="Calibri"/>
      </rPr>
      <t xml:space="preserve">When request filtering is installed on a system, the default value is: </t>
    </r>
    <r>
      <rPr>
        <b/>
        <sz val="11"/>
        <color rgb="FF000000"/>
        <rFont val="Calibri"/>
      </rPr>
      <t>maxAllowedContentLength=“30000000”</t>
    </r>
    <r>
      <rPr>
        <sz val="11"/>
        <color rgb="FF000000"/>
        <rFont val="Calibri"/>
      </rPr>
      <t>, which is approximately 28.6MB.</t>
    </r>
  </si>
  <si>
    <t>4.2</t>
  </si>
  <si>
    <r>
      <rPr>
        <sz val="11"/>
        <rFont val="Calibri"/>
      </rPr>
      <t xml:space="preserve">Ensure </t>
    </r>
    <r>
      <rPr>
        <sz val="11"/>
        <color rgb="FF000000"/>
        <rFont val="Calibri"/>
      </rPr>
      <t>'</t>
    </r>
    <r>
      <rPr>
        <b/>
        <sz val="11"/>
        <color rgb="FF000000"/>
        <rFont val="Calibri"/>
      </rPr>
      <t>maxURL request filter</t>
    </r>
    <r>
      <rPr>
        <sz val="11"/>
        <color rgb="FF000000"/>
        <rFont val="Calibri"/>
      </rPr>
      <t>'</t>
    </r>
    <r>
      <rPr>
        <sz val="11"/>
        <color rgb="FF000000"/>
        <rFont val="Calibri"/>
      </rPr>
      <t xml:space="preserve"> is configured</t>
    </r>
  </si>
  <si>
    <r>
      <rPr>
        <sz val="11"/>
        <color rgb="FF000000"/>
        <rFont val="Calibri"/>
      </rPr>
      <t xml:space="preserve">The </t>
    </r>
    <r>
      <rPr>
        <b/>
        <sz val="11"/>
        <color rgb="FF000000"/>
        <rFont val="Calibri"/>
      </rPr>
      <t>MaxURL</t>
    </r>
    <r>
      <rPr>
        <sz val="11"/>
        <color rgb="FF000000"/>
        <rFont val="Calibri"/>
      </rPr>
      <t xml:space="preserve"> Request Filter may be set for a server, website, or application using the IIS Manager GUI, using </t>
    </r>
    <r>
      <rPr>
        <b/>
        <sz val="11"/>
        <color rgb="FF000000"/>
        <rFont val="Calibri"/>
      </rPr>
      <t>AppCmd.exe</t>
    </r>
    <r>
      <rPr>
        <sz val="11"/>
        <color rgb="FF000000"/>
        <rFont val="Calibri"/>
      </rPr>
      <t xml:space="preserve"> commands in a command-line window, and/or directly editing the configuration files. To configure using the IIS Manager GUI:</t>
    </r>
    <r>
      <rPr>
        <sz val="11"/>
        <color rgb="FF000000"/>
        <rFont val="Calibri"/>
      </rPr>
      <t xml:space="preserve">
</t>
    </r>
    <r>
      <rPr>
        <sz val="11"/>
        <color rgb="FF000000"/>
        <rFont val="Calibri"/>
      </rPr>
      <t>- Open Internet Information Services (IIS) Manager</t>
    </r>
    <r>
      <rPr>
        <sz val="11"/>
        <color rgb="FF000000"/>
        <rFont val="Calibri"/>
      </rPr>
      <t xml:space="preserve">
</t>
    </r>
    <r>
      <rPr>
        <sz val="11"/>
        <color rgb="FF000000"/>
        <rFont val="Calibri"/>
      </rPr>
      <t>- In the Connections pane, click on the connection, site, application, or directory to be configured</t>
    </r>
    <r>
      <rPr>
        <sz val="11"/>
        <color rgb="FF000000"/>
        <rFont val="Calibri"/>
      </rPr>
      <t xml:space="preserve">
</t>
    </r>
    <r>
      <rPr>
        <sz val="11"/>
        <color rgb="FF000000"/>
        <rFont val="Calibri"/>
      </rPr>
      <t>- In the Home pane, double-click Request Filtering</t>
    </r>
    <r>
      <rPr>
        <sz val="11"/>
        <color rgb="FF000000"/>
        <rFont val="Calibri"/>
      </rPr>
      <t xml:space="preserve">
</t>
    </r>
    <r>
      <rPr>
        <sz val="11"/>
        <color rgb="FF000000"/>
        <rFont val="Calibri"/>
      </rPr>
      <t>- Click Edit Feature Settings... in the Actions pane</t>
    </r>
    <r>
      <rPr>
        <sz val="11"/>
        <color rgb="FF000000"/>
        <rFont val="Calibri"/>
      </rPr>
      <t xml:space="preserve">
</t>
    </r>
    <r>
      <rPr>
        <sz val="11"/>
        <color rgb="FF000000"/>
        <rFont val="Calibri"/>
      </rPr>
      <t>- Under the Request Limits section, key the maximum URL length in bytes that has been tested with web applications</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/section:requestfiltering /requestLimits.maxURL:4096</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"system.webServer/security/requestFiltering/requestLimits" -name "maxUrl" -value 4096</t>
    </r>
    <r>
      <rPr>
        <sz val="11"/>
        <color rgb="FF006096"/>
        <rFont val="Roboto Condensed"/>
      </rPr>
      <t xml:space="preserve">
</t>
    </r>
  </si>
  <si>
    <r>
      <rPr>
        <sz val="11"/>
        <color rgb="FF000000"/>
        <rFont val="Calibri"/>
      </rPr>
      <t xml:space="preserve">The </t>
    </r>
    <r>
      <rPr>
        <b/>
        <sz val="11"/>
        <color rgb="FF000000"/>
        <rFont val="Calibri"/>
      </rPr>
      <t>maxURL</t>
    </r>
    <r>
      <rPr>
        <sz val="11"/>
        <color rgb="FF000000"/>
        <rFont val="Calibri"/>
      </rPr>
      <t xml:space="preserve"> attribute of the </t>
    </r>
    <r>
      <rPr>
        <b/>
        <sz val="11"/>
        <color rgb="FF000000"/>
        <rFont val="Calibri"/>
      </rPr>
      <t>&lt;requestLimits&gt;</t>
    </r>
    <r>
      <rPr>
        <sz val="11"/>
        <color rgb="FF000000"/>
        <rFont val="Calibri"/>
      </rPr>
      <t xml:space="preserve"> property is the maximum length (in Bytes) in which a requested URL can be (excluding query string) in order for IIS to accept. Configuring this Request Filter enables administrators to restrict the length of the requests that the server will accept.</t>
    </r>
    <r>
      <rPr>
        <sz val="11"/>
        <color rgb="FF000000"/>
        <rFont val="Calibri"/>
      </rPr>
      <t xml:space="preserve">
</t>
    </r>
    <r>
      <rPr>
        <sz val="11"/>
        <color rgb="FF000000"/>
        <rFont val="Calibri"/>
      </rPr>
      <t>It is recommended that a limit be put on the length of URL.</t>
    </r>
  </si>
  <si>
    <r>
      <rPr>
        <sz val="11"/>
        <color rgb="FF000000"/>
        <rFont val="Calibri"/>
      </rPr>
      <t>Length of the URL will be restricted to the maximum value set.</t>
    </r>
  </si>
  <si>
    <r>
      <rPr>
        <sz val="11"/>
        <color rgb="FF000000"/>
        <rFont val="Calibri"/>
      </rPr>
      <t>IIS will log a 404.14 HTTP status if the requested URL was rejected because it exceeded the length defined in the filter.</t>
    </r>
    <r>
      <rPr>
        <sz val="11"/>
        <color rgb="FF000000"/>
        <rFont val="Calibri"/>
      </rPr>
      <t xml:space="preserve">
</t>
    </r>
    <r>
      <rPr>
        <sz val="11"/>
        <color rgb="FF000000"/>
        <rFont val="Calibri"/>
      </rPr>
      <t xml:space="preserve">To manually verify the change, locate and open the </t>
    </r>
    <r>
      <rPr>
        <b/>
        <sz val="11"/>
        <color rgb="FF000000"/>
        <rFont val="Calibri"/>
      </rPr>
      <t>web.config</t>
    </r>
    <r>
      <rPr>
        <sz val="11"/>
        <color rgb="FF000000"/>
        <rFont val="Calibri"/>
      </rPr>
      <t xml:space="preserve"> for the web site or application in which the request filter was set. Verify the value defined for maxURL.</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&lt;requestLimits</t>
    </r>
    <r>
      <rPr>
        <sz val="11"/>
        <color rgb="FF006096"/>
        <rFont val="Roboto Condensed"/>
      </rPr>
      <t xml:space="preserve">
</t>
    </r>
    <r>
      <rPr>
        <sz val="11"/>
        <color rgb="FF006096"/>
        <rFont val="Roboto Condensed"/>
      </rPr>
      <t xml:space="preserve">           maxURL="4096" /&gt;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"system.webServer/security/requestFiltering/requestLimits" -name "maxUrl"</t>
    </r>
    <r>
      <rPr>
        <sz val="11"/>
        <color rgb="FF006096"/>
        <rFont val="Roboto Condensed"/>
      </rPr>
      <t xml:space="preserve">
</t>
    </r>
  </si>
  <si>
    <r>
      <rPr>
        <sz val="11"/>
        <color rgb="FF000000"/>
        <rFont val="Calibri"/>
      </rPr>
      <t xml:space="preserve">When Request Filtering is installed on a system, the default value for </t>
    </r>
    <r>
      <rPr>
        <b/>
        <sz val="11"/>
        <color rgb="FF000000"/>
        <rFont val="Calibri"/>
      </rPr>
      <t>maxURL=“4096”</t>
    </r>
    <r>
      <rPr>
        <sz val="11"/>
        <color rgb="FF000000"/>
        <rFont val="Calibri"/>
      </rPr>
      <t>.</t>
    </r>
  </si>
  <si>
    <t>4.3</t>
  </si>
  <si>
    <r>
      <rPr>
        <sz val="11"/>
        <rFont val="Calibri"/>
      </rPr>
      <t xml:space="preserve">Ensure </t>
    </r>
    <r>
      <rPr>
        <sz val="11"/>
        <color rgb="FF000000"/>
        <rFont val="Calibri"/>
      </rPr>
      <t>'</t>
    </r>
    <r>
      <rPr>
        <b/>
        <sz val="11"/>
        <color rgb="FF000000"/>
        <rFont val="Calibri"/>
      </rPr>
      <t>MaxQueryString request filter</t>
    </r>
    <r>
      <rPr>
        <sz val="11"/>
        <color rgb="FF000000"/>
        <rFont val="Calibri"/>
      </rPr>
      <t>'</t>
    </r>
    <r>
      <rPr>
        <sz val="11"/>
        <color rgb="FF000000"/>
        <rFont val="Calibri"/>
      </rPr>
      <t xml:space="preserve"> is configured</t>
    </r>
  </si>
  <si>
    <r>
      <rPr>
        <sz val="11"/>
        <color rgb="FF000000"/>
        <rFont val="Calibri"/>
      </rPr>
      <t xml:space="preserve">The </t>
    </r>
    <r>
      <rPr>
        <b/>
        <sz val="11"/>
        <color rgb="FF000000"/>
        <rFont val="Calibri"/>
      </rPr>
      <t>MaxQueryString</t>
    </r>
    <r>
      <rPr>
        <sz val="11"/>
        <color rgb="FF000000"/>
        <rFont val="Calibri"/>
      </rPr>
      <t xml:space="preserve"> Request Filter may be set for a server, website, or application using the IIS Manager GUI, using </t>
    </r>
    <r>
      <rPr>
        <b/>
        <sz val="11"/>
        <color rgb="FF000000"/>
        <rFont val="Calibri"/>
      </rPr>
      <t>AppCmd.exe</t>
    </r>
    <r>
      <rPr>
        <sz val="11"/>
        <color rgb="FF000000"/>
        <rFont val="Calibri"/>
      </rPr>
      <t xml:space="preserve"> commands in a command-line window, and/or directly editing the configuration files. To configure using the IIS Manager GUI:</t>
    </r>
    <r>
      <rPr>
        <sz val="11"/>
        <color rgb="FF000000"/>
        <rFont val="Calibri"/>
      </rPr>
      <t xml:space="preserve">
</t>
    </r>
    <r>
      <rPr>
        <sz val="11"/>
        <color rgb="FF000000"/>
        <rFont val="Calibri"/>
      </rPr>
      <t>- Open Internet Information Services (IIS) Manager</t>
    </r>
    <r>
      <rPr>
        <sz val="11"/>
        <color rgb="FF000000"/>
        <rFont val="Calibri"/>
      </rPr>
      <t xml:space="preserve">
</t>
    </r>
    <r>
      <rPr>
        <sz val="11"/>
        <color rgb="FF000000"/>
        <rFont val="Calibri"/>
      </rPr>
      <t>- In the Connections pane, go to the connection, site, application, or directory to be configured</t>
    </r>
    <r>
      <rPr>
        <sz val="11"/>
        <color rgb="FF000000"/>
        <rFont val="Calibri"/>
      </rPr>
      <t xml:space="preserve">
</t>
    </r>
    <r>
      <rPr>
        <sz val="11"/>
        <color rgb="FF000000"/>
        <rFont val="Calibri"/>
      </rPr>
      <t>- In the Home pane, double-click Request Filtering</t>
    </r>
    <r>
      <rPr>
        <sz val="11"/>
        <color rgb="FF000000"/>
        <rFont val="Calibri"/>
      </rPr>
      <t xml:space="preserve">
</t>
    </r>
    <r>
      <rPr>
        <sz val="11"/>
        <color rgb="FF000000"/>
        <rFont val="Calibri"/>
      </rPr>
      <t>- Click Edit Feature Settings... in the Actions pane</t>
    </r>
    <r>
      <rPr>
        <sz val="11"/>
        <color rgb="FF000000"/>
        <rFont val="Calibri"/>
      </rPr>
      <t xml:space="preserve">
</t>
    </r>
    <r>
      <rPr>
        <sz val="11"/>
        <color rgb="FF000000"/>
        <rFont val="Calibri"/>
      </rPr>
      <t>- Under the Request Limits section, key in a safe upper bound in the Maximum query string (Bytes) textbox</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/section:requestfiltering /requestLimits.maxQueryString:2048</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"system.webServer/security/requestFiltering/requestLimits" -name "maxQueryString" -value 2048</t>
    </r>
    <r>
      <rPr>
        <sz val="11"/>
        <color rgb="FF006096"/>
        <rFont val="Roboto Condensed"/>
      </rPr>
      <t xml:space="preserve">
</t>
    </r>
  </si>
  <si>
    <r>
      <rPr>
        <sz val="11"/>
        <color rgb="FF000000"/>
        <rFont val="Calibri"/>
      </rPr>
      <t xml:space="preserve">The </t>
    </r>
    <r>
      <rPr>
        <b/>
        <sz val="11"/>
        <color rgb="FF000000"/>
        <rFont val="Calibri"/>
      </rPr>
      <t>MaxQueryString</t>
    </r>
    <r>
      <rPr>
        <sz val="11"/>
        <color rgb="FF000000"/>
        <rFont val="Calibri"/>
      </rPr>
      <t xml:space="preserve"> Request Filter describes the upper limit on the length of the query string that the configured IIS server will allow for websites or applications.</t>
    </r>
    <r>
      <rPr>
        <sz val="11"/>
        <color rgb="FF000000"/>
        <rFont val="Calibri"/>
      </rPr>
      <t xml:space="preserve">
</t>
    </r>
    <r>
      <rPr>
        <sz val="11"/>
        <color rgb="FF000000"/>
        <rFont val="Calibri"/>
      </rPr>
      <t>It is recommended that values always be established to limit the amount of data that can be accepted in the query string.</t>
    </r>
  </si>
  <si>
    <r>
      <rPr>
        <sz val="11"/>
        <color rgb="FF000000"/>
        <rFont val="Calibri"/>
      </rPr>
      <t>The amount of data to be accepted in the query string will be limited.</t>
    </r>
  </si>
  <si>
    <r>
      <rPr>
        <sz val="11"/>
        <color rgb="FF000000"/>
        <rFont val="Calibri"/>
      </rPr>
      <t xml:space="preserve">If a request is rejected because it exceeds the value set in the </t>
    </r>
    <r>
      <rPr>
        <b/>
        <sz val="11"/>
        <color rgb="FF000000"/>
        <rFont val="Calibri"/>
      </rPr>
      <t>maxQueryString</t>
    </r>
    <r>
      <rPr>
        <sz val="11"/>
        <color rgb="FF000000"/>
        <rFont val="Calibri"/>
      </rPr>
      <t xml:space="preserve"> Request Filter, a 404.15 HTTP status is logged to the IIS log file.</t>
    </r>
    <r>
      <rPr>
        <sz val="11"/>
        <color rgb="FF000000"/>
        <rFont val="Calibri"/>
      </rPr>
      <t xml:space="preserve">
</t>
    </r>
    <r>
      <rPr>
        <sz val="11"/>
        <color rgb="FF000000"/>
        <rFont val="Calibri"/>
      </rPr>
      <t xml:space="preserve">To manually verify the change, locate and open </t>
    </r>
    <r>
      <rPr>
        <b/>
        <sz val="11"/>
        <color rgb="FF000000"/>
        <rFont val="Calibri"/>
      </rPr>
      <t>the web.config</t>
    </r>
    <r>
      <rPr>
        <sz val="11"/>
        <color rgb="FF000000"/>
        <rFont val="Calibri"/>
      </rPr>
      <t xml:space="preserve"> for the web site or application in which the filter was set. Ensure the value defined for </t>
    </r>
    <r>
      <rPr>
        <b/>
        <sz val="11"/>
        <color rgb="FF000000"/>
        <rFont val="Calibri"/>
      </rPr>
      <t>maxQueryString</t>
    </r>
    <r>
      <rPr>
        <sz val="11"/>
        <color rgb="FF000000"/>
        <rFont val="Calibri"/>
      </rPr>
      <t xml:space="preserve"> is what was configured.</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&lt;requestLimits</t>
    </r>
    <r>
      <rPr>
        <sz val="11"/>
        <color rgb="FF006096"/>
        <rFont val="Roboto Condensed"/>
      </rPr>
      <t xml:space="preserve">
</t>
    </r>
    <r>
      <rPr>
        <sz val="11"/>
        <color rgb="FF006096"/>
        <rFont val="Roboto Condensed"/>
      </rPr>
      <t xml:space="preserve">           maxQueryString="2048" /&gt;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"system.webServer/security/requestFiltering/requestLimits" -name "maxQueryString"</t>
    </r>
    <r>
      <rPr>
        <sz val="11"/>
        <color rgb="FF006096"/>
        <rFont val="Roboto Condensed"/>
      </rPr>
      <t xml:space="preserve">
</t>
    </r>
  </si>
  <si>
    <r>
      <rPr>
        <sz val="11"/>
        <color rgb="FF000000"/>
        <rFont val="Calibri"/>
      </rPr>
      <t xml:space="preserve">When request filtering is installed on a system, the default value is </t>
    </r>
    <r>
      <rPr>
        <b/>
        <sz val="11"/>
        <color rgb="FF000000"/>
        <rFont val="Calibri"/>
      </rPr>
      <t>maxQueryString=“2048”</t>
    </r>
    <r>
      <rPr>
        <sz val="11"/>
        <color rgb="FF000000"/>
        <rFont val="Calibri"/>
      </rPr>
      <t>.</t>
    </r>
  </si>
  <si>
    <t>4.4</t>
  </si>
  <si>
    <r>
      <rPr>
        <sz val="11"/>
        <rFont val="Calibri"/>
      </rPr>
      <t>Ensure non-ASCII characters in URLs are not allowed</t>
    </r>
  </si>
  <si>
    <r>
      <rPr>
        <sz val="11"/>
        <color rgb="FF000000"/>
        <rFont val="Calibri"/>
      </rPr>
      <t xml:space="preserve">The </t>
    </r>
    <r>
      <rPr>
        <b/>
        <sz val="11"/>
        <color rgb="FF000000"/>
        <rFont val="Calibri"/>
      </rPr>
      <t>AllowHighBitCharacters</t>
    </r>
    <r>
      <rPr>
        <sz val="11"/>
        <color rgb="FF000000"/>
        <rFont val="Calibri"/>
      </rPr>
      <t xml:space="preserve"> Request Filter may be set for a server, website, or application using the IIS Manager GUI, using </t>
    </r>
    <r>
      <rPr>
        <b/>
        <sz val="11"/>
        <color rgb="FF000000"/>
        <rFont val="Calibri"/>
      </rPr>
      <t>AppCmd.exe</t>
    </r>
    <r>
      <rPr>
        <sz val="11"/>
        <color rgb="FF000000"/>
        <rFont val="Calibri"/>
      </rPr>
      <t xml:space="preserve"> commands in a command-line window, and/or directly editing the configuration files. To configure using the IIS Manager GUI:</t>
    </r>
    <r>
      <rPr>
        <sz val="11"/>
        <color rgb="FF000000"/>
        <rFont val="Calibri"/>
      </rPr>
      <t xml:space="preserve">
</t>
    </r>
    <r>
      <rPr>
        <sz val="11"/>
        <color rgb="FF000000"/>
        <rFont val="Calibri"/>
      </rPr>
      <t>- Open Internet Information Services (IIS) Manager</t>
    </r>
    <r>
      <rPr>
        <sz val="11"/>
        <color rgb="FF000000"/>
        <rFont val="Calibri"/>
      </rPr>
      <t xml:space="preserve">
</t>
    </r>
    <r>
      <rPr>
        <sz val="11"/>
        <color rgb="FF000000"/>
        <rFont val="Calibri"/>
      </rPr>
      <t>- In the Connections pane, go to the connection, site, application, or directory to be configured</t>
    </r>
    <r>
      <rPr>
        <sz val="11"/>
        <color rgb="FF000000"/>
        <rFont val="Calibri"/>
      </rPr>
      <t xml:space="preserve">
</t>
    </r>
    <r>
      <rPr>
        <sz val="11"/>
        <color rgb="FF000000"/>
        <rFont val="Calibri"/>
      </rPr>
      <t>- In the Home pane, double-click Request Filtering</t>
    </r>
    <r>
      <rPr>
        <sz val="11"/>
        <color rgb="FF000000"/>
        <rFont val="Calibri"/>
      </rPr>
      <t xml:space="preserve">
</t>
    </r>
    <r>
      <rPr>
        <sz val="11"/>
        <color rgb="FF000000"/>
        <rFont val="Calibri"/>
      </rPr>
      <t>- Click Edit Feature Settings... in the Actions pane</t>
    </r>
    <r>
      <rPr>
        <sz val="11"/>
        <color rgb="FF000000"/>
        <rFont val="Calibri"/>
      </rPr>
      <t xml:space="preserve">
</t>
    </r>
    <r>
      <rPr>
        <sz val="11"/>
        <color rgb="FF000000"/>
        <rFont val="Calibri"/>
      </rPr>
      <t>- Under the General section, uncheck Allow high-bit characters</t>
    </r>
    <r>
      <rPr>
        <sz val="11"/>
        <color rgb="FF000000"/>
        <rFont val="Calibri"/>
      </rPr>
      <t xml:space="preserve">
</t>
    </r>
    <r>
      <rPr>
        <sz val="11"/>
        <color rgb="FF000000"/>
        <rFont val="Calibri"/>
      </rPr>
      <t>Note: Disallowing high-bit ASCII characters in the URL may negatively impact the functionality of sites requiring international language support.</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/section:requestfiltering /allowHighBitCharacters:false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"system.webServer/security/requestFiltering" -name "allowHighBitCharacters" -value "False"</t>
    </r>
    <r>
      <rPr>
        <sz val="11"/>
        <color rgb="FF006096"/>
        <rFont val="Roboto Condensed"/>
      </rPr>
      <t xml:space="preserve">
</t>
    </r>
  </si>
  <si>
    <r>
      <rPr>
        <sz val="11"/>
        <color rgb="FF000000"/>
        <rFont val="Calibri"/>
      </rPr>
      <t xml:space="preserve">This feature is used to allow or reject all requests to IIS that contain non-ASCII characters. When using this feature, Request Filtering will deny the request if high-bit characters are present in the URL. The UrlScan equivalent is </t>
    </r>
    <r>
      <rPr>
        <b/>
        <sz val="11"/>
        <color rgb="FF000000"/>
        <rFont val="Calibri"/>
      </rPr>
      <t>AllowHighBitCharacters</t>
    </r>
    <r>
      <rPr>
        <sz val="11"/>
        <color rgb="FF000000"/>
        <rFont val="Calibri"/>
      </rPr>
      <t>.</t>
    </r>
    <r>
      <rPr>
        <sz val="11"/>
        <color rgb="FF000000"/>
        <rFont val="Calibri"/>
      </rPr>
      <t xml:space="preserve">
</t>
    </r>
    <r>
      <rPr>
        <sz val="11"/>
        <color rgb="FF000000"/>
        <rFont val="Calibri"/>
      </rPr>
      <t>It is recommended that requests containing non-ASCII characters be rejected, where possible.</t>
    </r>
  </si>
  <si>
    <r>
      <rPr>
        <sz val="11"/>
        <color rgb="FF000000"/>
        <rFont val="Calibri"/>
      </rPr>
      <t>Requests containing non-ASCII characters be rejected.</t>
    </r>
  </si>
  <si>
    <r>
      <rPr>
        <sz val="11"/>
        <color rgb="FF000000"/>
        <rFont val="Calibri"/>
      </rPr>
      <t>If a request is rejected because it contains a high-bit character, a 404.12 HTTP status is logged to the IIS log file.</t>
    </r>
    <r>
      <rPr>
        <sz val="11"/>
        <color rgb="FF000000"/>
        <rFont val="Calibri"/>
      </rPr>
      <t xml:space="preserve">
</t>
    </r>
    <r>
      <rPr>
        <sz val="11"/>
        <color rgb="FF000000"/>
        <rFont val="Calibri"/>
      </rPr>
      <t xml:space="preserve">To manually verify the change, locate and open the </t>
    </r>
    <r>
      <rPr>
        <b/>
        <sz val="11"/>
        <color rgb="FF000000"/>
        <rFont val="Calibri"/>
      </rPr>
      <t>web.config</t>
    </r>
    <r>
      <rPr>
        <sz val="11"/>
        <color rgb="FF000000"/>
        <rFont val="Calibri"/>
      </rPr>
      <t xml:space="preserve"> for the web site or application in which the request filter was set. Ensure the value defined for the filter is false, as such:</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&lt;requestFiltering</t>
    </r>
    <r>
      <rPr>
        <sz val="11"/>
        <color rgb="FF006096"/>
        <rFont val="Roboto Condensed"/>
      </rPr>
      <t xml:space="preserve">
</t>
    </r>
    <r>
      <rPr>
        <sz val="11"/>
        <color rgb="FF006096"/>
        <rFont val="Roboto Condensed"/>
      </rPr>
      <t xml:space="preserve">         allowHighBitCharacters="false"&gt;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'system.webServer/security/requestFiltering' -name 'allowHighBitCharacters'</t>
    </r>
    <r>
      <rPr>
        <sz val="11"/>
        <color rgb="FF006096"/>
        <rFont val="Roboto Condensed"/>
      </rPr>
      <t xml:space="preserve">
</t>
    </r>
  </si>
  <si>
    <r>
      <rPr>
        <sz val="11"/>
        <color rgb="FF000000"/>
        <rFont val="Calibri"/>
      </rPr>
      <t>When Request Filtering is installed on a system, the default behavior is to allow high-bit characters in URI.</t>
    </r>
  </si>
  <si>
    <t>4.5</t>
  </si>
  <si>
    <r>
      <rPr>
        <sz val="11"/>
        <rFont val="Calibri"/>
      </rPr>
      <t>Ensure Double-Encoded requests will be rejected</t>
    </r>
  </si>
  <si>
    <r>
      <rPr>
        <sz val="11"/>
        <color rgb="FF000000"/>
        <rFont val="Calibri"/>
      </rPr>
      <t xml:space="preserve">The </t>
    </r>
    <r>
      <rPr>
        <b/>
        <sz val="11"/>
        <color rgb="FF000000"/>
        <rFont val="Calibri"/>
      </rPr>
      <t>allowDoubleEscaping</t>
    </r>
    <r>
      <rPr>
        <sz val="11"/>
        <color rgb="FF000000"/>
        <rFont val="Calibri"/>
      </rPr>
      <t xml:space="preserve"> Request Filter may be set for a server, website, or application using the IIS Manager GUI, using </t>
    </r>
    <r>
      <rPr>
        <b/>
        <sz val="11"/>
        <color rgb="FF000000"/>
        <rFont val="Calibri"/>
      </rPr>
      <t>AppCmd.exe</t>
    </r>
    <r>
      <rPr>
        <sz val="11"/>
        <color rgb="FF000000"/>
        <rFont val="Calibri"/>
      </rPr>
      <t xml:space="preserve"> commands in a command-line window, and/or directly editing the configuration files. To configure using the IIS Manager GUI:</t>
    </r>
    <r>
      <rPr>
        <sz val="11"/>
        <color rgb="FF000000"/>
        <rFont val="Calibri"/>
      </rPr>
      <t xml:space="preserve">
</t>
    </r>
    <r>
      <rPr>
        <sz val="11"/>
        <color rgb="FF000000"/>
        <rFont val="Calibri"/>
      </rPr>
      <t>- Open Internet Information Services (IIS) Manager</t>
    </r>
    <r>
      <rPr>
        <sz val="11"/>
        <color rgb="FF000000"/>
        <rFont val="Calibri"/>
      </rPr>
      <t xml:space="preserve">
</t>
    </r>
    <r>
      <rPr>
        <sz val="11"/>
        <color rgb="FF000000"/>
        <rFont val="Calibri"/>
      </rPr>
      <t>- In the Connections pane, select the site, application, or directory to be configured</t>
    </r>
    <r>
      <rPr>
        <sz val="11"/>
        <color rgb="FF000000"/>
        <rFont val="Calibri"/>
      </rPr>
      <t xml:space="preserve">
</t>
    </r>
    <r>
      <rPr>
        <sz val="11"/>
        <color rgb="FF000000"/>
        <rFont val="Calibri"/>
      </rPr>
      <t>- In the Home pane, double-click Request Filtering</t>
    </r>
    <r>
      <rPr>
        <sz val="11"/>
        <color rgb="FF000000"/>
        <rFont val="Calibri"/>
      </rPr>
      <t xml:space="preserve">
</t>
    </r>
    <r>
      <rPr>
        <sz val="11"/>
        <color rgb="FF000000"/>
        <rFont val="Calibri"/>
      </rPr>
      <t>- Click Edit Feature Settings... in the Actions pane</t>
    </r>
    <r>
      <rPr>
        <sz val="11"/>
        <color rgb="FF000000"/>
        <rFont val="Calibri"/>
      </rPr>
      <t xml:space="preserve">
</t>
    </r>
    <r>
      <rPr>
        <sz val="11"/>
        <color rgb="FF000000"/>
        <rFont val="Calibri"/>
      </rPr>
      <t>- Under the General section, uncheck Allow double escaping</t>
    </r>
    <r>
      <rPr>
        <sz val="11"/>
        <color rgb="FF000000"/>
        <rFont val="Calibri"/>
      </rPr>
      <t xml:space="preserve">
</t>
    </r>
    <r>
      <rPr>
        <sz val="11"/>
        <color rgb="FF000000"/>
        <rFont val="Calibri"/>
      </rPr>
      <t xml:space="preserve">If a file name in a URL includes "+" then </t>
    </r>
    <r>
      <rPr>
        <b/>
        <sz val="11"/>
        <color rgb="FF000000"/>
        <rFont val="Calibri"/>
      </rPr>
      <t>allowDoubleEscaping</t>
    </r>
    <r>
      <rPr>
        <sz val="11"/>
        <color rgb="FF000000"/>
        <rFont val="Calibri"/>
      </rPr>
      <t xml:space="preserve"> must be set to </t>
    </r>
    <r>
      <rPr>
        <b/>
        <sz val="11"/>
        <color rgb="FF000000"/>
        <rFont val="Calibri"/>
      </rPr>
      <t>true</t>
    </r>
    <r>
      <rPr>
        <sz val="11"/>
        <color rgb="FF000000"/>
        <rFont val="Calibri"/>
      </rPr>
      <t xml:space="preserve"> to allow functionality.</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/section:requestfiltering /allowDoubleEscaping:false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"system.webServer/security/requestFiltering" -name "allowDoubleEscaping" -value "True"</t>
    </r>
    <r>
      <rPr>
        <sz val="11"/>
        <color rgb="FF006096"/>
        <rFont val="Roboto Condensed"/>
      </rPr>
      <t xml:space="preserve">
</t>
    </r>
  </si>
  <si>
    <r>
      <rPr>
        <sz val="11"/>
        <color rgb="FF000000"/>
        <rFont val="Calibri"/>
      </rPr>
      <t xml:space="preserve">This Request Filter feature prevents attacks that rely on double-encoded requests and applies if an attacker submits a double-encoded request to IIS. When the double-encoded requests filter is enabled, IIS will go through a two iteration process of normalizing the request. If the first normalization differs from the second, the request is rejected and the error code is logged as a 404.11. The double-encoded requests filter was the </t>
    </r>
    <r>
      <rPr>
        <b/>
        <sz val="11"/>
        <color rgb="FF000000"/>
        <rFont val="Calibri"/>
      </rPr>
      <t>VerifyNormalization</t>
    </r>
    <r>
      <rPr>
        <sz val="11"/>
        <color rgb="FF000000"/>
        <rFont val="Calibri"/>
      </rPr>
      <t xml:space="preserve"> option in UrlScan.</t>
    </r>
    <r>
      <rPr>
        <sz val="11"/>
        <color rgb="FF000000"/>
        <rFont val="Calibri"/>
      </rPr>
      <t xml:space="preserve">
</t>
    </r>
    <r>
      <rPr>
        <sz val="11"/>
        <color rgb="FF000000"/>
        <rFont val="Calibri"/>
      </rPr>
      <t>It is recommended that double-encoded requests be rejected.</t>
    </r>
  </si>
  <si>
    <r>
      <rPr>
        <sz val="11"/>
        <color rgb="FF000000"/>
        <rFont val="Calibri"/>
      </rPr>
      <t>Double-encoded requests will be rejected.</t>
    </r>
  </si>
  <si>
    <r>
      <rPr>
        <sz val="11"/>
        <color rgb="FF000000"/>
        <rFont val="Calibri"/>
      </rPr>
      <t>If a request is rejected because it contains a double-encoded request, a 404.11 HTTP status is logged to the IIS log file.</t>
    </r>
    <r>
      <rPr>
        <sz val="11"/>
        <color rgb="FF000000"/>
        <rFont val="Calibri"/>
      </rPr>
      <t xml:space="preserve">
</t>
    </r>
    <r>
      <rPr>
        <sz val="11"/>
        <color rgb="FF000000"/>
        <rFont val="Calibri"/>
      </rPr>
      <t xml:space="preserve">To manually verify the change, locate and open the </t>
    </r>
    <r>
      <rPr>
        <b/>
        <sz val="11"/>
        <color rgb="FF000000"/>
        <rFont val="Calibri"/>
      </rPr>
      <t>web.config</t>
    </r>
    <r>
      <rPr>
        <sz val="11"/>
        <color rgb="FF000000"/>
        <rFont val="Calibri"/>
      </rPr>
      <t xml:space="preserve"> for the web site or application in which the request filter was set. Ensure the value defined for </t>
    </r>
    <r>
      <rPr>
        <b/>
        <sz val="11"/>
        <color rgb="FF000000"/>
        <rFont val="Calibri"/>
      </rPr>
      <t>allowDoubleEscaping</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&lt;requestFiltering</t>
    </r>
    <r>
      <rPr>
        <sz val="11"/>
        <color rgb="FF006096"/>
        <rFont val="Roboto Condensed"/>
      </rPr>
      <t xml:space="preserve">
</t>
    </r>
    <r>
      <rPr>
        <sz val="11"/>
        <color rgb="FF006096"/>
        <rFont val="Roboto Condensed"/>
      </rPr>
      <t xml:space="preserve">         allowDoubleEscaping="false"&gt;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"system.webServer/security/requestFiltering" -name "allowDoubleEscaping"</t>
    </r>
    <r>
      <rPr>
        <sz val="11"/>
        <color rgb="FF006096"/>
        <rFont val="Roboto Condensed"/>
      </rPr>
      <t xml:space="preserve">
</t>
    </r>
  </si>
  <si>
    <r>
      <rPr>
        <sz val="11"/>
        <color rgb="FF000000"/>
        <rFont val="Calibri"/>
      </rPr>
      <t>When Request Filtering is installed on a system, the default behavior is to not allow double-encoded requests.</t>
    </r>
  </si>
  <si>
    <t>4.6</t>
  </si>
  <si>
    <r>
      <rPr>
        <sz val="11"/>
        <rFont val="Calibri"/>
      </rPr>
      <t xml:space="preserve">Ensure </t>
    </r>
    <r>
      <rPr>
        <sz val="11"/>
        <color rgb="FF000000"/>
        <rFont val="Calibri"/>
      </rPr>
      <t>'</t>
    </r>
    <r>
      <rPr>
        <b/>
        <sz val="11"/>
        <color rgb="FF000000"/>
        <rFont val="Calibri"/>
      </rPr>
      <t>HTTP Trace Method</t>
    </r>
    <r>
      <rPr>
        <sz val="11"/>
        <color rgb="FF000000"/>
        <rFont val="Calibri"/>
      </rPr>
      <t>'</t>
    </r>
    <r>
      <rPr>
        <sz val="11"/>
        <color rgb="FF000000"/>
        <rFont val="Calibri"/>
      </rPr>
      <t xml:space="preserve"> is disabled</t>
    </r>
  </si>
  <si>
    <r>
      <rPr>
        <sz val="11"/>
        <color rgb="FF000000"/>
        <rFont val="Calibri"/>
      </rPr>
      <t>- Open Internet Information Services (IIS) Manager</t>
    </r>
    <r>
      <rPr>
        <sz val="11"/>
        <color rgb="FF000000"/>
        <rFont val="Calibri"/>
      </rPr>
      <t xml:space="preserve">
</t>
    </r>
    <r>
      <rPr>
        <sz val="11"/>
        <color rgb="FF000000"/>
        <rFont val="Calibri"/>
      </rPr>
      <t>- In the Connections pane, select the site, application, or directory to be configured</t>
    </r>
    <r>
      <rPr>
        <sz val="11"/>
        <color rgb="FF000000"/>
        <rFont val="Calibri"/>
      </rPr>
      <t xml:space="preserve">
</t>
    </r>
    <r>
      <rPr>
        <sz val="11"/>
        <color rgb="FF000000"/>
        <rFont val="Calibri"/>
      </rPr>
      <t>- In the Home pane, double-click Request Filtering</t>
    </r>
    <r>
      <rPr>
        <sz val="11"/>
        <color rgb="FF000000"/>
        <rFont val="Calibri"/>
      </rPr>
      <t xml:space="preserve">
</t>
    </r>
    <r>
      <rPr>
        <sz val="11"/>
        <color rgb="FF000000"/>
        <rFont val="Calibri"/>
      </rPr>
      <t>- In the Request Filtering pane, click the HTTP verbs tab, and then click Deny Verb... in the Actions pane</t>
    </r>
    <r>
      <rPr>
        <sz val="11"/>
        <color rgb="FF000000"/>
        <rFont val="Calibri"/>
      </rPr>
      <t xml:space="preserve">
</t>
    </r>
    <r>
      <rPr>
        <sz val="11"/>
        <color rgb="FF000000"/>
        <rFont val="Calibri"/>
      </rPr>
      <t>- In the Deny Verb dialog box, enter the TRACE, and then click OK</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/section:requestfiltering /+verbs.[verb='TRACE',allowed='false']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Add-WebConfigurationProperty -pspath 'MACHINE/WEBROOT/APPHOST'  -filter "system.webServer/security/requestFiltering/verbs" -name "." -value @{verb='TRACE';allowed='False'}</t>
    </r>
    <r>
      <rPr>
        <sz val="11"/>
        <color rgb="FF006096"/>
        <rFont val="Roboto Condensed"/>
      </rPr>
      <t xml:space="preserve">
</t>
    </r>
  </si>
  <si>
    <r>
      <rPr>
        <sz val="11"/>
        <color rgb="FF000000"/>
        <rFont val="Calibri"/>
      </rPr>
      <t xml:space="preserve">The HTTP TRACE method returns the contents of client HTTP requests in the entity-body of the TRACE response. Attackers could leverage this behavior to access sensitive information, such as authentication data or cookies, contained in the HTTP headers of the request. One such way to mitigate this is by using the </t>
    </r>
    <r>
      <rPr>
        <b/>
        <sz val="11"/>
        <color rgb="FF000000"/>
        <rFont val="Calibri"/>
      </rPr>
      <t>&lt;verbs&gt;</t>
    </r>
    <r>
      <rPr>
        <sz val="11"/>
        <color rgb="FF000000"/>
        <rFont val="Calibri"/>
      </rPr>
      <t xml:space="preserve"> element of the </t>
    </r>
    <r>
      <rPr>
        <b/>
        <sz val="11"/>
        <color rgb="FF000000"/>
        <rFont val="Calibri"/>
      </rPr>
      <t>&lt;requestFiltering&gt;</t>
    </r>
    <r>
      <rPr>
        <sz val="11"/>
        <color rgb="FF000000"/>
        <rFont val="Calibri"/>
      </rPr>
      <t xml:space="preserve"> collection. The </t>
    </r>
    <r>
      <rPr>
        <b/>
        <sz val="11"/>
        <color rgb="FF000000"/>
        <rFont val="Calibri"/>
      </rPr>
      <t>&lt;verbs&gt;</t>
    </r>
    <r>
      <rPr>
        <sz val="11"/>
        <color rgb="FF000000"/>
        <rFont val="Calibri"/>
      </rPr>
      <t xml:space="preserve"> element replaces the [AllowVerbs] and [DenyVerbs] features in UrlScan.</t>
    </r>
    <r>
      <rPr>
        <sz val="11"/>
        <color rgb="FF000000"/>
        <rFont val="Calibri"/>
      </rPr>
      <t xml:space="preserve">
</t>
    </r>
    <r>
      <rPr>
        <sz val="11"/>
        <color rgb="FF000000"/>
        <rFont val="Calibri"/>
      </rPr>
      <t>It is recommended the HTTP TRACE method be denied.</t>
    </r>
  </si>
  <si>
    <r>
      <rPr>
        <sz val="11"/>
        <color rgb="FF000000"/>
        <rFont val="Calibri"/>
      </rPr>
      <t>Contents of client HTTP requests in the entity-body of the TRACE response will not be available.</t>
    </r>
  </si>
  <si>
    <r>
      <rPr>
        <sz val="11"/>
        <color rgb="FF000000"/>
        <rFont val="Calibri"/>
      </rPr>
      <t xml:space="preserve">IIS will return an HTTP 404.6 error to the client when Request Filtering blocks an HTTP request because of a denied HTTP verb. To manually verify the change, browse to the </t>
    </r>
    <r>
      <rPr>
        <b/>
        <sz val="11"/>
        <color rgb="FF000000"/>
        <rFont val="Calibri"/>
      </rPr>
      <t>web.config</t>
    </r>
    <r>
      <rPr>
        <sz val="11"/>
        <color rgb="FF000000"/>
        <rFont val="Calibri"/>
      </rPr>
      <t xml:space="preserve"> file for which the change was made and verify the below configuration:</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&lt;verbs&gt;</t>
    </r>
    <r>
      <rPr>
        <sz val="11"/>
        <color rgb="FF006096"/>
        <rFont val="Roboto Condensed"/>
      </rPr>
      <t xml:space="preserve">
</t>
    </r>
    <r>
      <rPr>
        <sz val="11"/>
        <color rgb="FF006096"/>
        <rFont val="Roboto Condensed"/>
      </rPr>
      <t xml:space="preserve">            &lt;add verb="TRACE" allowed="false" /&gt;</t>
    </r>
    <r>
      <rPr>
        <sz val="11"/>
        <color rgb="FF006096"/>
        <rFont val="Roboto Condensed"/>
      </rPr>
      <t xml:space="preserve">
</t>
    </r>
    <r>
      <rPr>
        <sz val="11"/>
        <color rgb="FF006096"/>
        <rFont val="Roboto Condensed"/>
      </rPr>
      <t xml:space="preserve">          &lt;/verbs&gt;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 xml:space="preserve">To view this Request Filter using an </t>
    </r>
    <r>
      <rPr>
        <b/>
        <sz val="11"/>
        <color rgb="FF000000"/>
        <rFont val="Calibri"/>
      </rPr>
      <t>AppCmd.exe</t>
    </r>
    <r>
      <rPr>
        <sz val="11"/>
        <color rgb="FF000000"/>
        <rFont val="Calibri"/>
      </rPr>
      <t xml:space="preserve"> command, run the following command at an elevated command prompt:</t>
    </r>
    <r>
      <rPr>
        <sz val="11"/>
        <color rgb="FF000000"/>
        <rFont val="Calibri"/>
      </rPr>
      <t xml:space="preserve">
</t>
    </r>
    <r>
      <rPr>
        <sz val="11"/>
        <color rgb="FF006096"/>
        <rFont val="Roboto Condensed"/>
      </rPr>
      <t>%systemroot%\system32\inetsrv\appcmd listconfig /section:requestfiltering</t>
    </r>
    <r>
      <rPr>
        <sz val="11"/>
        <color rgb="FF006096"/>
        <rFont val="Roboto Condensed"/>
      </rPr>
      <t xml:space="preserve">
</t>
    </r>
  </si>
  <si>
    <r>
      <rPr>
        <sz val="11"/>
        <color rgb="FF000000"/>
        <rFont val="Calibri"/>
      </rPr>
      <t>The TRACE verb is not filtered by default.</t>
    </r>
  </si>
  <si>
    <t>4.7</t>
  </si>
  <si>
    <r>
      <rPr>
        <sz val="11"/>
        <rFont val="Calibri"/>
      </rPr>
      <t>Ensure Unlisted File Extensions are not allowed</t>
    </r>
  </si>
  <si>
    <r>
      <rPr>
        <sz val="11"/>
        <color rgb="FF000000"/>
        <rFont val="Calibri"/>
      </rPr>
      <t xml:space="preserve">The </t>
    </r>
    <r>
      <rPr>
        <b/>
        <sz val="11"/>
        <color rgb="FF000000"/>
        <rFont val="Calibri"/>
      </rPr>
      <t>allowUnlisted</t>
    </r>
    <r>
      <rPr>
        <sz val="11"/>
        <color rgb="FF000000"/>
        <rFont val="Calibri"/>
      </rPr>
      <t xml:space="preserve"> Request Filter may be set for a server, website, or application using the IIS Manager GUI, using </t>
    </r>
    <r>
      <rPr>
        <b/>
        <sz val="11"/>
        <color rgb="FF000000"/>
        <rFont val="Calibri"/>
      </rPr>
      <t>AppCmd.exe</t>
    </r>
    <r>
      <rPr>
        <sz val="11"/>
        <color rgb="FF000000"/>
        <rFont val="Calibri"/>
      </rPr>
      <t xml:space="preserve"> commands in a command-line window, and/or directly editing the configuration files. To configure at the server level using the IIS Manager GUI:</t>
    </r>
    <r>
      <rPr>
        <sz val="11"/>
        <color rgb="FF000000"/>
        <rFont val="Calibri"/>
      </rPr>
      <t xml:space="preserve">
</t>
    </r>
    <r>
      <rPr>
        <sz val="11"/>
        <color rgb="FF000000"/>
        <rFont val="Calibri"/>
      </rPr>
      <t>- Open Internet Information Services (IIS) Manager</t>
    </r>
    <r>
      <rPr>
        <sz val="11"/>
        <color rgb="FF000000"/>
        <rFont val="Calibri"/>
      </rPr>
      <t xml:space="preserve">
</t>
    </r>
    <r>
      <rPr>
        <sz val="11"/>
        <color rgb="FF000000"/>
        <rFont val="Calibri"/>
      </rPr>
      <t>- In the Connections pane, select the server</t>
    </r>
    <r>
      <rPr>
        <sz val="11"/>
        <color rgb="FF000000"/>
        <rFont val="Calibri"/>
      </rPr>
      <t xml:space="preserve">
</t>
    </r>
    <r>
      <rPr>
        <sz val="11"/>
        <color rgb="FF000000"/>
        <rFont val="Calibri"/>
      </rPr>
      <t>- In the Home pane, double-click Request Filtering</t>
    </r>
    <r>
      <rPr>
        <sz val="11"/>
        <color rgb="FF000000"/>
        <rFont val="Calibri"/>
      </rPr>
      <t xml:space="preserve">
</t>
    </r>
    <r>
      <rPr>
        <sz val="11"/>
        <color rgb="FF000000"/>
        <rFont val="Calibri"/>
      </rPr>
      <t>- Click Edit Feature Settings... in the Actions pane</t>
    </r>
    <r>
      <rPr>
        <sz val="11"/>
        <color rgb="FF000000"/>
        <rFont val="Calibri"/>
      </rPr>
      <t xml:space="preserve">
</t>
    </r>
    <r>
      <rPr>
        <sz val="11"/>
        <color rgb="FF000000"/>
        <rFont val="Calibri"/>
      </rPr>
      <t>- Under the General section, uncheck Allow unlisted file name extensions</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/section:requestfiltering /fileExtensions.allowunlisted:false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"system.webServer/security/requestFiltering/fileExtensions" -name "allowUnlisted" -value "False"</t>
    </r>
    <r>
      <rPr>
        <sz val="11"/>
        <color rgb="FF006096"/>
        <rFont val="Roboto Condensed"/>
      </rPr>
      <t xml:space="preserve">
</t>
    </r>
  </si>
  <si>
    <r>
      <rPr>
        <sz val="11"/>
        <color rgb="FF000000"/>
        <rFont val="Calibri"/>
      </rPr>
      <t xml:space="preserve">The </t>
    </r>
    <r>
      <rPr>
        <b/>
        <sz val="11"/>
        <color rgb="FF000000"/>
        <rFont val="Calibri"/>
      </rPr>
      <t>FileExtensions</t>
    </r>
    <r>
      <rPr>
        <sz val="11"/>
        <color rgb="FF000000"/>
        <rFont val="Calibri"/>
      </rPr>
      <t xml:space="preserve"> Request Filter allows administrators to define specific extensions their web server(s) will allow and disallow. The property </t>
    </r>
    <r>
      <rPr>
        <b/>
        <sz val="11"/>
        <color rgb="FF000000"/>
        <rFont val="Calibri"/>
      </rPr>
      <t>allowUnlisted</t>
    </r>
    <r>
      <rPr>
        <sz val="11"/>
        <color rgb="FF000000"/>
        <rFont val="Calibri"/>
      </rPr>
      <t xml:space="preserve"> will cover all other file extensions not explicitly allowed or denied. Often times, extensions such as </t>
    </r>
    <r>
      <rPr>
        <b/>
        <sz val="11"/>
        <color rgb="FF000000"/>
        <rFont val="Calibri"/>
      </rPr>
      <t>.config</t>
    </r>
    <r>
      <rPr>
        <sz val="11"/>
        <color rgb="FF000000"/>
        <rFont val="Calibri"/>
      </rPr>
      <t xml:space="preserve">, </t>
    </r>
    <r>
      <rPr>
        <b/>
        <sz val="11"/>
        <color rgb="FF000000"/>
        <rFont val="Calibri"/>
      </rPr>
      <t>.bat</t>
    </r>
    <r>
      <rPr>
        <sz val="11"/>
        <color rgb="FF000000"/>
        <rFont val="Calibri"/>
      </rPr>
      <t xml:space="preserve">, </t>
    </r>
    <r>
      <rPr>
        <b/>
        <sz val="11"/>
        <color rgb="FF000000"/>
        <rFont val="Calibri"/>
      </rPr>
      <t>.exe</t>
    </r>
    <r>
      <rPr>
        <sz val="11"/>
        <color rgb="FF000000"/>
        <rFont val="Calibri"/>
      </rPr>
      <t xml:space="preserve">, to name a few, should never be served. The </t>
    </r>
    <r>
      <rPr>
        <b/>
        <sz val="11"/>
        <color rgb="FF000000"/>
        <rFont val="Calibri"/>
      </rPr>
      <t>AllowExtensions</t>
    </r>
    <r>
      <rPr>
        <sz val="11"/>
        <color rgb="FF000000"/>
        <rFont val="Calibri"/>
      </rPr>
      <t xml:space="preserve"> and </t>
    </r>
    <r>
      <rPr>
        <b/>
        <sz val="11"/>
        <color rgb="FF000000"/>
        <rFont val="Calibri"/>
      </rPr>
      <t>DenyExtensions</t>
    </r>
    <r>
      <rPr>
        <sz val="11"/>
        <color rgb="FF000000"/>
        <rFont val="Calibri"/>
      </rPr>
      <t xml:space="preserve"> options are the UrlScan equivalents.</t>
    </r>
    <r>
      <rPr>
        <sz val="11"/>
        <color rgb="FF000000"/>
        <rFont val="Calibri"/>
      </rPr>
      <t xml:space="preserve">
</t>
    </r>
    <r>
      <rPr>
        <sz val="11"/>
        <color rgb="FF000000"/>
        <rFont val="Calibri"/>
      </rPr>
      <t>It is recommended that all extensions be disallowed at the most global level possible, with only those necessary being allowed.</t>
    </r>
  </si>
  <si>
    <r>
      <rPr>
        <sz val="11"/>
        <color rgb="FF000000"/>
        <rFont val="Calibri"/>
      </rPr>
      <t>If not set properly, file extensions that are needed will be rejected.</t>
    </r>
  </si>
  <si>
    <r>
      <rPr>
        <sz val="11"/>
        <color rgb="FF000000"/>
        <rFont val="Calibri"/>
      </rPr>
      <t>When IIS rejects a request based on a file extensions filter, the error code logged is 404.7.</t>
    </r>
    <r>
      <rPr>
        <sz val="11"/>
        <color rgb="FF000000"/>
        <rFont val="Calibri"/>
      </rPr>
      <t xml:space="preserve">
</t>
    </r>
    <r>
      <rPr>
        <sz val="11"/>
        <color rgb="FF000000"/>
        <rFont val="Calibri"/>
      </rPr>
      <t xml:space="preserve">To manually verify the change, locate and open the </t>
    </r>
    <r>
      <rPr>
        <b/>
        <sz val="11"/>
        <color rgb="FF000000"/>
        <rFont val="Calibri"/>
      </rPr>
      <t>web.config</t>
    </r>
    <r>
      <rPr>
        <sz val="11"/>
        <color rgb="FF000000"/>
        <rFont val="Calibri"/>
      </rPr>
      <t xml:space="preserve"> for the web site or application in which the Request Filter was set. Ensure </t>
    </r>
    <r>
      <rPr>
        <b/>
        <sz val="11"/>
        <color rgb="FF000000"/>
        <rFont val="Calibri"/>
      </rPr>
      <t>&lt;fileExtensions allowUnlisted="false"&gt;</t>
    </r>
    <r>
      <rPr>
        <sz val="11"/>
        <color rgb="FF000000"/>
        <rFont val="Calibri"/>
      </rPr>
      <t xml:space="preserve">. The following </t>
    </r>
    <r>
      <rPr>
        <b/>
        <sz val="11"/>
        <color rgb="FF000000"/>
        <rFont val="Calibri"/>
      </rPr>
      <t>web.config</t>
    </r>
    <r>
      <rPr>
        <sz val="11"/>
        <color rgb="FF000000"/>
        <rFont val="Calibri"/>
      </rPr>
      <t xml:space="preserve"> will disallow any requests for files that do not have </t>
    </r>
    <r>
      <rPr>
        <b/>
        <sz val="11"/>
        <color rgb="FF000000"/>
        <rFont val="Calibri"/>
      </rPr>
      <t>.asp</t>
    </r>
    <r>
      <rPr>
        <sz val="11"/>
        <color rgb="FF000000"/>
        <rFont val="Calibri"/>
      </rPr>
      <t xml:space="preserve">, </t>
    </r>
    <r>
      <rPr>
        <b/>
        <sz val="11"/>
        <color rgb="FF000000"/>
        <rFont val="Calibri"/>
      </rPr>
      <t>.aspx</t>
    </r>
    <r>
      <rPr>
        <sz val="11"/>
        <color rgb="FF000000"/>
        <rFont val="Calibri"/>
      </rPr>
      <t xml:space="preserve">, or </t>
    </r>
    <r>
      <rPr>
        <b/>
        <sz val="11"/>
        <color rgb="FF000000"/>
        <rFont val="Calibri"/>
      </rPr>
      <t>.html</t>
    </r>
    <r>
      <rPr>
        <sz val="11"/>
        <color rgb="FF000000"/>
        <rFont val="Calibri"/>
      </rPr>
      <t xml:space="preserve"> as their extension:</t>
    </r>
    <r>
      <rPr>
        <sz val="11"/>
        <color rgb="FF000000"/>
        <rFont val="Calibri"/>
      </rPr>
      <t xml:space="preserve">
</t>
    </r>
    <r>
      <rPr>
        <sz val="11"/>
        <color rgb="FF006096"/>
        <rFont val="Roboto Condensed"/>
      </rPr>
      <t>&lt;configuration&gt;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&lt;fileExtensions allowUnlisted="false"&gt;</t>
    </r>
    <r>
      <rPr>
        <sz val="11"/>
        <color rgb="FF006096"/>
        <rFont val="Roboto Condensed"/>
      </rPr>
      <t xml:space="preserve">
</t>
    </r>
    <r>
      <rPr>
        <sz val="11"/>
        <color rgb="FF006096"/>
        <rFont val="Roboto Condensed"/>
      </rPr>
      <t xml:space="preserve">     &lt;add fileExtension=".asp" allowed="true" /&gt;</t>
    </r>
    <r>
      <rPr>
        <sz val="11"/>
        <color rgb="FF006096"/>
        <rFont val="Roboto Condensed"/>
      </rPr>
      <t xml:space="preserve">
</t>
    </r>
    <r>
      <rPr>
        <sz val="11"/>
        <color rgb="FF006096"/>
        <rFont val="Roboto Condensed"/>
      </rPr>
      <t xml:space="preserve">     &lt;add fileExtension=".aspx" allowed="true" /&gt;</t>
    </r>
    <r>
      <rPr>
        <sz val="11"/>
        <color rgb="FF006096"/>
        <rFont val="Roboto Condensed"/>
      </rPr>
      <t xml:space="preserve">
</t>
    </r>
    <r>
      <rPr>
        <sz val="11"/>
        <color rgb="FF006096"/>
        <rFont val="Roboto Condensed"/>
      </rPr>
      <t xml:space="preserve">     &lt;add fileExtension=".html" allowed="true" /&gt;</t>
    </r>
    <r>
      <rPr>
        <sz val="11"/>
        <color rgb="FF006096"/>
        <rFont val="Roboto Condensed"/>
      </rPr>
      <t xml:space="preserve">
</t>
    </r>
    <r>
      <rPr>
        <sz val="11"/>
        <color rgb="FF006096"/>
        <rFont val="Roboto Condensed"/>
      </rPr>
      <t xml:space="preserve">    &lt;/fileExtensions&gt;</t>
    </r>
    <r>
      <rPr>
        <sz val="11"/>
        <color rgb="FF006096"/>
        <rFont val="Roboto Condensed"/>
      </rPr>
      <t xml:space="preserve">
</t>
    </r>
    <r>
      <rPr>
        <sz val="11"/>
        <color rgb="FF006096"/>
        <rFont val="Roboto Condensed"/>
      </rPr>
      <t xml:space="preserve">   &lt;/requestFiltering&gt;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&lt;/system.webServer&gt;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 list config /section:requestfiltering</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"system.webServer/security/requestFiltering/fileExtensions" -name "allowUnlisted"</t>
    </r>
    <r>
      <rPr>
        <sz val="11"/>
        <color rgb="FF006096"/>
        <rFont val="Roboto Condensed"/>
      </rPr>
      <t xml:space="preserve">
</t>
    </r>
  </si>
  <si>
    <r>
      <rPr>
        <sz val="11"/>
        <color rgb="FF000000"/>
        <rFont val="Calibri"/>
      </rPr>
      <t>The default Request Filtering configuration allows all unlisted file extensions to be requested.</t>
    </r>
  </si>
  <si>
    <t>4.8</t>
  </si>
  <si>
    <r>
      <rPr>
        <sz val="11"/>
        <rFont val="Calibri"/>
      </rPr>
      <t>Ensure Handler is not granted Write and Script/Execute</t>
    </r>
  </si>
  <si>
    <r>
      <rPr>
        <sz val="11"/>
        <color rgb="FF000000"/>
        <rFont val="Calibri"/>
      </rPr>
      <t xml:space="preserve">The </t>
    </r>
    <r>
      <rPr>
        <b/>
        <sz val="11"/>
        <color rgb="FF000000"/>
        <rFont val="Calibri"/>
      </rPr>
      <t>accessPolicy</t>
    </r>
    <r>
      <rPr>
        <sz val="11"/>
        <color rgb="FF000000"/>
        <rFont val="Calibri"/>
      </rPr>
      <t xml:space="preserve"> attribute in the </t>
    </r>
    <r>
      <rPr>
        <b/>
        <sz val="11"/>
        <color rgb="FF000000"/>
        <rFont val="Calibri"/>
      </rPr>
      <t>&lt;handlers&gt;</t>
    </r>
    <r>
      <rPr>
        <sz val="11"/>
        <color rgb="FF000000"/>
        <rFont val="Calibri"/>
      </rPr>
      <t xml:space="preserve"> section of either the </t>
    </r>
    <r>
      <rPr>
        <b/>
        <sz val="11"/>
        <color rgb="FF000000"/>
        <rFont val="Calibri"/>
      </rPr>
      <t>ApplicationHost.config</t>
    </r>
    <r>
      <rPr>
        <sz val="11"/>
        <color rgb="FF000000"/>
        <rFont val="Calibri"/>
      </rPr>
      <t xml:space="preserve"> (server-wide) or </t>
    </r>
    <r>
      <rPr>
        <b/>
        <sz val="11"/>
        <color rgb="FF000000"/>
        <rFont val="Calibri"/>
      </rPr>
      <t>web.config</t>
    </r>
    <r>
      <rPr>
        <sz val="11"/>
        <color rgb="FF000000"/>
        <rFont val="Calibri"/>
      </rPr>
      <t xml:space="preserve"> (site or application) must not have </t>
    </r>
    <r>
      <rPr>
        <b/>
        <sz val="11"/>
        <color rgb="FF000000"/>
        <rFont val="Calibri"/>
      </rPr>
      <t>Write</t>
    </r>
    <r>
      <rPr>
        <sz val="11"/>
        <color rgb="FF000000"/>
        <rFont val="Calibri"/>
      </rPr>
      <t xml:space="preserve"> present when </t>
    </r>
    <r>
      <rPr>
        <b/>
        <sz val="11"/>
        <color rgb="FF000000"/>
        <rFont val="Calibri"/>
      </rPr>
      <t>Script</t>
    </r>
    <r>
      <rPr>
        <sz val="11"/>
        <color rgb="FF000000"/>
        <rFont val="Calibri"/>
      </rPr>
      <t xml:space="preserve"> or </t>
    </r>
    <r>
      <rPr>
        <b/>
        <sz val="11"/>
        <color rgb="FF000000"/>
        <rFont val="Calibri"/>
      </rPr>
      <t>Execute</t>
    </r>
    <r>
      <rPr>
        <sz val="11"/>
        <color rgb="FF000000"/>
        <rFont val="Calibri"/>
      </rPr>
      <t xml:space="preserve"> are present. To resolve this issue for a Web server, the attribute in the </t>
    </r>
    <r>
      <rPr>
        <b/>
        <sz val="11"/>
        <color rgb="FF000000"/>
        <rFont val="Calibri"/>
      </rPr>
      <t>&lt;handlers&gt;</t>
    </r>
    <r>
      <rPr>
        <sz val="11"/>
        <color rgb="FF000000"/>
        <rFont val="Calibri"/>
      </rPr>
      <t xml:space="preserve"> section of the </t>
    </r>
    <r>
      <rPr>
        <b/>
        <sz val="11"/>
        <color rgb="FF000000"/>
        <rFont val="Calibri"/>
      </rPr>
      <t>ApplicationHost.config</t>
    </r>
    <r>
      <rPr>
        <sz val="11"/>
        <color rgb="FF000000"/>
        <rFont val="Calibri"/>
      </rPr>
      <t xml:space="preserve"> file for the server must manually be edited. To edit the ApplicationHost.config file by using Notepad, perform the following steps:</t>
    </r>
    <r>
      <rPr>
        <sz val="11"/>
        <color rgb="FF000000"/>
        <rFont val="Calibri"/>
      </rPr>
      <t xml:space="preserve">
</t>
    </r>
    <r>
      <rPr>
        <sz val="11"/>
        <color rgb="FF000000"/>
        <rFont val="Calibri"/>
      </rPr>
      <t>- Open Notepad as Administrator</t>
    </r>
    <r>
      <rPr>
        <sz val="11"/>
        <color rgb="FF000000"/>
        <rFont val="Calibri"/>
      </rPr>
      <t xml:space="preserve">
</t>
    </r>
    <r>
      <rPr>
        <sz val="11"/>
        <color rgb="FF000000"/>
        <rFont val="Calibri"/>
      </rPr>
      <t xml:space="preserve">- Open the ApplicationHost.config file in </t>
    </r>
    <r>
      <rPr>
        <b/>
        <sz val="11"/>
        <color rgb="FF000000"/>
        <rFont val="Calibri"/>
      </rPr>
      <t>%systemroot%\system32\inetsrv\config</t>
    </r>
    <r>
      <rPr>
        <sz val="11"/>
        <color rgb="FF000000"/>
        <rFont val="Calibri"/>
      </rPr>
      <t xml:space="preserve">
</t>
    </r>
    <r>
      <rPr>
        <sz val="11"/>
        <color rgb="FF000000"/>
        <rFont val="Calibri"/>
      </rPr>
      <t xml:space="preserve">- Edit the </t>
    </r>
    <r>
      <rPr>
        <b/>
        <sz val="11"/>
        <color rgb="FF000000"/>
        <rFont val="Calibri"/>
      </rPr>
      <t>&lt;handlers&gt;</t>
    </r>
    <r>
      <rPr>
        <sz val="11"/>
        <color rgb="FF000000"/>
        <rFont val="Calibri"/>
      </rPr>
      <t xml:space="preserve"> section </t>
    </r>
    <r>
      <rPr>
        <b/>
        <sz val="11"/>
        <color rgb="FF000000"/>
        <rFont val="Calibri"/>
      </rPr>
      <t>accessPolicy</t>
    </r>
    <r>
      <rPr>
        <sz val="11"/>
        <color rgb="FF000000"/>
        <rFont val="Calibri"/>
      </rPr>
      <t xml:space="preserve"> attribute so that </t>
    </r>
    <r>
      <rPr>
        <b/>
        <sz val="11"/>
        <color rgb="FF000000"/>
        <rFont val="Calibri"/>
      </rPr>
      <t>Write</t>
    </r>
    <r>
      <rPr>
        <sz val="11"/>
        <color rgb="FF000000"/>
        <rFont val="Calibri"/>
      </rPr>
      <t xml:space="preserve"> is not present when </t>
    </r>
    <r>
      <rPr>
        <b/>
        <sz val="11"/>
        <color rgb="FF000000"/>
        <rFont val="Calibri"/>
      </rPr>
      <t>Script</t>
    </r>
    <r>
      <rPr>
        <sz val="11"/>
        <color rgb="FF000000"/>
        <rFont val="Calibri"/>
      </rPr>
      <t xml:space="preserve"> or </t>
    </r>
    <r>
      <rPr>
        <b/>
        <sz val="11"/>
        <color rgb="FF000000"/>
        <rFont val="Calibri"/>
      </rPr>
      <t>Execute</t>
    </r>
    <r>
      <rPr>
        <sz val="11"/>
        <color rgb="FF000000"/>
        <rFont val="Calibri"/>
      </rPr>
      <t xml:space="preserve"> are present</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 set config /section:handlers /accessPolicy:Read,Script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"system.webServer/handlers" -name "accessPolicy" -value "Read,Script"</t>
    </r>
    <r>
      <rPr>
        <sz val="11"/>
        <color rgb="FF006096"/>
        <rFont val="Roboto Condensed"/>
      </rPr>
      <t xml:space="preserve">
</t>
    </r>
    <r>
      <rPr>
        <sz val="11"/>
        <color rgb="FF000000"/>
        <rFont val="Calibri"/>
      </rPr>
      <t xml:space="preserve">
</t>
    </r>
    <r>
      <rPr>
        <sz val="11"/>
        <color rgb="FF000000"/>
        <rFont val="Calibri"/>
      </rPr>
      <t>Note: This configuration change cannot be made by using IIS Manager.</t>
    </r>
  </si>
  <si>
    <r>
      <rPr>
        <sz val="11"/>
        <color rgb="FF000000"/>
        <rFont val="Calibri"/>
      </rPr>
      <t xml:space="preserve">Handler mappings can be configured to give permissions to </t>
    </r>
    <r>
      <rPr>
        <b/>
        <sz val="11"/>
        <color rgb="FF000000"/>
        <rFont val="Calibri"/>
      </rPr>
      <t>Read</t>
    </r>
    <r>
      <rPr>
        <sz val="11"/>
        <color rgb="FF000000"/>
        <rFont val="Calibri"/>
      </rPr>
      <t xml:space="preserve">, </t>
    </r>
    <r>
      <rPr>
        <b/>
        <sz val="11"/>
        <color rgb="FF000000"/>
        <rFont val="Calibri"/>
      </rPr>
      <t>Write</t>
    </r>
    <r>
      <rPr>
        <sz val="11"/>
        <color rgb="FF000000"/>
        <rFont val="Calibri"/>
      </rPr>
      <t xml:space="preserve">, </t>
    </r>
    <r>
      <rPr>
        <b/>
        <sz val="11"/>
        <color rgb="FF000000"/>
        <rFont val="Calibri"/>
      </rPr>
      <t>Script</t>
    </r>
    <r>
      <rPr>
        <sz val="11"/>
        <color rgb="FF000000"/>
        <rFont val="Calibri"/>
      </rPr>
      <t xml:space="preserve">, or </t>
    </r>
    <r>
      <rPr>
        <b/>
        <sz val="11"/>
        <color rgb="FF000000"/>
        <rFont val="Calibri"/>
      </rPr>
      <t>Execute</t>
    </r>
    <r>
      <rPr>
        <sz val="11"/>
        <color rgb="FF000000"/>
        <rFont val="Calibri"/>
      </rPr>
      <t xml:space="preserve"> depending on what the use is for - reading static content, uploading files, executing scripts, etc.</t>
    </r>
    <r>
      <rPr>
        <sz val="11"/>
        <color rgb="FF000000"/>
        <rFont val="Calibri"/>
      </rPr>
      <t xml:space="preserve">
</t>
    </r>
    <r>
      <rPr>
        <sz val="11"/>
        <color rgb="FF000000"/>
        <rFont val="Calibri"/>
      </rPr>
      <t xml:space="preserve">It is recommended to grant a handler either </t>
    </r>
    <r>
      <rPr>
        <b/>
        <sz val="11"/>
        <color rgb="FF000000"/>
        <rFont val="Calibri"/>
      </rPr>
      <t>Execute/Script</t>
    </r>
    <r>
      <rPr>
        <sz val="11"/>
        <color rgb="FF000000"/>
        <rFont val="Calibri"/>
      </rPr>
      <t xml:space="preserve"> or </t>
    </r>
    <r>
      <rPr>
        <b/>
        <sz val="11"/>
        <color rgb="FF000000"/>
        <rFont val="Calibri"/>
      </rPr>
      <t>Write</t>
    </r>
    <r>
      <rPr>
        <sz val="11"/>
        <color rgb="FF000000"/>
        <rFont val="Calibri"/>
      </rPr>
      <t xml:space="preserve"> permissions, but not both.</t>
    </r>
  </si>
  <si>
    <r>
      <rPr>
        <sz val="11"/>
        <color rgb="FF000000"/>
        <rFont val="Calibri"/>
      </rPr>
      <t xml:space="preserve">Open the </t>
    </r>
    <r>
      <rPr>
        <b/>
        <sz val="11"/>
        <color rgb="FF000000"/>
        <rFont val="Calibri"/>
      </rPr>
      <t>ApplicationHost.config</t>
    </r>
    <r>
      <rPr>
        <sz val="11"/>
        <color rgb="FF000000"/>
        <rFont val="Calibri"/>
      </rPr>
      <t xml:space="preserve"> file in </t>
    </r>
    <r>
      <rPr>
        <b/>
        <sz val="11"/>
        <color rgb="FF000000"/>
        <rFont val="Calibri"/>
      </rPr>
      <t>%systemroot%\system32\inetsrv\config</t>
    </r>
    <r>
      <rPr>
        <sz val="11"/>
        <color rgb="FF000000"/>
        <rFont val="Calibri"/>
      </rPr>
      <t xml:space="preserve">. Find the </t>
    </r>
    <r>
      <rPr>
        <b/>
        <sz val="11"/>
        <color rgb="FF000000"/>
        <rFont val="Calibri"/>
      </rPr>
      <t>&lt;handlers&gt;</t>
    </r>
    <r>
      <rPr>
        <sz val="11"/>
        <color rgb="FF000000"/>
        <rFont val="Calibri"/>
      </rPr>
      <t xml:space="preserve"> section and verify that the </t>
    </r>
    <r>
      <rPr>
        <b/>
        <sz val="11"/>
        <color rgb="FF000000"/>
        <rFont val="Calibri"/>
      </rPr>
      <t>accessPolicy</t>
    </r>
    <r>
      <rPr>
        <sz val="11"/>
        <color rgb="FF000000"/>
        <rFont val="Calibri"/>
      </rPr>
      <t xml:space="preserve"> attribute does not contain </t>
    </r>
    <r>
      <rPr>
        <b/>
        <sz val="11"/>
        <color rgb="FF000000"/>
        <rFont val="Calibri"/>
      </rPr>
      <t>Write</t>
    </r>
    <r>
      <rPr>
        <sz val="11"/>
        <color rgb="FF000000"/>
        <rFont val="Calibri"/>
      </rPr>
      <t xml:space="preserve"> when </t>
    </r>
    <r>
      <rPr>
        <b/>
        <sz val="11"/>
        <color rgb="FF000000"/>
        <rFont val="Calibri"/>
      </rPr>
      <t>Script</t>
    </r>
    <r>
      <rPr>
        <sz val="11"/>
        <color rgb="FF000000"/>
        <rFont val="Calibri"/>
      </rPr>
      <t xml:space="preserve"> or </t>
    </r>
    <r>
      <rPr>
        <b/>
        <sz val="11"/>
        <color rgb="FF000000"/>
        <rFont val="Calibri"/>
      </rPr>
      <t>Execute</t>
    </r>
    <r>
      <rPr>
        <sz val="11"/>
        <color rgb="FF000000"/>
        <rFont val="Calibri"/>
      </rPr>
      <t xml:space="preserve"> are present. The following is an acceptable example:</t>
    </r>
    <r>
      <rPr>
        <sz val="11"/>
        <color rgb="FF000000"/>
        <rFont val="Calibri"/>
      </rPr>
      <t xml:space="preserve">
</t>
    </r>
    <r>
      <rPr>
        <sz val="11"/>
        <color rgb="FF006096"/>
        <rFont val="Roboto Condensed"/>
      </rPr>
      <t>&lt;system.webserver&gt;</t>
    </r>
    <r>
      <rPr>
        <sz val="11"/>
        <color rgb="FF006096"/>
        <rFont val="Roboto Condensed"/>
      </rPr>
      <t xml:space="preserve">
</t>
    </r>
    <r>
      <rPr>
        <sz val="11"/>
        <color rgb="FF006096"/>
        <rFont val="Roboto Condensed"/>
      </rPr>
      <t xml:space="preserve">  &lt;handlers accessPolicy="Read, Script"&gt;</t>
    </r>
    <r>
      <rPr>
        <sz val="11"/>
        <color rgb="FF006096"/>
        <rFont val="Roboto Condensed"/>
      </rPr>
      <t xml:space="preserve">
</t>
    </r>
    <r>
      <rPr>
        <sz val="11"/>
        <color rgb="FF006096"/>
        <rFont val="Roboto Condensed"/>
      </rPr>
      <t xml:space="preserve">  &lt;/handlers&gt;</t>
    </r>
    <r>
      <rPr>
        <sz val="11"/>
        <color rgb="FF006096"/>
        <rFont val="Roboto Condensed"/>
      </rPr>
      <t xml:space="preserve">
</t>
    </r>
    <r>
      <rPr>
        <sz val="11"/>
        <color rgb="FF006096"/>
        <rFont val="Roboto Condensed"/>
      </rPr>
      <t>&lt;/system.webserver&gt;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"system.webServer/handlers" -name "accessPolicy"</t>
    </r>
    <r>
      <rPr>
        <sz val="11"/>
        <color rgb="FF006096"/>
        <rFont val="Roboto Condensed"/>
      </rPr>
      <t xml:space="preserve">
</t>
    </r>
  </si>
  <si>
    <r>
      <rPr>
        <sz val="11"/>
        <color rgb="FF000000"/>
        <rFont val="Calibri"/>
      </rPr>
      <t xml:space="preserve">The default handlers </t>
    </r>
    <r>
      <rPr>
        <b/>
        <sz val="11"/>
        <color rgb="FF000000"/>
        <rFont val="Calibri"/>
      </rPr>
      <t xml:space="preserve">accessPolicy </t>
    </r>
    <r>
      <rPr>
        <sz val="11"/>
        <color rgb="FF000000"/>
        <rFont val="Calibri"/>
      </rPr>
      <t xml:space="preserve">is </t>
    </r>
    <r>
      <rPr>
        <b/>
        <sz val="11"/>
        <color rgb="FF000000"/>
        <rFont val="Calibri"/>
      </rPr>
      <t>Read</t>
    </r>
    <r>
      <rPr>
        <sz val="11"/>
        <color rgb="FF000000"/>
        <rFont val="Calibri"/>
      </rPr>
      <t xml:space="preserve">, </t>
    </r>
    <r>
      <rPr>
        <b/>
        <sz val="11"/>
        <color rgb="FF000000"/>
        <rFont val="Calibri"/>
      </rPr>
      <t>Script</t>
    </r>
    <r>
      <rPr>
        <sz val="11"/>
        <color rgb="FF000000"/>
        <rFont val="Calibri"/>
      </rPr>
      <t>.</t>
    </r>
  </si>
  <si>
    <t>4.9</t>
  </si>
  <si>
    <r>
      <rPr>
        <sz val="11"/>
        <rFont val="Calibri"/>
      </rPr>
      <t xml:space="preserve">Ensure </t>
    </r>
    <r>
      <rPr>
        <sz val="11"/>
        <color rgb="FF000000"/>
        <rFont val="Calibri"/>
      </rPr>
      <t>'</t>
    </r>
    <r>
      <rPr>
        <b/>
        <sz val="11"/>
        <color rgb="FF000000"/>
        <rFont val="Calibri"/>
      </rPr>
      <t>notListedIsapisAllowed</t>
    </r>
    <r>
      <rPr>
        <sz val="11"/>
        <color rgb="FF000000"/>
        <rFont val="Calibri"/>
      </rPr>
      <t>'</t>
    </r>
    <r>
      <rPr>
        <sz val="11"/>
        <color rgb="FF000000"/>
        <rFont val="Calibri"/>
      </rPr>
      <t xml:space="preserve"> is set to false</t>
    </r>
  </si>
  <si>
    <r>
      <rPr>
        <sz val="11"/>
        <color rgb="FF000000"/>
        <rFont val="Calibri"/>
      </rPr>
      <t xml:space="preserve">To use IIS Manager to set the </t>
    </r>
    <r>
      <rPr>
        <b/>
        <sz val="11"/>
        <color rgb="FF000000"/>
        <rFont val="Calibri"/>
      </rPr>
      <t>notListedIsapisAllowed</t>
    </r>
    <r>
      <rPr>
        <sz val="11"/>
        <color rgb="FF000000"/>
        <rFont val="Calibri"/>
      </rPr>
      <t xml:space="preserve"> attribute to </t>
    </r>
    <r>
      <rPr>
        <b/>
        <sz val="11"/>
        <color rgb="FF000000"/>
        <rFont val="Calibri"/>
      </rPr>
      <t>false</t>
    </r>
    <r>
      <rPr>
        <sz val="11"/>
        <color rgb="FF000000"/>
        <rFont val="Calibri"/>
      </rPr>
      <t>:</t>
    </r>
    <r>
      <rPr>
        <sz val="11"/>
        <color rgb="FF000000"/>
        <rFont val="Calibri"/>
      </rPr>
      <t xml:space="preserve">
</t>
    </r>
    <r>
      <rPr>
        <sz val="11"/>
        <color rgb="FF000000"/>
        <rFont val="Calibri"/>
      </rPr>
      <t>- Open IIS Manager as Administrator</t>
    </r>
    <r>
      <rPr>
        <sz val="11"/>
        <color rgb="FF000000"/>
        <rFont val="Calibri"/>
      </rPr>
      <t xml:space="preserve">
</t>
    </r>
    <r>
      <rPr>
        <sz val="11"/>
        <color rgb="FF000000"/>
        <rFont val="Calibri"/>
      </rPr>
      <t>- In the Connections pane on the left, select server to be configured</t>
    </r>
    <r>
      <rPr>
        <sz val="11"/>
        <color rgb="FF000000"/>
        <rFont val="Calibri"/>
      </rPr>
      <t xml:space="preserve">
</t>
    </r>
    <r>
      <rPr>
        <sz val="11"/>
        <color rgb="FF000000"/>
        <rFont val="Calibri"/>
      </rPr>
      <t>- In Features View, select ISAPI and CGI Restrictions; in the Actions pane, select Open Feature</t>
    </r>
    <r>
      <rPr>
        <sz val="11"/>
        <color rgb="FF000000"/>
        <rFont val="Calibri"/>
      </rPr>
      <t xml:space="preserve">
</t>
    </r>
    <r>
      <rPr>
        <sz val="11"/>
        <color rgb="FF000000"/>
        <rFont val="Calibri"/>
      </rPr>
      <t>- In the Actions pane, select Edit Feature Settings</t>
    </r>
    <r>
      <rPr>
        <sz val="11"/>
        <color rgb="FF000000"/>
        <rFont val="Calibri"/>
      </rPr>
      <t xml:space="preserve">
</t>
    </r>
    <r>
      <rPr>
        <sz val="11"/>
        <color rgb="FF000000"/>
        <rFont val="Calibri"/>
      </rPr>
      <t>- In the Edit ISAPI and CGI Restrictions Settings dialog, clear the Allow unspecified ISAPI modules check box, if checked</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%systemroot%\system32\inetsrv\appcmd.exe set config  -section:system.webServer/security/isapiCgiRestriction /notListedIsapisAllowed:false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"system.webServer/security/isapiCgiRestriction" -name "notListedIsapisAllowed" -value "False"</t>
    </r>
    <r>
      <rPr>
        <sz val="11"/>
        <color rgb="FF006096"/>
        <rFont val="Roboto Condensed"/>
      </rPr>
      <t xml:space="preserve">
</t>
    </r>
  </si>
  <si>
    <r>
      <rPr>
        <sz val="11"/>
        <color rgb="FF000000"/>
        <rFont val="Calibri"/>
      </rPr>
      <t xml:space="preserve">The </t>
    </r>
    <r>
      <rPr>
        <b/>
        <sz val="11"/>
        <color rgb="FF000000"/>
        <rFont val="Calibri"/>
      </rPr>
      <t xml:space="preserve">notListedIsapisAllowed </t>
    </r>
    <r>
      <rPr>
        <sz val="11"/>
        <color rgb="FF000000"/>
        <rFont val="Calibri"/>
      </rPr>
      <t xml:space="preserve">attribute is a server-level setting that is located in the </t>
    </r>
    <r>
      <rPr>
        <b/>
        <sz val="11"/>
        <color rgb="FF000000"/>
        <rFont val="Calibri"/>
      </rPr>
      <t>ApplicationHost.config</t>
    </r>
    <r>
      <rPr>
        <sz val="11"/>
        <color rgb="FF000000"/>
        <rFont val="Calibri"/>
      </rPr>
      <t xml:space="preserve"> file in the </t>
    </r>
    <r>
      <rPr>
        <b/>
        <sz val="11"/>
        <color rgb="FF000000"/>
        <rFont val="Calibri"/>
      </rPr>
      <t>&lt;isapiCgiRestriction&gt;</t>
    </r>
    <r>
      <rPr>
        <sz val="11"/>
        <color rgb="FF000000"/>
        <rFont val="Calibri"/>
      </rPr>
      <t xml:space="preserve"> element of the </t>
    </r>
    <r>
      <rPr>
        <b/>
        <sz val="11"/>
        <color rgb="FF000000"/>
        <rFont val="Calibri"/>
      </rPr>
      <t>&lt;system.webServer&gt;</t>
    </r>
    <r>
      <rPr>
        <sz val="11"/>
        <color rgb="FF000000"/>
        <rFont val="Calibri"/>
      </rPr>
      <t xml:space="preserve"> section under </t>
    </r>
    <r>
      <rPr>
        <b/>
        <sz val="11"/>
        <color rgb="FF000000"/>
        <rFont val="Calibri"/>
      </rPr>
      <t>&lt;security&gt;</t>
    </r>
    <r>
      <rPr>
        <sz val="11"/>
        <color rgb="FF000000"/>
        <rFont val="Calibri"/>
      </rPr>
      <t>. This element ensures that malicious users cannot copy unauthorized ISAPI binaries to the Web server and then run them.</t>
    </r>
    <r>
      <rPr>
        <sz val="11"/>
        <color rgb="FF000000"/>
        <rFont val="Calibri"/>
      </rPr>
      <t xml:space="preserve">
</t>
    </r>
    <r>
      <rPr>
        <sz val="11"/>
        <color rgb="FF000000"/>
        <rFont val="Calibri"/>
      </rPr>
      <t xml:space="preserve">It is recommended that </t>
    </r>
    <r>
      <rPr>
        <b/>
        <sz val="11"/>
        <color rgb="FF000000"/>
        <rFont val="Calibri"/>
      </rPr>
      <t>notListedIsapisAllowed</t>
    </r>
    <r>
      <rPr>
        <sz val="11"/>
        <color rgb="FF000000"/>
        <rFont val="Calibri"/>
      </rPr>
      <t xml:space="preserve"> be set to </t>
    </r>
    <r>
      <rPr>
        <b/>
        <sz val="11"/>
        <color rgb="FF000000"/>
        <rFont val="Calibri"/>
      </rPr>
      <t>false</t>
    </r>
    <r>
      <rPr>
        <sz val="11"/>
        <color rgb="FF000000"/>
        <rFont val="Calibri"/>
      </rPr>
      <t>.</t>
    </r>
  </si>
  <si>
    <r>
      <rPr>
        <sz val="11"/>
        <color rgb="FF000000"/>
        <rFont val="Calibri"/>
      </rPr>
      <t>Unauthorized ISAPI binaries will not be allowed.</t>
    </r>
  </si>
  <si>
    <r>
      <rPr>
        <sz val="11"/>
        <color rgb="FF000000"/>
        <rFont val="Calibri"/>
      </rPr>
      <t xml:space="preserve">Open the </t>
    </r>
    <r>
      <rPr>
        <b/>
        <sz val="11"/>
        <color rgb="FF000000"/>
        <rFont val="Calibri"/>
      </rPr>
      <t>applicationHost.config</t>
    </r>
    <r>
      <rPr>
        <sz val="11"/>
        <color rgb="FF000000"/>
        <rFont val="Calibri"/>
      </rPr>
      <t xml:space="preserve"> file in </t>
    </r>
    <r>
      <rPr>
        <b/>
        <sz val="11"/>
        <color rgb="FF000000"/>
        <rFont val="Calibri"/>
      </rPr>
      <t>%systemroot%\system32\inetsrv\config</t>
    </r>
    <r>
      <rPr>
        <sz val="11"/>
        <color rgb="FF000000"/>
        <rFont val="Calibri"/>
      </rPr>
      <t xml:space="preserve">. Verify that the </t>
    </r>
    <r>
      <rPr>
        <b/>
        <sz val="11"/>
        <color rgb="FF000000"/>
        <rFont val="Calibri"/>
      </rPr>
      <t>notListedIsapisAllowed</t>
    </r>
    <r>
      <rPr>
        <sz val="11"/>
        <color rgb="FF000000"/>
        <rFont val="Calibri"/>
      </rPr>
      <t xml:space="preserve"> attribute in the </t>
    </r>
    <r>
      <rPr>
        <b/>
        <sz val="11"/>
        <color rgb="FF000000"/>
        <rFont val="Calibri"/>
      </rPr>
      <t>&lt;isapiCgiRestriction&gt;</t>
    </r>
    <r>
      <rPr>
        <sz val="11"/>
        <color rgb="FF000000"/>
        <rFont val="Calibri"/>
      </rPr>
      <t xml:space="preserve"> element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&lt;isapiCgiRestriction notListedIsapisAllowed="false"&gt;</t>
    </r>
    <r>
      <rPr>
        <sz val="11"/>
        <color rgb="FF006096"/>
        <rFont val="Roboto Condensed"/>
      </rPr>
      <t xml:space="preserve">
</t>
    </r>
    <r>
      <rPr>
        <sz val="11"/>
        <color rgb="FF006096"/>
        <rFont val="Roboto Condensed"/>
      </rPr>
      <t xml:space="preserve">    &lt;/isapiCgiRestriction&gt;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&lt;/system.webServer&gt;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"system.webServer/security/isapiCgiRestriction" -name "notListedIsapisAllowed"</t>
    </r>
    <r>
      <rPr>
        <sz val="11"/>
        <color rgb="FF006096"/>
        <rFont val="Roboto Condensed"/>
      </rPr>
      <t xml:space="preserve">
</t>
    </r>
  </si>
  <si>
    <r>
      <rPr>
        <sz val="11"/>
        <color rgb="FF000000"/>
        <rFont val="Calibri"/>
      </rPr>
      <t xml:space="preserve">The default value for </t>
    </r>
    <r>
      <rPr>
        <b/>
        <sz val="11"/>
        <color rgb="FF000000"/>
        <rFont val="Calibri"/>
      </rPr>
      <t>notListedIsapisAllowed</t>
    </r>
    <r>
      <rPr>
        <sz val="11"/>
        <color rgb="FF000000"/>
        <rFont val="Calibri"/>
      </rPr>
      <t xml:space="preserve"> is </t>
    </r>
    <r>
      <rPr>
        <b/>
        <sz val="11"/>
        <color rgb="FF000000"/>
        <rFont val="Calibri"/>
      </rPr>
      <t>false</t>
    </r>
    <r>
      <rPr>
        <sz val="11"/>
        <color rgb="FF000000"/>
        <rFont val="Calibri"/>
      </rPr>
      <t>.</t>
    </r>
  </si>
  <si>
    <t>4.10</t>
  </si>
  <si>
    <r>
      <rPr>
        <sz val="11"/>
        <rFont val="Calibri"/>
      </rPr>
      <t xml:space="preserve">Ensure </t>
    </r>
    <r>
      <rPr>
        <sz val="11"/>
        <color rgb="FF000000"/>
        <rFont val="Calibri"/>
      </rPr>
      <t>'</t>
    </r>
    <r>
      <rPr>
        <b/>
        <sz val="11"/>
        <color rgb="FF000000"/>
        <rFont val="Calibri"/>
      </rPr>
      <t>notListedCgisAllowed</t>
    </r>
    <r>
      <rPr>
        <sz val="11"/>
        <color rgb="FF000000"/>
        <rFont val="Calibri"/>
      </rPr>
      <t>'</t>
    </r>
    <r>
      <rPr>
        <sz val="11"/>
        <color rgb="FF000000"/>
        <rFont val="Calibri"/>
      </rPr>
      <t xml:space="preserve"> is set to false</t>
    </r>
  </si>
  <si>
    <r>
      <rPr>
        <sz val="11"/>
        <color rgb="FF000000"/>
        <rFont val="Calibri"/>
      </rPr>
      <t xml:space="preserve">To set the </t>
    </r>
    <r>
      <rPr>
        <b/>
        <sz val="11"/>
        <color rgb="FF000000"/>
        <rFont val="Calibri"/>
      </rPr>
      <t>notListedCgisAllowed</t>
    </r>
    <r>
      <rPr>
        <sz val="11"/>
        <color rgb="FF000000"/>
        <rFont val="Calibri"/>
      </rPr>
      <t xml:space="preserve"> attribute to false using IIS Manager:</t>
    </r>
    <r>
      <rPr>
        <sz val="11"/>
        <color rgb="FF000000"/>
        <rFont val="Calibri"/>
      </rPr>
      <t xml:space="preserve">
</t>
    </r>
    <r>
      <rPr>
        <sz val="11"/>
        <color rgb="FF000000"/>
        <rFont val="Calibri"/>
      </rPr>
      <t>- Open IIS Manager as Administrator</t>
    </r>
    <r>
      <rPr>
        <sz val="11"/>
        <color rgb="FF000000"/>
        <rFont val="Calibri"/>
      </rPr>
      <t xml:space="preserve">
</t>
    </r>
    <r>
      <rPr>
        <sz val="11"/>
        <color rgb="FF000000"/>
        <rFont val="Calibri"/>
      </rPr>
      <t>- In the Connections pane on the left, select the server to configure</t>
    </r>
    <r>
      <rPr>
        <sz val="11"/>
        <color rgb="FF000000"/>
        <rFont val="Calibri"/>
      </rPr>
      <t xml:space="preserve">
</t>
    </r>
    <r>
      <rPr>
        <sz val="11"/>
        <color rgb="FF000000"/>
        <rFont val="Calibri"/>
      </rPr>
      <t>- In Features View, select ISAPI and CGI Restrictions; in the Actions pane, select Open Feature</t>
    </r>
    <r>
      <rPr>
        <sz val="11"/>
        <color rgb="FF000000"/>
        <rFont val="Calibri"/>
      </rPr>
      <t xml:space="preserve">
</t>
    </r>
    <r>
      <rPr>
        <sz val="11"/>
        <color rgb="FF000000"/>
        <rFont val="Calibri"/>
      </rPr>
      <t>- In the Actions pane, select Edit Feature Settings</t>
    </r>
    <r>
      <rPr>
        <sz val="11"/>
        <color rgb="FF000000"/>
        <rFont val="Calibri"/>
      </rPr>
      <t xml:space="preserve">
</t>
    </r>
    <r>
      <rPr>
        <sz val="11"/>
        <color rgb="FF000000"/>
        <rFont val="Calibri"/>
      </rPr>
      <t>- In the Edit ISAPI and CGI Restrictions Settings dialog, clear the Allow unspecified CGI modules check box</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%systemroot%\system32\inetsrv\appcmd.exe set config  -section:system.webServer/security/isapiCgiRestriction /notListedCgisAllowed:false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"system.webServer/security/isapiCgiRestriction" -name "notListedCgisAllowed" -value "False"</t>
    </r>
    <r>
      <rPr>
        <sz val="11"/>
        <color rgb="FF006096"/>
        <rFont val="Roboto Condensed"/>
      </rPr>
      <t xml:space="preserve">
</t>
    </r>
  </si>
  <si>
    <r>
      <rPr>
        <sz val="11"/>
        <color rgb="FF000000"/>
        <rFont val="Calibri"/>
      </rPr>
      <t xml:space="preserve">The </t>
    </r>
    <r>
      <rPr>
        <b/>
        <sz val="11"/>
        <color rgb="FF000000"/>
        <rFont val="Calibri"/>
      </rPr>
      <t>notListedCgisAllowed</t>
    </r>
    <r>
      <rPr>
        <sz val="11"/>
        <color rgb="FF000000"/>
        <rFont val="Calibri"/>
      </rPr>
      <t xml:space="preserve"> attribute is a server-level setting that is located in the </t>
    </r>
    <r>
      <rPr>
        <b/>
        <sz val="11"/>
        <color rgb="FF000000"/>
        <rFont val="Calibri"/>
      </rPr>
      <t>ApplicationHost.config</t>
    </r>
    <r>
      <rPr>
        <sz val="11"/>
        <color rgb="FF000000"/>
        <rFont val="Calibri"/>
      </rPr>
      <t xml:space="preserve"> file in the </t>
    </r>
    <r>
      <rPr>
        <b/>
        <sz val="11"/>
        <color rgb="FF000000"/>
        <rFont val="Calibri"/>
      </rPr>
      <t>&lt;isapiCgiRestriction&gt;</t>
    </r>
    <r>
      <rPr>
        <sz val="11"/>
        <color rgb="FF000000"/>
        <rFont val="Calibri"/>
      </rPr>
      <t xml:space="preserve"> element of the </t>
    </r>
    <r>
      <rPr>
        <b/>
        <sz val="11"/>
        <color rgb="FF000000"/>
        <rFont val="Calibri"/>
      </rPr>
      <t>&lt;system.webServer&gt;</t>
    </r>
    <r>
      <rPr>
        <sz val="11"/>
        <color rgb="FF000000"/>
        <rFont val="Calibri"/>
      </rPr>
      <t xml:space="preserve"> section under </t>
    </r>
    <r>
      <rPr>
        <b/>
        <sz val="11"/>
        <color rgb="FF000000"/>
        <rFont val="Calibri"/>
      </rPr>
      <t>&lt;security&gt;</t>
    </r>
    <r>
      <rPr>
        <sz val="11"/>
        <color rgb="FF000000"/>
        <rFont val="Calibri"/>
      </rPr>
      <t>. This element ensures that malicious users cannot copy unauthorized CGI binaries to the Web server and then run them.</t>
    </r>
    <r>
      <rPr>
        <sz val="11"/>
        <color rgb="FF000000"/>
        <rFont val="Calibri"/>
      </rPr>
      <t xml:space="preserve">
</t>
    </r>
    <r>
      <rPr>
        <sz val="11"/>
        <color rgb="FF000000"/>
        <rFont val="Calibri"/>
      </rPr>
      <t xml:space="preserve">It is recommended that </t>
    </r>
    <r>
      <rPr>
        <b/>
        <sz val="11"/>
        <color rgb="FF000000"/>
        <rFont val="Calibri"/>
      </rPr>
      <t>notListedCgisAllowed</t>
    </r>
    <r>
      <rPr>
        <sz val="11"/>
        <color rgb="FF000000"/>
        <rFont val="Calibri"/>
      </rPr>
      <t xml:space="preserve"> be set to </t>
    </r>
    <r>
      <rPr>
        <b/>
        <sz val="11"/>
        <color rgb="FF000000"/>
        <rFont val="Calibri"/>
      </rPr>
      <t>false</t>
    </r>
    <r>
      <rPr>
        <sz val="11"/>
        <color rgb="FF000000"/>
        <rFont val="Calibri"/>
      </rPr>
      <t>.</t>
    </r>
  </si>
  <si>
    <r>
      <rPr>
        <sz val="11"/>
        <color rgb="FF000000"/>
        <rFont val="Calibri"/>
      </rPr>
      <t>Unlisted CGI extensions will not be allowed.</t>
    </r>
  </si>
  <si>
    <r>
      <rPr>
        <sz val="11"/>
        <color rgb="FF000000"/>
        <rFont val="Calibri"/>
      </rPr>
      <t xml:space="preserve">Browse to and open the </t>
    </r>
    <r>
      <rPr>
        <b/>
        <sz val="11"/>
        <color rgb="FF000000"/>
        <rFont val="Calibri"/>
      </rPr>
      <t>applicationHost.config</t>
    </r>
    <r>
      <rPr>
        <sz val="11"/>
        <color rgb="FF000000"/>
        <rFont val="Calibri"/>
      </rPr>
      <t xml:space="preserve"> file and verify that the </t>
    </r>
    <r>
      <rPr>
        <b/>
        <sz val="11"/>
        <color rgb="FF000000"/>
        <rFont val="Calibri"/>
      </rPr>
      <t>notListedCgisAllowed</t>
    </r>
    <r>
      <rPr>
        <sz val="11"/>
        <color rgb="FF000000"/>
        <rFont val="Calibri"/>
      </rPr>
      <t xml:space="preserve"> attribute in the </t>
    </r>
    <r>
      <rPr>
        <b/>
        <sz val="11"/>
        <color rgb="FF000000"/>
        <rFont val="Calibri"/>
      </rPr>
      <t>&lt;isapiCgiRestriction&gt;</t>
    </r>
    <r>
      <rPr>
        <sz val="11"/>
        <color rgb="FF000000"/>
        <rFont val="Calibri"/>
      </rPr>
      <t xml:space="preserve"> element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&lt;system.webServer&gt;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 xml:space="preserve">    &lt;isapiCgiRestriction notListedCgisAllowed="false"&gt;</t>
    </r>
    <r>
      <rPr>
        <sz val="11"/>
        <color rgb="FF006096"/>
        <rFont val="Roboto Condensed"/>
      </rPr>
      <t xml:space="preserve">
</t>
    </r>
    <r>
      <rPr>
        <sz val="11"/>
        <color rgb="FF006096"/>
        <rFont val="Roboto Condensed"/>
      </rPr>
      <t xml:space="preserve">    &lt;/isapiCgiRestriction&gt;</t>
    </r>
    <r>
      <rPr>
        <sz val="11"/>
        <color rgb="FF006096"/>
        <rFont val="Roboto Condensed"/>
      </rPr>
      <t xml:space="preserve">
</t>
    </r>
    <r>
      <rPr>
        <sz val="11"/>
        <color rgb="FF006096"/>
        <rFont val="Roboto Condensed"/>
      </rPr>
      <t xml:space="preserve">  &lt;/security&gt;</t>
    </r>
    <r>
      <rPr>
        <sz val="11"/>
        <color rgb="FF006096"/>
        <rFont val="Roboto Condensed"/>
      </rPr>
      <t xml:space="preserve">
</t>
    </r>
    <r>
      <rPr>
        <sz val="11"/>
        <color rgb="FF006096"/>
        <rFont val="Roboto Condensed"/>
      </rPr>
      <t>&lt;/system.webServer&gt;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"system.webServer/security/isapiCgiRestriction" -name "notListedCgisAllowed"</t>
    </r>
    <r>
      <rPr>
        <sz val="11"/>
        <color rgb="FF006096"/>
        <rFont val="Roboto Condensed"/>
      </rPr>
      <t xml:space="preserve">
</t>
    </r>
  </si>
  <si>
    <r>
      <rPr>
        <sz val="11"/>
        <color rgb="FF000000"/>
        <rFont val="Calibri"/>
      </rPr>
      <t xml:space="preserve">The default value for </t>
    </r>
    <r>
      <rPr>
        <b/>
        <sz val="11"/>
        <color rgb="FF000000"/>
        <rFont val="Calibri"/>
      </rPr>
      <t>notListedCgisAllowed</t>
    </r>
    <r>
      <rPr>
        <sz val="11"/>
        <color rgb="FF000000"/>
        <rFont val="Calibri"/>
      </rPr>
      <t xml:space="preserve"> is </t>
    </r>
    <r>
      <rPr>
        <b/>
        <sz val="11"/>
        <color rgb="FF000000"/>
        <rFont val="Calibri"/>
      </rPr>
      <t>false</t>
    </r>
    <r>
      <rPr>
        <sz val="11"/>
        <color rgb="FF000000"/>
        <rFont val="Calibri"/>
      </rPr>
      <t>.</t>
    </r>
  </si>
  <si>
    <t>4.11</t>
  </si>
  <si>
    <r>
      <rPr>
        <sz val="11"/>
        <rFont val="Calibri"/>
      </rPr>
      <t xml:space="preserve">Ensure </t>
    </r>
    <r>
      <rPr>
        <sz val="11"/>
        <color rgb="FF000000"/>
        <rFont val="Calibri"/>
      </rPr>
      <t>'</t>
    </r>
    <r>
      <rPr>
        <b/>
        <sz val="11"/>
        <color rgb="FF000000"/>
        <rFont val="Calibri"/>
      </rPr>
      <t>Dynamic IP Address Restrictions</t>
    </r>
    <r>
      <rPr>
        <sz val="11"/>
        <color rgb="FF000000"/>
        <rFont val="Calibri"/>
      </rPr>
      <t>'</t>
    </r>
    <r>
      <rPr>
        <sz val="11"/>
        <color rgb="FF000000"/>
        <rFont val="Calibri"/>
      </rPr>
      <t xml:space="preserve"> is enabled</t>
    </r>
  </si>
  <si>
    <r>
      <rPr>
        <sz val="11"/>
        <color rgb="FF000000"/>
        <rFont val="Calibri"/>
      </rPr>
      <t>-  Open IIS Manager.</t>
    </r>
    <r>
      <rPr>
        <sz val="11"/>
        <color rgb="FF000000"/>
        <rFont val="Calibri"/>
      </rPr>
      <t xml:space="preserve">
</t>
    </r>
    <r>
      <rPr>
        <sz val="11"/>
        <color rgb="FF000000"/>
        <rFont val="Calibri"/>
      </rPr>
      <t>-  Open the IP Address and Domain Restrictions feature.</t>
    </r>
    <r>
      <rPr>
        <sz val="11"/>
        <color rgb="FF000000"/>
        <rFont val="Calibri"/>
      </rPr>
      <t xml:space="preserve">
</t>
    </r>
    <r>
      <rPr>
        <sz val="11"/>
        <color rgb="FF000000"/>
        <rFont val="Calibri"/>
      </rPr>
      <t>-  Click Edit Dynamic Restrictions Settings..</t>
    </r>
    <r>
      <rPr>
        <sz val="11"/>
        <color rgb="FF000000"/>
        <rFont val="Calibri"/>
      </rPr>
      <t xml:space="preserve">
</t>
    </r>
    <r>
      <rPr>
        <sz val="11"/>
        <color rgb="FF000000"/>
        <rFont val="Calibri"/>
      </rPr>
      <t>-  Check the Deny IP Address based on the number of concurrent requests and the Deny IP Address based on the number of requests over a period of time boxes. The values can be tweaked as needed for your specific environment.</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"system.webServer/security/dynamicIpSecurity/denyByConcurrentRequests" -name "enabled" -value "True"</t>
    </r>
    <r>
      <rPr>
        <sz val="11"/>
        <color rgb="FF006096"/>
        <rFont val="Roboto Condensed"/>
      </rPr>
      <t xml:space="preserve">
</t>
    </r>
    <r>
      <rPr>
        <sz val="11"/>
        <color rgb="FF000000"/>
        <rFont val="Calibri"/>
      </rPr>
      <t xml:space="preserve">
</t>
    </r>
    <r>
      <rPr>
        <sz val="11"/>
        <color rgb="FF006096"/>
        <rFont val="Roboto Condensed"/>
      </rPr>
      <t>Set-WebConfigurationProperty -pspath 'MACHINE/WEBROOT/APPHOST'  -filter "system.webServer/security/dynamicIpSecurity/denyByConcurrentRequests" -name "maxConcurrentRequests" -value &lt;number of requests&gt;</t>
    </r>
    <r>
      <rPr>
        <sz val="11"/>
        <color rgb="FF006096"/>
        <rFont val="Roboto Condensed"/>
      </rPr>
      <t xml:space="preserve">
</t>
    </r>
  </si>
  <si>
    <r>
      <rPr>
        <sz val="11"/>
        <color rgb="FF000000"/>
        <rFont val="Calibri"/>
      </rPr>
      <t>Dynamic IP address filtering allows administrators to configure the server to block access for IPs that exceed the specified number of requests or request frequency.</t>
    </r>
    <r>
      <rPr>
        <sz val="11"/>
        <color rgb="FF000000"/>
        <rFont val="Calibri"/>
      </rPr>
      <t xml:space="preserve">
</t>
    </r>
    <r>
      <rPr>
        <b/>
        <sz val="11"/>
        <color rgb="FF000000"/>
        <rFont val="Calibri"/>
      </rPr>
      <t>Note:</t>
    </r>
    <r>
      <rPr>
        <sz val="11"/>
        <color rgb="FF000000"/>
        <rFont val="Calibri"/>
      </rPr>
      <t xml:space="preserve"> Ensure that you receive the Forbidden page once the block has been enforced.</t>
    </r>
  </si>
  <si>
    <r>
      <rPr>
        <sz val="11"/>
        <color rgb="FF000000"/>
        <rFont val="Calibri"/>
      </rPr>
      <t>Clients will receive a forbidden response when the specified number of requests or request frequency is exceeded.</t>
    </r>
  </si>
  <si>
    <r>
      <rPr>
        <sz val="11"/>
        <color rgb="FF000000"/>
        <rFont val="Calibri"/>
      </rPr>
      <t>Access the web server enough times to trigger the IP restriction based on the settings entered.</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"system.webServer/security/dynamicIpSecurity/denyByConcurrentRequests" -name "enabled"</t>
    </r>
    <r>
      <rPr>
        <sz val="11"/>
        <color rgb="FF006096"/>
        <rFont val="Roboto Condensed"/>
      </rPr>
      <t xml:space="preserve">
</t>
    </r>
    <r>
      <rPr>
        <sz val="11"/>
        <color rgb="FF000000"/>
        <rFont val="Calibri"/>
      </rPr>
      <t xml:space="preserve">
</t>
    </r>
    <r>
      <rPr>
        <sz val="11"/>
        <color rgb="FF006096"/>
        <rFont val="Roboto Condensed"/>
      </rPr>
      <t>Get-WebConfigurationProperty -pspath 'MACHINE/WEBROOT/APPHOST'  -filter "system.webServer/security/dynamicIpSecurity/denyByConcurrentRequests" -name "maxConcurrentRequests"</t>
    </r>
    <r>
      <rPr>
        <sz val="11"/>
        <color rgb="FF006096"/>
        <rFont val="Roboto Condensed"/>
      </rPr>
      <t xml:space="preserve">
</t>
    </r>
  </si>
  <si>
    <r>
      <rPr>
        <sz val="11"/>
        <color rgb="FF000000"/>
        <rFont val="Calibri"/>
      </rPr>
      <t>By default Dynamic IP Restrictions are not enabled.</t>
    </r>
  </si>
  <si>
    <t>IIS Logging Recommendations</t>
  </si>
  <si>
    <t>5.1</t>
  </si>
  <si>
    <r>
      <rPr>
        <sz val="11"/>
        <rFont val="Calibri"/>
      </rPr>
      <t>Ensure Default IIS web log location is moved</t>
    </r>
  </si>
  <si>
    <r>
      <rPr>
        <sz val="11"/>
        <color rgb="FF000000"/>
        <rFont val="Calibri"/>
      </rPr>
      <t xml:space="preserve">Moving the default log location can be easily accomplished using the Logging feature in the IIS Management UI, </t>
    </r>
    <r>
      <rPr>
        <b/>
        <sz val="11"/>
        <color rgb="FF000000"/>
        <rFont val="Calibri"/>
      </rPr>
      <t>AppCmd.exe</t>
    </r>
    <r>
      <rPr>
        <sz val="11"/>
        <color rgb="FF000000"/>
        <rFont val="Calibri"/>
      </rPr>
      <t>, or PowerShell.</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 xml:space="preserve">%systemroot%\system32\inetsrv\appcmd set config -section:sites -siteDefaults.logfile.directory:&lt;new log location&gt;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"system.applicationHost/sites/siteDefaults/logFile" -name "directory" -value &lt;new log location&gt;</t>
    </r>
    <r>
      <rPr>
        <sz val="11"/>
        <color rgb="FF006096"/>
        <rFont val="Roboto Condensed"/>
      </rPr>
      <t xml:space="preserve">
</t>
    </r>
    <r>
      <rPr>
        <sz val="11"/>
        <color rgb="FF000000"/>
        <rFont val="Calibri"/>
      </rPr>
      <t xml:space="preserve">
</t>
    </r>
    <r>
      <rPr>
        <sz val="11"/>
        <color rgb="FF000000"/>
        <rFont val="Calibri"/>
      </rPr>
      <t>Moving log file stores to a non-system drive or partition separate from where web applications run and/or content is served is preferred. Additionally, folder-level NTFS permissions should be set as restrictive as possible; Administrators and SYSTEM are typically the only principals requiring access.</t>
    </r>
    <r>
      <rPr>
        <sz val="11"/>
        <color rgb="FF000000"/>
        <rFont val="Calibri"/>
      </rPr>
      <t xml:space="preserve">
</t>
    </r>
    <r>
      <rPr>
        <sz val="11"/>
        <color rgb="FF000000"/>
        <rFont val="Calibri"/>
      </rPr>
      <t>While standard IIS logs can be moved and edited using IIS Manager, additional management tool add-ons are required in order to manage logs generated by other IIS features, such as Request Filtering and IIS Advanced Logging. These add-ons can be obtained using the Web Platform Installer or from Microsoft's site. The HTTPErr logging location can be changed by adding a registry key.</t>
    </r>
  </si>
  <si>
    <r>
      <rPr>
        <sz val="11"/>
        <color rgb="FF000000"/>
        <rFont val="Calibri"/>
      </rPr>
      <t>IIS will log relatively detailed information on every request. These logs are usually the first item looked at in a security response and can be the most valuable. Malicious users are aware of this and will often try to remove evidence of their activities.</t>
    </r>
    <r>
      <rPr>
        <sz val="11"/>
        <color rgb="FF000000"/>
        <rFont val="Calibri"/>
      </rPr>
      <t xml:space="preserve">
</t>
    </r>
    <r>
      <rPr>
        <sz val="11"/>
        <color rgb="FF000000"/>
        <rFont val="Calibri"/>
      </rPr>
      <t>It is recommended that the default location for IIS log files be changed to a restricted, non-system drive.</t>
    </r>
  </si>
  <si>
    <r>
      <rPr>
        <sz val="11"/>
        <color rgb="FF000000"/>
        <rFont val="Calibri"/>
      </rPr>
      <t>If an administrator needs access to the log file, that does not have drive permission, they will be unable to view that file.</t>
    </r>
  </si>
  <si>
    <r>
      <rPr>
        <sz val="11"/>
        <color rgb="FF000000"/>
        <rFont val="Calibri"/>
      </rPr>
      <t>To verify web logs are being logged to the new location, open Windows Explorer and browse to the path that was defined. Depending on how the logging was configured, there will be either:</t>
    </r>
    <r>
      <rPr>
        <sz val="11"/>
        <color rgb="FF000000"/>
        <rFont val="Calibri"/>
      </rPr>
      <t xml:space="preserve">
</t>
    </r>
    <r>
      <rPr>
        <sz val="11"/>
        <color rgb="FF000000"/>
        <rFont val="Calibri"/>
      </rPr>
      <t>- A folder containing .log files or</t>
    </r>
    <r>
      <rPr>
        <sz val="11"/>
        <color rgb="FF000000"/>
        <rFont val="Calibri"/>
      </rPr>
      <t xml:space="preserve">
</t>
    </r>
    <r>
      <rPr>
        <sz val="11"/>
        <color rgb="FF000000"/>
        <rFont val="Calibri"/>
      </rPr>
      <t>- .log files in the root of the specified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"system.applicationHost/sites/siteDefaults/logFile" -name "directory"</t>
    </r>
    <r>
      <rPr>
        <sz val="11"/>
        <color rgb="FF006096"/>
        <rFont val="Roboto Condensed"/>
      </rPr>
      <t xml:space="preserve">
</t>
    </r>
  </si>
  <si>
    <r>
      <rPr>
        <sz val="11"/>
        <color rgb="FF000000"/>
        <rFont val="Calibri"/>
      </rPr>
      <t xml:space="preserve">The default location for web logs in IIS is: </t>
    </r>
    <r>
      <rPr>
        <b/>
        <sz val="11"/>
        <color rgb="FF000000"/>
        <rFont val="Calibri"/>
      </rPr>
      <t>%SystemDrive%\inetpub\logs\LogFiles</t>
    </r>
    <r>
      <rPr>
        <sz val="11"/>
        <color rgb="FF000000"/>
        <rFont val="Calibri"/>
      </rPr>
      <t>.</t>
    </r>
  </si>
  <si>
    <t>5.2</t>
  </si>
  <si>
    <r>
      <rPr>
        <sz val="11"/>
        <rFont val="Calibri"/>
      </rPr>
      <t>Ensure Advanced IIS logging is enabled</t>
    </r>
  </si>
  <si>
    <r>
      <rPr>
        <sz val="11"/>
        <color rgb="FF000000"/>
        <rFont val="Calibri"/>
      </rPr>
      <t>IIS Advanced Logging can be configured for servers, Web sites, and directories in IIS Manager. To enable Advanced Logging using the UI:</t>
    </r>
    <r>
      <rPr>
        <sz val="11"/>
        <color rgb="FF000000"/>
        <rFont val="Calibri"/>
      </rPr>
      <t xml:space="preserve">
</t>
    </r>
    <r>
      <rPr>
        <sz val="11"/>
        <color rgb="FF000000"/>
        <rFont val="Calibri"/>
      </rPr>
      <t>- Open Internet Information Services (IIS) Manager</t>
    </r>
    <r>
      <rPr>
        <sz val="11"/>
        <color rgb="FF000000"/>
        <rFont val="Calibri"/>
      </rPr>
      <t xml:space="preserve">
</t>
    </r>
    <r>
      <rPr>
        <sz val="11"/>
        <color rgb="FF000000"/>
        <rFont val="Calibri"/>
      </rPr>
      <t>- Click the server in the Connections pane</t>
    </r>
    <r>
      <rPr>
        <sz val="11"/>
        <color rgb="FF000000"/>
        <rFont val="Calibri"/>
      </rPr>
      <t xml:space="preserve">
</t>
    </r>
    <r>
      <rPr>
        <sz val="11"/>
        <color rgb="FF000000"/>
        <rFont val="Calibri"/>
      </rPr>
      <t>- Double-click the Logging icon on the Home page</t>
    </r>
    <r>
      <rPr>
        <sz val="11"/>
        <color rgb="FF000000"/>
        <rFont val="Calibri"/>
      </rPr>
      <t xml:space="preserve">
</t>
    </r>
    <r>
      <rPr>
        <sz val="11"/>
        <color rgb="FF000000"/>
        <rFont val="Calibri"/>
      </rPr>
      <t>- Click Select Fields</t>
    </r>
    <r>
      <rPr>
        <sz val="11"/>
        <color rgb="FF000000"/>
        <rFont val="Calibri"/>
      </rPr>
      <t xml:space="preserve">
</t>
    </r>
    <r>
      <rPr>
        <sz val="11"/>
        <color rgb="FF000000"/>
        <rFont val="Calibri"/>
      </rPr>
      <t>The fields that will be logged need to be configured using the Add or Edit Fields button.</t>
    </r>
    <r>
      <rPr>
        <sz val="11"/>
        <color rgb="FF000000"/>
        <rFont val="Calibri"/>
      </rPr>
      <t xml:space="preserve">
</t>
    </r>
    <r>
      <rPr>
        <sz val="11"/>
        <color rgb="FF000000"/>
        <rFont val="Calibri"/>
      </rPr>
      <t>Note: There may be performance considerations depending on the extent of the configuration.</t>
    </r>
  </si>
  <si>
    <r>
      <rPr>
        <sz val="11"/>
        <color rgb="FF000000"/>
        <rFont val="Calibri"/>
      </rPr>
      <t>IIS Advanced Logging is a module which provides flexibility in logging requests and client data. It provides controls that allow businesses to specify what fields are important, easily add additional fields, and provide policies pertaining to log file rollover and Request Filtering. HTTP request/response headers, server variables, and client-side fields can be easily logged with minor configuration in the IIS management console.</t>
    </r>
  </si>
  <si>
    <r>
      <rPr>
        <sz val="11"/>
        <color rgb="FF000000"/>
        <rFont val="Calibri"/>
      </rPr>
      <t>Collecting detailed log files will take more space on the specified drive.</t>
    </r>
  </si>
  <si>
    <r>
      <rPr>
        <sz val="11"/>
        <color rgb="FF000000"/>
        <rFont val="Calibri"/>
      </rPr>
      <t>Browse to the location of the Advanced Logs and verify .log files are being generated. Note that logs will be written to disk after a non-determined period of time. They can be written into their specified directory immediately if, in the Log Definition, the Publish real-time events and Write to disk options are selected.</t>
    </r>
  </si>
  <si>
    <r>
      <rPr>
        <sz val="11"/>
        <color rgb="FF000000"/>
        <rFont val="Calibri"/>
      </rPr>
      <t>IIS Advanced Logging is enabled by default.</t>
    </r>
  </si>
  <si>
    <t>5.3</t>
  </si>
  <si>
    <r>
      <rPr>
        <sz val="11"/>
        <rFont val="Calibri"/>
      </rPr>
      <t xml:space="preserve">Ensure </t>
    </r>
    <r>
      <rPr>
        <sz val="11"/>
        <color rgb="FF000000"/>
        <rFont val="Calibri"/>
      </rPr>
      <t>'</t>
    </r>
    <r>
      <rPr>
        <b/>
        <sz val="11"/>
        <color rgb="FF000000"/>
        <rFont val="Calibri"/>
      </rPr>
      <t>ETW Logging</t>
    </r>
    <r>
      <rPr>
        <sz val="11"/>
        <color rgb="FF000000"/>
        <rFont val="Calibri"/>
      </rPr>
      <t>'</t>
    </r>
    <r>
      <rPr>
        <sz val="11"/>
        <color rgb="FF000000"/>
        <rFont val="Calibri"/>
      </rPr>
      <t xml:space="preserve"> is enabled</t>
    </r>
  </si>
  <si>
    <r>
      <rPr>
        <sz val="11"/>
        <color rgb="FF000000"/>
        <rFont val="Calibri"/>
      </rPr>
      <t>To configure ETW logging:</t>
    </r>
    <r>
      <rPr>
        <sz val="11"/>
        <color rgb="FF000000"/>
        <rFont val="Calibri"/>
      </rPr>
      <t xml:space="preserve">
</t>
    </r>
    <r>
      <rPr>
        <sz val="11"/>
        <color rgb="FF000000"/>
        <rFont val="Calibri"/>
      </rPr>
      <t>- Open IIS Manager</t>
    </r>
    <r>
      <rPr>
        <sz val="11"/>
        <color rgb="FF000000"/>
        <rFont val="Calibri"/>
      </rPr>
      <t xml:space="preserve">
</t>
    </r>
    <r>
      <rPr>
        <sz val="11"/>
        <color rgb="FF000000"/>
        <rFont val="Calibri"/>
      </rPr>
      <t>- Select the server or site to enable ETW</t>
    </r>
    <r>
      <rPr>
        <sz val="11"/>
        <color rgb="FF000000"/>
        <rFont val="Calibri"/>
      </rPr>
      <t xml:space="preserve">
</t>
    </r>
    <r>
      <rPr>
        <sz val="11"/>
        <color rgb="FF000000"/>
        <rFont val="Calibri"/>
      </rPr>
      <t>- Select Logging.</t>
    </r>
    <r>
      <rPr>
        <sz val="11"/>
        <color rgb="FF000000"/>
        <rFont val="Calibri"/>
      </rPr>
      <t xml:space="preserve">
</t>
    </r>
    <r>
      <rPr>
        <sz val="11"/>
        <color rgb="FF000000"/>
        <rFont val="Calibri"/>
      </rPr>
      <t>- Ensure Log file format is W3C.</t>
    </r>
    <r>
      <rPr>
        <sz val="11"/>
        <color rgb="FF000000"/>
        <rFont val="Calibri"/>
      </rPr>
      <t xml:space="preserve">
</t>
    </r>
    <r>
      <rPr>
        <sz val="11"/>
        <color rgb="FF000000"/>
        <rFont val="Calibri"/>
      </rPr>
      <t>- Select Both log file and ETW event</t>
    </r>
    <r>
      <rPr>
        <sz val="11"/>
        <color rgb="FF000000"/>
        <rFont val="Calibri"/>
      </rPr>
      <t xml:space="preserve">
</t>
    </r>
    <r>
      <rPr>
        <sz val="11"/>
        <color rgb="FF000000"/>
        <rFont val="Calibri"/>
      </rPr>
      <t>- Save your settings.</t>
    </r>
  </si>
  <si>
    <r>
      <rPr>
        <sz val="11"/>
        <color rgb="FF000000"/>
        <rFont val="Calibri"/>
      </rPr>
      <t>Event Tracing for Windows (ETW) is a Windows feature that allows Administrators to send logging information to another location. This information is then compiled on the server and can be queried.</t>
    </r>
  </si>
  <si>
    <r>
      <rPr>
        <sz val="11"/>
        <color rgb="FF000000"/>
        <rFont val="Calibri"/>
      </rPr>
      <t>A dedicated server hosting Event Tracing for Windows (ETW) will be needed.</t>
    </r>
  </si>
  <si>
    <r>
      <rPr>
        <sz val="11"/>
        <color rgb="FF000000"/>
        <rFont val="Calibri"/>
      </rPr>
      <t>Using Message Analyzer, configure the query for Microsoft-Windows-IIS-Logging. Verify you see live logging data by accessing the website.</t>
    </r>
  </si>
  <si>
    <t>FTP Requests</t>
  </si>
  <si>
    <t>6.1</t>
  </si>
  <si>
    <r>
      <rPr>
        <sz val="11"/>
        <rFont val="Calibri"/>
      </rPr>
      <t>Ensure FTP requests are encrypted</t>
    </r>
  </si>
  <si>
    <r>
      <rPr>
        <sz val="11"/>
        <color rgb="FF000000"/>
        <rFont val="Calibri"/>
      </rPr>
      <t>To configure FTP over SSL at the server level using AppCmd.exe or PowerShell:</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%systemroot%\system32\inetsrv\appcmd.exe set config  -section:system.applicationHost/sites /siteDefaults.ftpServer.security.ssl.controlChannelPolicy:"SslRequire" /siteDefaults.ftpServer.security.ssl.dataChannelPolicy:"SslRequire"  /commit:apphost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commands in PowerShell to configure:</t>
    </r>
    <r>
      <rPr>
        <sz val="11"/>
        <color rgb="FF000000"/>
        <rFont val="Calibri"/>
      </rPr>
      <t xml:space="preserve">
</t>
    </r>
    <r>
      <rPr>
        <sz val="11"/>
        <color rgb="FF006096"/>
        <rFont val="Roboto Condensed"/>
      </rPr>
      <t>Set-WebConfigurationProperty -pspath 'MACHINE/WEBROOT/APPHOST' -filter "system.applicationHost/sites/siteDefaults/ftpServer/security/ssl" -name "controlChannelPolicy" -value "SslRequire"</t>
    </r>
    <r>
      <rPr>
        <sz val="11"/>
        <color rgb="FF006096"/>
        <rFont val="Roboto Condensed"/>
      </rPr>
      <t xml:space="preserve">
</t>
    </r>
    <r>
      <rPr>
        <sz val="11"/>
        <color rgb="FF000000"/>
        <rFont val="Calibri"/>
      </rPr>
      <t xml:space="preserve">
</t>
    </r>
    <r>
      <rPr>
        <sz val="11"/>
        <color rgb="FF006096"/>
        <rFont val="Roboto Condensed"/>
      </rPr>
      <t>Set-WebConfigurationProperty -pspath 'MACHINE/WEBROOT/APPHOST' -filter "system.applicationHost/sites/siteDefaults/ftpServer/security/ssl" -name "dataChannelPolicy" -value "SslRequire"</t>
    </r>
    <r>
      <rPr>
        <sz val="11"/>
        <color rgb="FF006096"/>
        <rFont val="Roboto Condensed"/>
      </rPr>
      <t xml:space="preserve">
</t>
    </r>
  </si>
  <si>
    <r>
      <rPr>
        <sz val="11"/>
        <color rgb="FF000000"/>
        <rFont val="Calibri"/>
      </rPr>
      <t>FTP Publishing Service for IIS supports adding an SSL certificate to an FTP site. Using an SSL certificate with an FTP site is also known as FTP-S or FTP over Secure Socket Layers (SSL). FTP-S is an RFC standard (RFC 4217) where an SSL certificate is added to an FTP site and thereby making it possible to perform secure file transfers.</t>
    </r>
  </si>
  <si>
    <r>
      <rPr>
        <sz val="11"/>
        <color rgb="FF000000"/>
        <rFont val="Calibri"/>
      </rPr>
      <t>SSL will be needed for the FTP transmission.</t>
    </r>
  </si>
  <si>
    <r>
      <rPr>
        <sz val="11"/>
        <color rgb="FF000000"/>
        <rFont val="Calibri"/>
      </rPr>
      <t>To verify using PowerShell enter the following commands:</t>
    </r>
    <r>
      <rPr>
        <sz val="11"/>
        <color rgb="FF000000"/>
        <rFont val="Calibri"/>
      </rPr>
      <t xml:space="preserve">
</t>
    </r>
    <r>
      <rPr>
        <sz val="11"/>
        <color rgb="FF006096"/>
        <rFont val="Roboto Condensed"/>
      </rPr>
      <t>Get-WebConfigurationProperty -pspath 'MACHINE/WEBROOT/APPHOST'  -filter "system.applicationHost/sites/siteDefaults/ftpServer/security/ssl" -name "controlChannelPolicy"</t>
    </r>
    <r>
      <rPr>
        <sz val="11"/>
        <color rgb="FF006096"/>
        <rFont val="Roboto Condensed"/>
      </rPr>
      <t xml:space="preserve">
</t>
    </r>
    <r>
      <rPr>
        <sz val="11"/>
        <color rgb="FF000000"/>
        <rFont val="Calibri"/>
      </rPr>
      <t xml:space="preserve">
</t>
    </r>
    <r>
      <rPr>
        <sz val="11"/>
        <color rgb="FF006096"/>
        <rFont val="Roboto Condensed"/>
      </rPr>
      <t>Get-WebConfigurationProperty -pspath 'MACHINE/WEBROOT/APPHOST'  -filter "system.applicationHost/sites/siteDefaults/ftpServer/security/ssl" -name "dataChannelPolicy"</t>
    </r>
    <r>
      <rPr>
        <sz val="11"/>
        <color rgb="FF006096"/>
        <rFont val="Roboto Condensed"/>
      </rPr>
      <t xml:space="preserve">
</t>
    </r>
    <r>
      <rPr>
        <sz val="11"/>
        <color rgb="FF000000"/>
        <rFont val="Calibri"/>
      </rPr>
      <t xml:space="preserve">
</t>
    </r>
    <r>
      <rPr>
        <sz val="11"/>
        <color rgb="FF000000"/>
        <rFont val="Calibri"/>
      </rPr>
      <t>The output should be SslRequire for both commands.</t>
    </r>
  </si>
  <si>
    <r>
      <rPr>
        <sz val="11"/>
        <color rgb="FF000000"/>
        <rFont val="Calibri"/>
      </rPr>
      <t>By default, FTP sites are not SSL enabled.</t>
    </r>
  </si>
  <si>
    <t>6.2</t>
  </si>
  <si>
    <r>
      <rPr>
        <sz val="11"/>
        <rFont val="Calibri"/>
      </rPr>
      <t>Ensure FTP Logon attempt restrictions is enabled</t>
    </r>
  </si>
  <si>
    <r>
      <rPr>
        <sz val="11"/>
        <color rgb="FF000000"/>
        <rFont val="Calibri"/>
      </rPr>
      <t>To configure FTP Logon Attempt Restrictions at the server level using AppCmd.exe or PowerShell:</t>
    </r>
    <r>
      <rPr>
        <sz val="11"/>
        <color rgb="FF000000"/>
        <rFont val="Calibri"/>
      </rPr>
      <t xml:space="preserve">
</t>
    </r>
    <r>
      <rPr>
        <sz val="11"/>
        <color rgb="FF000000"/>
        <rFont val="Calibri"/>
      </rPr>
      <t>Enter the following command in AppCmd.exe to configure:</t>
    </r>
    <r>
      <rPr>
        <sz val="11"/>
        <color rgb="FF000000"/>
        <rFont val="Calibri"/>
      </rPr>
      <t xml:space="preserve">
</t>
    </r>
    <r>
      <rPr>
        <sz val="11"/>
        <color rgb="FF006096"/>
        <rFont val="Roboto Condensed"/>
      </rPr>
      <t>%systemroot%\system32\inetsrv\appcmd.exe set config  -section:system.ftpServer/security/authentication /denyByFailure.enabled:"True"  /commit:apphost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following command in PowerShell to configure:</t>
    </r>
    <r>
      <rPr>
        <sz val="11"/>
        <color rgb="FF000000"/>
        <rFont val="Calibri"/>
      </rPr>
      <t xml:space="preserve">
</t>
    </r>
    <r>
      <rPr>
        <sz val="11"/>
        <color rgb="FF006096"/>
        <rFont val="Roboto Condensed"/>
      </rPr>
      <t>Set-WebConfigurationProperty -pspath 'MACHINE/WEBROOT/APPHOST'  -filter "system.ftpServer/security/authentication/denyByFailure" -name "enabled" -value "True"</t>
    </r>
    <r>
      <rPr>
        <sz val="11"/>
        <color rgb="FF006096"/>
        <rFont val="Roboto Condensed"/>
      </rPr>
      <t xml:space="preserve">
</t>
    </r>
  </si>
  <si>
    <r>
      <rPr>
        <sz val="11"/>
        <color rgb="FF000000"/>
        <rFont val="Calibri"/>
      </rPr>
      <t>FTP Logon attempt restrictions is a built-in network security feature to automatically block brute force FTP attacks. This can be used to mitigate a malicious client from attempting a brute-force attack on a discovered account, such as the local administrator account.</t>
    </r>
  </si>
  <si>
    <r>
      <rPr>
        <sz val="11"/>
        <color rgb="FF000000"/>
        <rFont val="Calibri"/>
      </rPr>
      <t>To verify using AppCmd.exe enter the following command:</t>
    </r>
    <r>
      <rPr>
        <sz val="11"/>
        <color rgb="FF000000"/>
        <rFont val="Calibri"/>
      </rPr>
      <t xml:space="preserve">
</t>
    </r>
    <r>
      <rPr>
        <sz val="11"/>
        <color rgb="FF006096"/>
        <rFont val="Roboto Condensed"/>
      </rPr>
      <t>%systemroot%\system32\inetsrv\appcmd.exe list config  -section:system.ftpServer/security/authentication</t>
    </r>
    <r>
      <rPr>
        <sz val="11"/>
        <color rgb="FF006096"/>
        <rFont val="Roboto Condensed"/>
      </rPr>
      <t xml:space="preserve">
</t>
    </r>
    <r>
      <rPr>
        <sz val="11"/>
        <color rgb="FF000000"/>
        <rFont val="Calibri"/>
      </rPr>
      <t xml:space="preserve">
</t>
    </r>
    <r>
      <rPr>
        <sz val="11"/>
        <color rgb="FF000000"/>
        <rFont val="Calibri"/>
      </rPr>
      <t>The output should include denyByFailure = true</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Get-WebConfigurationProperty -pspath 'MACHINE/WEBROOT/APPHOST'  -filter "system.ftpServer/security/authentication/denyByFailure" -name "enabled"</t>
    </r>
    <r>
      <rPr>
        <sz val="11"/>
        <color rgb="FF006096"/>
        <rFont val="Roboto Condensed"/>
      </rPr>
      <t xml:space="preserve">
</t>
    </r>
  </si>
  <si>
    <r>
      <rPr>
        <sz val="11"/>
        <color rgb="FF000000"/>
        <rFont val="Calibri"/>
      </rPr>
      <t>By default, this feature is not enabled when FTP is installed.</t>
    </r>
  </si>
  <si>
    <t>Transport Encryption</t>
  </si>
  <si>
    <t>7.1</t>
  </si>
  <si>
    <r>
      <rPr>
        <sz val="11"/>
        <rFont val="Calibri"/>
      </rPr>
      <t>Ensure HSTS Header is set</t>
    </r>
  </si>
  <si>
    <r>
      <rPr>
        <sz val="11"/>
        <color rgb="FF000000"/>
        <rFont val="Calibri"/>
      </rPr>
      <t>Any value greater than 0 meets this recommendation. The examples below are specific to 8 minutes but can be adjusted to meet your requirements.</t>
    </r>
    <r>
      <rPr>
        <sz val="11"/>
        <color rgb="FF000000"/>
        <rFont val="Calibri"/>
      </rPr>
      <t xml:space="preserve">
</t>
    </r>
    <r>
      <rPr>
        <sz val="11"/>
        <color rgb="FF000000"/>
        <rFont val="Calibri"/>
      </rPr>
      <t xml:space="preserve">To set the HTTP Header at the server level using an </t>
    </r>
    <r>
      <rPr>
        <b/>
        <sz val="11"/>
        <color rgb="FF000000"/>
        <rFont val="Calibri"/>
      </rPr>
      <t>AppCmd.exe</t>
    </r>
    <r>
      <rPr>
        <sz val="11"/>
        <color rgb="FF000000"/>
        <rFont val="Calibri"/>
      </rPr>
      <t xml:space="preserve"> command, run the following command from an elevated command prompt:</t>
    </r>
    <r>
      <rPr>
        <sz val="11"/>
        <color rgb="FF000000"/>
        <rFont val="Calibri"/>
      </rPr>
      <t xml:space="preserve">
</t>
    </r>
    <r>
      <rPr>
        <sz val="11"/>
        <color rgb="FF006096"/>
        <rFont val="Roboto Condensed"/>
      </rPr>
      <t>%systemroot%\system32\inetsrv\appcmd.exe set config -section:system.webServer/httpProtocol /+"customHeaders.[name='Strict-Transport-Security',value='max-age=480; preload']"</t>
    </r>
    <r>
      <rPr>
        <sz val="11"/>
        <color rgb="FF006096"/>
        <rFont val="Roboto Condensed"/>
      </rPr>
      <t xml:space="preserve">
</t>
    </r>
    <r>
      <rPr>
        <sz val="11"/>
        <color rgb="FF000000"/>
        <rFont val="Calibri"/>
      </rPr>
      <t xml:space="preserve">
</t>
    </r>
    <r>
      <rPr>
        <sz val="11"/>
        <color rgb="FF000000"/>
        <rFont val="Calibri"/>
      </rPr>
      <t xml:space="preserve">To set the HTTP Header and include subdomains at the server level using an </t>
    </r>
    <r>
      <rPr>
        <b/>
        <sz val="11"/>
        <color rgb="FF000000"/>
        <rFont val="Calibri"/>
      </rPr>
      <t>AppCmd.exe</t>
    </r>
    <r>
      <rPr>
        <sz val="11"/>
        <color rgb="FF000000"/>
        <rFont val="Calibri"/>
      </rPr>
      <t xml:space="preserve"> command, run the following command from an elevated command prompt:</t>
    </r>
    <r>
      <rPr>
        <sz val="11"/>
        <color rgb="FF000000"/>
        <rFont val="Calibri"/>
      </rPr>
      <t xml:space="preserve">
</t>
    </r>
    <r>
      <rPr>
        <sz val="11"/>
        <color rgb="FF006096"/>
        <rFont val="Roboto Condensed"/>
      </rPr>
      <t>%systemroot%\system32\inetsrv\appcmd.exe set config -section:system.webServer/httpProtocol /+"customHeaders.[name='Strict-Transport-Security',value='max-age=480; includeSubDomains; preload']"</t>
    </r>
    <r>
      <rPr>
        <sz val="11"/>
        <color rgb="FF006096"/>
        <rFont val="Roboto Condensed"/>
      </rPr>
      <t xml:space="preserve">
</t>
    </r>
    <r>
      <rPr>
        <sz val="11"/>
        <color rgb="FF000000"/>
        <rFont val="Calibri"/>
      </rPr>
      <t xml:space="preserve">
</t>
    </r>
    <r>
      <rPr>
        <sz val="11"/>
        <color rgb="FF000000"/>
        <rFont val="Calibri"/>
      </rPr>
      <t xml:space="preserve">To set the HTTP Header at the Website level using an </t>
    </r>
    <r>
      <rPr>
        <b/>
        <sz val="11"/>
        <color rgb="FF000000"/>
        <rFont val="Calibri"/>
      </rPr>
      <t>AppCmd.exe</t>
    </r>
    <r>
      <rPr>
        <sz val="11"/>
        <color rgb="FF000000"/>
        <rFont val="Calibri"/>
      </rPr>
      <t xml:space="preserve"> command, run the following command from an elevated command prompt:</t>
    </r>
    <r>
      <rPr>
        <sz val="11"/>
        <color rgb="FF000000"/>
        <rFont val="Calibri"/>
      </rPr>
      <t xml:space="preserve">
</t>
    </r>
    <r>
      <rPr>
        <sz val="11"/>
        <color rgb="FF006096"/>
        <rFont val="Roboto Condensed"/>
      </rPr>
      <t>%systemroot%\system32\inetsrv\appcmd.exe set config "&lt;em&gt;Website"&lt;/em&gt; -section:system.webServer/httpProtocol /+"customHeaders.[name='Strict-Transport-Security',value='max-age=480; preload']"</t>
    </r>
    <r>
      <rPr>
        <sz val="11"/>
        <color rgb="FF006096"/>
        <rFont val="Roboto Condensed"/>
      </rPr>
      <t xml:space="preserve">
</t>
    </r>
    <r>
      <rPr>
        <sz val="11"/>
        <color rgb="FF000000"/>
        <rFont val="Calibri"/>
      </rPr>
      <t xml:space="preserve">
</t>
    </r>
    <r>
      <rPr>
        <sz val="11"/>
        <color rgb="FF000000"/>
        <rFont val="Calibri"/>
      </rPr>
      <t xml:space="preserve">To set the HTTP Header and include subdomains at the Website level using an </t>
    </r>
    <r>
      <rPr>
        <b/>
        <sz val="11"/>
        <color rgb="FF000000"/>
        <rFont val="Calibri"/>
      </rPr>
      <t>AppCmd.exe</t>
    </r>
    <r>
      <rPr>
        <sz val="11"/>
        <color rgb="FF000000"/>
        <rFont val="Calibri"/>
      </rPr>
      <t xml:space="preserve"> command, run the following command from an elevated command prompt:</t>
    </r>
    <r>
      <rPr>
        <sz val="11"/>
        <color rgb="FF000000"/>
        <rFont val="Calibri"/>
      </rPr>
      <t xml:space="preserve">
</t>
    </r>
    <r>
      <rPr>
        <sz val="11"/>
        <color rgb="FF006096"/>
        <rFont val="Roboto Condensed"/>
      </rPr>
      <t>%systemroot%\system32\inetsrv\appcmd.exe set config "&lt;em&gt;Website"&lt;/em&gt; -section:system.webServer/httpProtocol /+"customHeaders.[name='Strict-Transport-Security',value='max-age=480; includeSubDomains; preload']"</t>
    </r>
    <r>
      <rPr>
        <sz val="11"/>
        <color rgb="FF006096"/>
        <rFont val="Roboto Condensed"/>
      </rPr>
      <t xml:space="preserve">
</t>
    </r>
  </si>
  <si>
    <r>
      <rPr>
        <sz val="11"/>
        <color rgb="FF000000"/>
        <rFont val="Calibri"/>
      </rPr>
      <t>HTTP Strict Transport Security (HSTS) allows a site to inform the user agent to communicate with the site only over HTTPS. This header takes two parameters: max-age, "specifies the number of seconds, after the reception of the STS header field, during which the user agent regards the host (from whom the message was received) as a Known HSTS Host [speaks only HTTPS]"; and includeSubDomains. includeSubDomains is an optional directive that defines how this policy is applied to subdomains. If includeSubDomains is included in the header, it provides the following definition: this HSTS Policy also applies to any hosts whose domain names are subdomains of the Known HSTS Host's domain name.</t>
    </r>
  </si>
  <si>
    <r>
      <rPr>
        <sz val="11"/>
        <color rgb="FF000000"/>
        <rFont val="Calibri"/>
      </rPr>
      <t>The user agent will only be able to communicate with the site over HTTPS.</t>
    </r>
  </si>
  <si>
    <r>
      <rPr>
        <sz val="11"/>
        <color rgb="FF000000"/>
        <rFont val="Calibri"/>
      </rPr>
      <t>The recommended max age is 8 minutes (480 seconds) or greater. Any value greater than 0 is acceptable. Perform the following in IIS Manager to view host headers configured for the server:</t>
    </r>
    <r>
      <rPr>
        <sz val="11"/>
        <color rgb="FF000000"/>
        <rFont val="Calibri"/>
      </rPr>
      <t xml:space="preserve">
</t>
    </r>
    <r>
      <rPr>
        <sz val="11"/>
        <color rgb="FF000000"/>
        <rFont val="Calibri"/>
      </rPr>
      <t>- Open IIS Manager</t>
    </r>
    <r>
      <rPr>
        <sz val="11"/>
        <color rgb="FF000000"/>
        <rFont val="Calibri"/>
      </rPr>
      <t xml:space="preserve">
</t>
    </r>
    <r>
      <rPr>
        <sz val="11"/>
        <color rgb="FF000000"/>
        <rFont val="Calibri"/>
      </rPr>
      <t>- In the Connections pane, select your server</t>
    </r>
    <r>
      <rPr>
        <sz val="11"/>
        <color rgb="FF000000"/>
        <rFont val="Calibri"/>
      </rPr>
      <t xml:space="preserve">
</t>
    </r>
    <r>
      <rPr>
        <sz val="11"/>
        <color rgb="FF000000"/>
        <rFont val="Calibri"/>
      </rPr>
      <t>- In the Features View pane, double click HTTP Response Headers</t>
    </r>
    <r>
      <rPr>
        <sz val="11"/>
        <color rgb="FF000000"/>
        <rFont val="Calibri"/>
      </rPr>
      <t xml:space="preserve">
</t>
    </r>
    <r>
      <rPr>
        <sz val="11"/>
        <color rgb="FF000000"/>
        <rFont val="Calibri"/>
      </rPr>
      <t>- Verify an entry exists named Strict-Transport-Security</t>
    </r>
    <r>
      <rPr>
        <sz val="11"/>
        <color rgb="FF000000"/>
        <rFont val="Calibri"/>
      </rPr>
      <t xml:space="preserve">
</t>
    </r>
    <r>
      <rPr>
        <sz val="11"/>
        <color rgb="FF000000"/>
        <rFont val="Calibri"/>
      </rPr>
      <t>- Double click Strict-Transport-Security and verify the Value: box contains any value greater than 0</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Perform the following in IIS Manager to view host headers configured for the Website:</t>
    </r>
    <r>
      <rPr>
        <sz val="11"/>
        <color rgb="FF000000"/>
        <rFont val="Calibri"/>
      </rPr>
      <t xml:space="preserve">
</t>
    </r>
    <r>
      <rPr>
        <sz val="11"/>
        <color rgb="FF000000"/>
        <rFont val="Calibri"/>
      </rPr>
      <t>- Open IIS Manager</t>
    </r>
    <r>
      <rPr>
        <sz val="11"/>
        <color rgb="FF000000"/>
        <rFont val="Calibri"/>
      </rPr>
      <t xml:space="preserve">
</t>
    </r>
    <r>
      <rPr>
        <sz val="11"/>
        <color rgb="FF000000"/>
        <rFont val="Calibri"/>
      </rPr>
      <t>- In the Connections pane, expand the tree and select Website</t>
    </r>
    <r>
      <rPr>
        <sz val="11"/>
        <color rgb="FF000000"/>
        <rFont val="Calibri"/>
      </rPr>
      <t xml:space="preserve">
</t>
    </r>
    <r>
      <rPr>
        <sz val="11"/>
        <color rgb="FF000000"/>
        <rFont val="Calibri"/>
      </rPr>
      <t>- In the Features View pane, double click HTTP Response Headers</t>
    </r>
    <r>
      <rPr>
        <sz val="11"/>
        <color rgb="FF000000"/>
        <rFont val="Calibri"/>
      </rPr>
      <t xml:space="preserve">
</t>
    </r>
    <r>
      <rPr>
        <sz val="11"/>
        <color rgb="FF000000"/>
        <rFont val="Calibri"/>
      </rPr>
      <t>- Verify an entry exists name Strict-Transport-Security</t>
    </r>
    <r>
      <rPr>
        <sz val="11"/>
        <color rgb="FF000000"/>
        <rFont val="Calibri"/>
      </rPr>
      <t xml:space="preserve">
</t>
    </r>
    <r>
      <rPr>
        <sz val="11"/>
        <color rgb="FF000000"/>
        <rFont val="Calibri"/>
      </rPr>
      <t>- Double click Strict-Transport-Security and verify the Value: box contains any value greater than 0</t>
    </r>
    <r>
      <rPr>
        <sz val="11"/>
        <color rgb="FF000000"/>
        <rFont val="Calibri"/>
      </rPr>
      <t xml:space="preserve">
</t>
    </r>
    <r>
      <rPr>
        <sz val="11"/>
        <color rgb="FF000000"/>
        <rFont val="Calibri"/>
      </rPr>
      <t>- Click OK.</t>
    </r>
  </si>
  <si>
    <t>7.2</t>
  </si>
  <si>
    <r>
      <rPr>
        <sz val="11"/>
        <rFont val="Calibri"/>
      </rPr>
      <t>Ensure SSLv2 is Disabled</t>
    </r>
  </si>
  <si>
    <r>
      <rPr>
        <sz val="11"/>
        <color rgb="FF000000"/>
        <rFont val="Calibri"/>
      </rPr>
      <t>Perform the following to disable SSL 2.0:</t>
    </r>
    <r>
      <rPr>
        <sz val="11"/>
        <color rgb="FF000000"/>
        <rFont val="Calibri"/>
      </rPr>
      <t xml:space="preserve">
</t>
    </r>
    <r>
      <rPr>
        <sz val="11"/>
        <color rgb="FF000000"/>
        <rFont val="Calibri"/>
      </rPr>
      <t xml:space="preserve">- Set the following Registry key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HKLM\SYSTEM\CurrentControlSet\Control\SecurityProviders\SCHANNEL\Protocols\SSL 2.0\Server:Enabled</t>
    </r>
    <r>
      <rPr>
        <sz val="11"/>
        <color rgb="FF006096"/>
        <rFont val="Roboto Condensed"/>
      </rPr>
      <t xml:space="preserve">
</t>
    </r>
    <r>
      <rPr>
        <sz val="11"/>
        <color rgb="FF006096"/>
        <rFont val="Roboto Condensed"/>
      </rPr>
      <t>HKLM\SYSTEM\CurrentControlSet\Control\SecurityProviders\SCHANNEL\Protocols\SSL 2.0\Client:Enabled</t>
    </r>
    <r>
      <rPr>
        <sz val="11"/>
        <color rgb="FF006096"/>
        <rFont val="Roboto Condensed"/>
      </rPr>
      <t xml:space="preserve">
</t>
    </r>
    <r>
      <rPr>
        <sz val="11"/>
        <color rgb="FF000000"/>
        <rFont val="Calibri"/>
      </rPr>
      <t xml:space="preserve">
</t>
    </r>
    <r>
      <rPr>
        <sz val="11"/>
        <color rgb="FF000000"/>
        <rFont val="Calibri"/>
      </rPr>
      <t xml:space="preserve">- Set the following Registry key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HKLM\SYSTEM\CurrentControlSet\Control\SecurityProviders\SCHANNEL\Protocols\SSL 2.0\Server:DisabledByDefault</t>
    </r>
    <r>
      <rPr>
        <sz val="11"/>
        <color rgb="FF006096"/>
        <rFont val="Roboto Condensed"/>
      </rPr>
      <t xml:space="preserve">
</t>
    </r>
    <r>
      <rPr>
        <sz val="11"/>
        <color rgb="FF006096"/>
        <rFont val="Roboto Condensed"/>
      </rPr>
      <t>HKLM\SYSTEM\CurrentControlSet\Control\SecurityProviders\SCHANNEL\Protocols\SSL 2.0\Client:DisabledByDefault</t>
    </r>
    <r>
      <rPr>
        <sz val="11"/>
        <color rgb="FF006096"/>
        <rFont val="Roboto Condensed"/>
      </rPr>
      <t xml:space="preserve">
</t>
    </r>
    <r>
      <rPr>
        <sz val="11"/>
        <color rgb="FF000000"/>
        <rFont val="Calibri"/>
      </rPr>
      <t xml:space="preserve">
</t>
    </r>
    <r>
      <rPr>
        <sz val="11"/>
        <color rgb="FF000000"/>
        <rFont val="Calibri"/>
      </rPr>
      <t>To disable using PowerShell enter the following command:</t>
    </r>
    <r>
      <rPr>
        <sz val="11"/>
        <color rgb="FF000000"/>
        <rFont val="Calibri"/>
      </rPr>
      <t xml:space="preserve">
</t>
    </r>
    <r>
      <rPr>
        <sz val="11"/>
        <color rgb="FF006096"/>
        <rFont val="Roboto Condensed"/>
      </rPr>
      <t>New-Item 'HKLM:\SYSTEM\CurrentControlSet\Control\SecurityProviders\SCHANNEL\Protocols\SSL 2.0\Server' -Force | Out-Null</t>
    </r>
    <r>
      <rPr>
        <sz val="11"/>
        <color rgb="FF006096"/>
        <rFont val="Roboto Condensed"/>
      </rPr>
      <t xml:space="preserve">
</t>
    </r>
    <r>
      <rPr>
        <sz val="11"/>
        <color rgb="FF006096"/>
        <rFont val="Roboto Condensed"/>
      </rPr>
      <t>New-Item 'HKLM:\SYSTEM\CurrentControlSet\Control\SecurityProviders\SCHANNEL\Protocols\SSL 2.0\Client' -Force | Out-Null</t>
    </r>
    <r>
      <rPr>
        <sz val="11"/>
        <color rgb="FF006096"/>
        <rFont val="Roboto Condensed"/>
      </rPr>
      <t xml:space="preserve">
</t>
    </r>
    <r>
      <rPr>
        <sz val="11"/>
        <color rgb="FF006096"/>
        <rFont val="Roboto Condensed"/>
      </rPr>
      <t>New-ItemProperty -path 'HKLM:\SYSTEM\CurrentControlSet\Control\SecurityProviders\SCHANNEL\Protocols\SSL 2.0\Server' -name 'Enabled' -value '0' -PropertyType 'DWord' -Force | Out-Null</t>
    </r>
    <r>
      <rPr>
        <sz val="11"/>
        <color rgb="FF006096"/>
        <rFont val="Roboto Condensed"/>
      </rPr>
      <t xml:space="preserve">
</t>
    </r>
    <r>
      <rPr>
        <sz val="11"/>
        <color rgb="FF006096"/>
        <rFont val="Roboto Condensed"/>
      </rPr>
      <t>New-ItemProperty -path 'HKLM:\SYSTEM\CurrentControlSet\Control\SecurityProviders\SCHANNEL\Protocols\SSL 2.0\Client' -name 'Enabled' -value '0' -PropertyType 'DWord' -Force | Out-Null</t>
    </r>
    <r>
      <rPr>
        <sz val="11"/>
        <color rgb="FF006096"/>
        <rFont val="Roboto Condensed"/>
      </rPr>
      <t xml:space="preserve">
</t>
    </r>
    <r>
      <rPr>
        <sz val="11"/>
        <color rgb="FF006096"/>
        <rFont val="Roboto Condensed"/>
      </rPr>
      <t>New-ItemProperty -path 'HKLM:\SYSTEM\CurrentControlSet\Control\SecurityProviders\SCHANNEL\Protocols\SSL 2.0\Server' -name 'DisabledByDefault' -value '1' -PropertyType 'DWord' -Force | Out-Null</t>
    </r>
    <r>
      <rPr>
        <sz val="11"/>
        <color rgb="FF006096"/>
        <rFont val="Roboto Condensed"/>
      </rPr>
      <t xml:space="preserve">
</t>
    </r>
    <r>
      <rPr>
        <sz val="11"/>
        <color rgb="FF006096"/>
        <rFont val="Roboto Condensed"/>
      </rPr>
      <t>New-ItemProperty -path 'HKLM:\SYSTEM\CurrentControlSet\Control\SecurityProviders\SCHANNEL\Protocols\SSL 2.0\Client' -name 'DisabledByDefault' -value '1' -PropertyType 'DWord' -Force | Out-Null</t>
    </r>
    <r>
      <rPr>
        <sz val="11"/>
        <color rgb="FF006096"/>
        <rFont val="Roboto Condensed"/>
      </rPr>
      <t xml:space="preserve">
</t>
    </r>
  </si>
  <si>
    <r>
      <rPr>
        <sz val="11"/>
        <color rgb="FF000000"/>
        <rFont val="Calibri"/>
      </rPr>
      <t>The SSLv2 protocol is not considered cryptographically secure, therefore should be disabled.</t>
    </r>
  </si>
  <si>
    <r>
      <rPr>
        <sz val="11"/>
        <color rgb="FF000000"/>
        <rFont val="Calibri"/>
      </rPr>
      <t>The SSLv2 protocol will not be available for use.</t>
    </r>
  </si>
  <si>
    <r>
      <rPr>
        <sz val="11"/>
        <color rgb="FF000000"/>
        <rFont val="Calibri"/>
      </rPr>
      <t>Perform the following to verify SSL 2.0 is disabled.</t>
    </r>
    <r>
      <rPr>
        <sz val="11"/>
        <color rgb="FF000000"/>
        <rFont val="Calibri"/>
      </rPr>
      <t xml:space="preserve">
</t>
    </r>
    <r>
      <rPr>
        <sz val="11"/>
        <color rgb="FF000000"/>
        <rFont val="Calibri"/>
      </rPr>
      <t xml:space="preserve">- Ensure the following key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HKLM\SYSTEM\CurrentControlSet\Control\SecurityProviders\SCHANNEL\Protocols\SSL 2.0\Server:Enabled</t>
    </r>
    <r>
      <rPr>
        <sz val="11"/>
        <color rgb="FF006096"/>
        <rFont val="Roboto Condensed"/>
      </rPr>
      <t xml:space="preserve">
</t>
    </r>
    <r>
      <rPr>
        <sz val="11"/>
        <color rgb="FF006096"/>
        <rFont val="Roboto Condensed"/>
      </rPr>
      <t>HKLM\SYSTEM\CurrentControlSet\Control\SecurityProviders\SCHANNEL\Protocols\SSL 2.0\Client:Enabled</t>
    </r>
    <r>
      <rPr>
        <sz val="11"/>
        <color rgb="FF006096"/>
        <rFont val="Roboto Condensed"/>
      </rPr>
      <t xml:space="preserve">
</t>
    </r>
    <r>
      <rPr>
        <sz val="11"/>
        <color rgb="FF000000"/>
        <rFont val="Calibri"/>
      </rPr>
      <t xml:space="preserve">
</t>
    </r>
    <r>
      <rPr>
        <sz val="11"/>
        <color rgb="FF000000"/>
        <rFont val="Calibri"/>
      </rPr>
      <t xml:space="preserve">- Ensure the following key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HKLM\SYSTEM\CurrentControlSet\Control\SecurityProviders\SCHANNEL\Protocols\SSL 2.0\Server:DisabledByDefault</t>
    </r>
    <r>
      <rPr>
        <sz val="11"/>
        <color rgb="FF006096"/>
        <rFont val="Roboto Condensed"/>
      </rPr>
      <t xml:space="preserve">
</t>
    </r>
    <r>
      <rPr>
        <sz val="11"/>
        <color rgb="FF006096"/>
        <rFont val="Roboto Condensed"/>
      </rPr>
      <t>HKLM\SYSTEM\CurrentControlSet\Control\SecurityProviders\SCHANNEL\Protocols\SSL 2.0\Client:DisabledByDefault</t>
    </r>
    <r>
      <rPr>
        <sz val="11"/>
        <color rgb="FF006096"/>
        <rFont val="Roboto Condensed"/>
      </rPr>
      <t xml:space="preserve">
</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s\SSL 2.0\Server' -name 'Enabled'</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s\SSL 2.0\Client' -name 'Enabled'</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s\SSL 2.0\Server' -name 'DisabledByDefault'</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s\SSL 2.0\Client' -name 'DisabledByDefault'</t>
    </r>
    <r>
      <rPr>
        <sz val="11"/>
        <color rgb="FF006096"/>
        <rFont val="Roboto Condensed"/>
      </rPr>
      <t xml:space="preserve">
</t>
    </r>
  </si>
  <si>
    <r>
      <rPr>
        <sz val="11"/>
        <color rgb="FF000000"/>
        <rFont val="Calibri"/>
      </rPr>
      <t>Enabled</t>
    </r>
  </si>
  <si>
    <t>7.3</t>
  </si>
  <si>
    <r>
      <rPr>
        <sz val="11"/>
        <rFont val="Calibri"/>
      </rPr>
      <t>Ensure SSLv3 is Disabled</t>
    </r>
  </si>
  <si>
    <r>
      <rPr>
        <sz val="11"/>
        <color rgb="FF000000"/>
        <rFont val="Calibri"/>
      </rPr>
      <t>Perform the following to disable SSL 3.0:</t>
    </r>
    <r>
      <rPr>
        <sz val="11"/>
        <color rgb="FF000000"/>
        <rFont val="Calibri"/>
      </rPr>
      <t xml:space="preserve">
</t>
    </r>
    <r>
      <rPr>
        <sz val="11"/>
        <color rgb="FF000000"/>
        <rFont val="Calibri"/>
      </rPr>
      <t xml:space="preserve">- Set the following Registry key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HKLM\SYSTEM\CurrentControlSet\Control\SecurityProviders\SCHANNEL\Protocols\SSL 3.0\Server:Enabled</t>
    </r>
    <r>
      <rPr>
        <sz val="11"/>
        <color rgb="FF006096"/>
        <rFont val="Roboto Condensed"/>
      </rPr>
      <t xml:space="preserve">
</t>
    </r>
    <r>
      <rPr>
        <sz val="11"/>
        <color rgb="FF006096"/>
        <rFont val="Roboto Condensed"/>
      </rPr>
      <t>HKLM\SYSTEM\CurrentControlSet\Control\SecurityProviders\SCHANNEL\Protocols\SSL 3.0\Client:Enabled</t>
    </r>
    <r>
      <rPr>
        <sz val="11"/>
        <color rgb="FF006096"/>
        <rFont val="Roboto Condensed"/>
      </rPr>
      <t xml:space="preserve">
</t>
    </r>
    <r>
      <rPr>
        <sz val="11"/>
        <color rgb="FF000000"/>
        <rFont val="Calibri"/>
      </rPr>
      <t xml:space="preserve">
</t>
    </r>
    <r>
      <rPr>
        <sz val="11"/>
        <color rgb="FF000000"/>
        <rFont val="Calibri"/>
      </rPr>
      <t xml:space="preserve">- Set the following Registry key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HKLM\SYSTEM\CurrentControlSet\Control\SecurityProviders\SCHANNEL\Protocols\SSL 3.0\Server:DisabledByDefault</t>
    </r>
    <r>
      <rPr>
        <sz val="11"/>
        <color rgb="FF006096"/>
        <rFont val="Roboto Condensed"/>
      </rPr>
      <t xml:space="preserve">
</t>
    </r>
    <r>
      <rPr>
        <sz val="11"/>
        <color rgb="FF006096"/>
        <rFont val="Roboto Condensed"/>
      </rPr>
      <t>HKLM\SYSTEM\CurrentControlSet\Control\SecurityProviders\SCHANNEL\Protocols\SSL 3.0\Client:DisabledByDefault</t>
    </r>
    <r>
      <rPr>
        <sz val="11"/>
        <color rgb="FF006096"/>
        <rFont val="Roboto Condensed"/>
      </rPr>
      <t xml:space="preserve">
</t>
    </r>
    <r>
      <rPr>
        <sz val="11"/>
        <color rgb="FF000000"/>
        <rFont val="Calibri"/>
      </rPr>
      <t xml:space="preserve">
</t>
    </r>
    <r>
      <rPr>
        <sz val="11"/>
        <color rgb="FF000000"/>
        <rFont val="Calibri"/>
      </rPr>
      <t>To disable using PowerShell enter the following command:</t>
    </r>
    <r>
      <rPr>
        <sz val="11"/>
        <color rgb="FF000000"/>
        <rFont val="Calibri"/>
      </rPr>
      <t xml:space="preserve">
</t>
    </r>
    <r>
      <rPr>
        <sz val="11"/>
        <color rgb="FF006096"/>
        <rFont val="Roboto Condensed"/>
      </rPr>
      <t>New-Item 'HKLM:\SYSTEM\CurrentControlSet\Control\SecurityProviders\SCHANNEL\Protocols\SSL 3.0\Server' -Force | Out-Null</t>
    </r>
    <r>
      <rPr>
        <sz val="11"/>
        <color rgb="FF006096"/>
        <rFont val="Roboto Condensed"/>
      </rPr>
      <t xml:space="preserve">
</t>
    </r>
    <r>
      <rPr>
        <sz val="11"/>
        <color rgb="FF006096"/>
        <rFont val="Roboto Condensed"/>
      </rPr>
      <t>New-Item 'HKLM:\SYSTEM\CurrentControlSet\Control\SecurityProviders\SCHANNEL\Protocols\SSL 3.0\Client' -Force | Out-Null</t>
    </r>
    <r>
      <rPr>
        <sz val="11"/>
        <color rgb="FF006096"/>
        <rFont val="Roboto Condensed"/>
      </rPr>
      <t xml:space="preserve">
</t>
    </r>
    <r>
      <rPr>
        <sz val="11"/>
        <color rgb="FF006096"/>
        <rFont val="Roboto Condensed"/>
      </rPr>
      <t>New-ItemProperty -path 'HKLM:\SYSTEM\CurrentControlSet\Control\SecurityProviders\SCHANNEL\Protocols\SSL 3.0\Server' -name 'Enabled' -value '0' -PropertyType 'DWord' -Force | Out-Null</t>
    </r>
    <r>
      <rPr>
        <sz val="11"/>
        <color rgb="FF006096"/>
        <rFont val="Roboto Condensed"/>
      </rPr>
      <t xml:space="preserve">
</t>
    </r>
    <r>
      <rPr>
        <sz val="11"/>
        <color rgb="FF006096"/>
        <rFont val="Roboto Condensed"/>
      </rPr>
      <t>New-ItemProperty -path 'HKLM:\SYSTEM\CurrentControlSet\Control\SecurityProviders\SCHANNEL\Protocols\SSL 3.0\Client' -name 'Enabled' -value '0' -PropertyType 'DWord' -Force | Out-Null</t>
    </r>
    <r>
      <rPr>
        <sz val="11"/>
        <color rgb="FF006096"/>
        <rFont val="Roboto Condensed"/>
      </rPr>
      <t xml:space="preserve">
</t>
    </r>
    <r>
      <rPr>
        <sz val="11"/>
        <color rgb="FF006096"/>
        <rFont val="Roboto Condensed"/>
      </rPr>
      <t>New-ItemProperty -path 'HKLM:\SYSTEM\CurrentControlSet\Control\SecurityProviders\SCHANNEL\Protocols\SSL 3.0\Server' -name 'DisabledByDefault' -value '1' -PropertyType 'DWord' -Force | Out-Null</t>
    </r>
    <r>
      <rPr>
        <sz val="11"/>
        <color rgb="FF006096"/>
        <rFont val="Roboto Condensed"/>
      </rPr>
      <t xml:space="preserve">
</t>
    </r>
    <r>
      <rPr>
        <sz val="11"/>
        <color rgb="FF006096"/>
        <rFont val="Roboto Condensed"/>
      </rPr>
      <t>New-ItemProperty -path 'HKLM:\SYSTEM\CurrentControlSet\Control\SecurityProviders\SCHANNEL\Protocols\SSL 3.0\Client' -name 'DisabledByDefault' -value '1' -PropertyType 'DWord' -Force | Out-Null</t>
    </r>
    <r>
      <rPr>
        <sz val="11"/>
        <color rgb="FF006096"/>
        <rFont val="Roboto Condensed"/>
      </rPr>
      <t xml:space="preserve">
</t>
    </r>
  </si>
  <si>
    <r>
      <rPr>
        <sz val="11"/>
        <color rgb="FF000000"/>
        <rFont val="Calibri"/>
      </rPr>
      <t>The SSLv3 protocol is not considered cryptographically secure, therefore should be disabled.</t>
    </r>
  </si>
  <si>
    <r>
      <rPr>
        <sz val="11"/>
        <color rgb="FF000000"/>
        <rFont val="Calibri"/>
      </rPr>
      <t>The SSLv3 protocol will not be available.</t>
    </r>
  </si>
  <si>
    <r>
      <rPr>
        <sz val="11"/>
        <color rgb="FF000000"/>
        <rFont val="Calibri"/>
      </rPr>
      <t>Perform the following to verify SSL 3.0 is disabled:</t>
    </r>
    <r>
      <rPr>
        <sz val="11"/>
        <color rgb="FF000000"/>
        <rFont val="Calibri"/>
      </rPr>
      <t xml:space="preserve">
</t>
    </r>
    <r>
      <rPr>
        <sz val="11"/>
        <color rgb="FF000000"/>
        <rFont val="Calibri"/>
      </rPr>
      <t xml:space="preserve">- Ensure the following key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HKLM\SYSTEM\CurrentControlSet\Control\SecurityProviders\SCHANNEL\Protocols\SSL 3.0\Server:Enabled</t>
    </r>
    <r>
      <rPr>
        <sz val="11"/>
        <color rgb="FF006096"/>
        <rFont val="Roboto Condensed"/>
      </rPr>
      <t xml:space="preserve">
</t>
    </r>
    <r>
      <rPr>
        <sz val="11"/>
        <color rgb="FF006096"/>
        <rFont val="Roboto Condensed"/>
      </rPr>
      <t>HKLM\SYSTEM\CurrentControlSet\Control\SecurityProviders\SCHANNEL\Protocols\SSL 3.0\Client:Enabled</t>
    </r>
    <r>
      <rPr>
        <sz val="11"/>
        <color rgb="FF006096"/>
        <rFont val="Roboto Condensed"/>
      </rPr>
      <t xml:space="preserve">
</t>
    </r>
    <r>
      <rPr>
        <sz val="11"/>
        <color rgb="FF000000"/>
        <rFont val="Calibri"/>
      </rPr>
      <t xml:space="preserve">
</t>
    </r>
    <r>
      <rPr>
        <sz val="11"/>
        <color rgb="FF000000"/>
        <rFont val="Calibri"/>
      </rPr>
      <t xml:space="preserve">- Ensure the following key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HKLM\SYSTEM\CurrentControlSet\Control\SecurityProviders\SCHANNEL\Protocols\SSL 3.0\Server:DisabledByDefault</t>
    </r>
    <r>
      <rPr>
        <sz val="11"/>
        <color rgb="FF006096"/>
        <rFont val="Roboto Condensed"/>
      </rPr>
      <t xml:space="preserve">
</t>
    </r>
    <r>
      <rPr>
        <sz val="11"/>
        <color rgb="FF006096"/>
        <rFont val="Roboto Condensed"/>
      </rPr>
      <t>HKLM\SYSTEM\CurrentControlSet\Control\SecurityProviders\SCHANNEL\Protocols\SSL 3.0\Client:DisabledByDefault</t>
    </r>
    <r>
      <rPr>
        <sz val="11"/>
        <color rgb="FF006096"/>
        <rFont val="Roboto Condensed"/>
      </rPr>
      <t xml:space="preserve">
</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s\SSL 3.0\Server' -name 'Enabled'</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s\SSL 3.0\Client' -name 'Enabled'</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s\SSL 3.0\Server' -name 'DisabledByDefault'</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s\SSL 3.0\Client' -name 'DisabledByDefault'</t>
    </r>
    <r>
      <rPr>
        <sz val="11"/>
        <color rgb="FF006096"/>
        <rFont val="Roboto Condensed"/>
      </rPr>
      <t xml:space="preserve">
</t>
    </r>
  </si>
  <si>
    <t>7.4</t>
  </si>
  <si>
    <r>
      <rPr>
        <sz val="11"/>
        <rFont val="Calibri"/>
      </rPr>
      <t>Ensure TLS 1.0 is Disabled</t>
    </r>
  </si>
  <si>
    <r>
      <rPr>
        <sz val="11"/>
        <color rgb="FF000000"/>
        <rFont val="Calibri"/>
      </rPr>
      <t>Perform the following to disable TLS 1.0:</t>
    </r>
    <r>
      <rPr>
        <sz val="11"/>
        <color rgb="FF000000"/>
        <rFont val="Calibri"/>
      </rPr>
      <t xml:space="preserve">
</t>
    </r>
    <r>
      <rPr>
        <sz val="11"/>
        <color rgb="FF000000"/>
        <rFont val="Calibri"/>
      </rPr>
      <t xml:space="preserve">- Set the following Registry key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HKLM\SYSTEM\CurrentControlSet\Control\SecurityProviders\SCHANNEL\Protocols\TLS 1.0\Server:Enabled</t>
    </r>
    <r>
      <rPr>
        <sz val="11"/>
        <color rgb="FF006096"/>
        <rFont val="Roboto Condensed"/>
      </rPr>
      <t xml:space="preserve">
</t>
    </r>
    <r>
      <rPr>
        <sz val="11"/>
        <color rgb="FF006096"/>
        <rFont val="Roboto Condensed"/>
      </rPr>
      <t>HKLM\SYSTEM\CurrentControlSet\Control\SecurityProviders\SCHANNEL\Protocols\TLS 1.0\Client:Enabled</t>
    </r>
    <r>
      <rPr>
        <sz val="11"/>
        <color rgb="FF006096"/>
        <rFont val="Roboto Condensed"/>
      </rPr>
      <t xml:space="preserve">
</t>
    </r>
    <r>
      <rPr>
        <sz val="11"/>
        <color rgb="FF000000"/>
        <rFont val="Calibri"/>
      </rPr>
      <t xml:space="preserve">
</t>
    </r>
    <r>
      <rPr>
        <sz val="11"/>
        <color rgb="FF000000"/>
        <rFont val="Calibri"/>
      </rPr>
      <t xml:space="preserve">- Set the following Registry key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HKLM\SYSTEM\CurrentControlSet\Control\SecurityProviders\SCHANNEL\Protocols\TLS 1.0\Server:DisabledByDefault</t>
    </r>
    <r>
      <rPr>
        <sz val="11"/>
        <color rgb="FF006096"/>
        <rFont val="Roboto Condensed"/>
      </rPr>
      <t xml:space="preserve">
</t>
    </r>
    <r>
      <rPr>
        <sz val="11"/>
        <color rgb="FF006096"/>
        <rFont val="Roboto Condensed"/>
      </rPr>
      <t>HKLM\SYSTEM\CurrentControlSet\Control\SecurityProviders\SCHANNEL\Protocols\TLS 1.0\Client:DisabledByDefault</t>
    </r>
    <r>
      <rPr>
        <sz val="11"/>
        <color rgb="FF006096"/>
        <rFont val="Roboto Condensed"/>
      </rPr>
      <t xml:space="preserve">
</t>
    </r>
    <r>
      <rPr>
        <sz val="11"/>
        <color rgb="FF000000"/>
        <rFont val="Calibri"/>
      </rPr>
      <t xml:space="preserve">
</t>
    </r>
    <r>
      <rPr>
        <sz val="11"/>
        <color rgb="FF000000"/>
        <rFont val="Calibri"/>
      </rPr>
      <t>To disable using PowerShell enter the following command:</t>
    </r>
    <r>
      <rPr>
        <sz val="11"/>
        <color rgb="FF000000"/>
        <rFont val="Calibri"/>
      </rPr>
      <t xml:space="preserve">
</t>
    </r>
    <r>
      <rPr>
        <sz val="11"/>
        <color rgb="FF006096"/>
        <rFont val="Roboto Condensed"/>
      </rPr>
      <t>New-Item 'HKLM:\SYSTEM\CurrentControlSet\Control\SecurityProviders\SCHANNEL\Protocols\TLS 1.0\Server' -Force | Out-Null</t>
    </r>
    <r>
      <rPr>
        <sz val="11"/>
        <color rgb="FF006096"/>
        <rFont val="Roboto Condensed"/>
      </rPr>
      <t xml:space="preserve">
</t>
    </r>
    <r>
      <rPr>
        <sz val="11"/>
        <color rgb="FF006096"/>
        <rFont val="Roboto Condensed"/>
      </rPr>
      <t>New-Item 'HKLM:\SYSTEM\CurrentControlSet\Control\SecurityProviders\SCHANNEL\Protocols\TLS 1.0\Client' -Force | Out-Null</t>
    </r>
    <r>
      <rPr>
        <sz val="11"/>
        <color rgb="FF006096"/>
        <rFont val="Roboto Condensed"/>
      </rPr>
      <t xml:space="preserve">
</t>
    </r>
    <r>
      <rPr>
        <sz val="11"/>
        <color rgb="FF006096"/>
        <rFont val="Roboto Condensed"/>
      </rPr>
      <t>New-ItemProperty -path 'HKLM:\SYSTEM\CurrentControlSet\Control\SecurityProviders\SCHANNEL\Protocols\TLS 1.0\Server' -name 'Enabled' -value '0' -PropertyType 'DWord' -Force | Out-Null</t>
    </r>
    <r>
      <rPr>
        <sz val="11"/>
        <color rgb="FF006096"/>
        <rFont val="Roboto Condensed"/>
      </rPr>
      <t xml:space="preserve">
</t>
    </r>
    <r>
      <rPr>
        <sz val="11"/>
        <color rgb="FF006096"/>
        <rFont val="Roboto Condensed"/>
      </rPr>
      <t>New-ItemProperty -path 'HKLM:\SYSTEM\CurrentControlSet\Control\SecurityProviders\SCHANNEL\Protocols\TLS 1.0\Client' -name 'Enabled' -value '0' -PropertyType 'DWord' -Force | Out-Null</t>
    </r>
    <r>
      <rPr>
        <sz val="11"/>
        <color rgb="FF006096"/>
        <rFont val="Roboto Condensed"/>
      </rPr>
      <t xml:space="preserve">
</t>
    </r>
    <r>
      <rPr>
        <sz val="11"/>
        <color rgb="FF006096"/>
        <rFont val="Roboto Condensed"/>
      </rPr>
      <t>New-ItemProperty -path 'HKLM:\SYSTEM\CurrentControlSet\Control\SecurityProviders\SCHANNEL\Protocols\TLS 1.0\Server' -name 'DisabledByDefault' -value '1' -PropertyType 'DWord' -Force | Out-Null</t>
    </r>
    <r>
      <rPr>
        <sz val="11"/>
        <color rgb="FF006096"/>
        <rFont val="Roboto Condensed"/>
      </rPr>
      <t xml:space="preserve">
</t>
    </r>
    <r>
      <rPr>
        <sz val="11"/>
        <color rgb="FF006096"/>
        <rFont val="Roboto Condensed"/>
      </rPr>
      <t>New-ItemProperty -path 'HKLM:\SYSTEM\CurrentControlSet\Control\SecurityProviders\SCHANNEL\Protocols\TLS 1.0\Client' -name 'DisabledByDefault' -value '1' -PropertyType 'DWord' -Force | Out-Null</t>
    </r>
    <r>
      <rPr>
        <sz val="11"/>
        <color rgb="FF006096"/>
        <rFont val="Roboto Condensed"/>
      </rPr>
      <t xml:space="preserve">
</t>
    </r>
  </si>
  <si>
    <r>
      <rPr>
        <sz val="11"/>
        <color rgb="FF000000"/>
        <rFont val="Calibri"/>
      </rPr>
      <t>The TLS 1.0 protocol is not considered cryptographically secure, therefore should be disabled.</t>
    </r>
  </si>
  <si>
    <r>
      <rPr>
        <sz val="11"/>
        <color rgb="FF000000"/>
        <rFont val="Calibri"/>
      </rPr>
      <t>The TLS 1.0 protocol will not be available.</t>
    </r>
  </si>
  <si>
    <r>
      <rPr>
        <sz val="11"/>
        <color rgb="FF000000"/>
        <rFont val="Calibri"/>
      </rPr>
      <t>Perform the following to verify TLS 1.0 is disabled:</t>
    </r>
    <r>
      <rPr>
        <sz val="11"/>
        <color rgb="FF000000"/>
        <rFont val="Calibri"/>
      </rPr>
      <t xml:space="preserve">
</t>
    </r>
    <r>
      <rPr>
        <sz val="11"/>
        <color rgb="FF000000"/>
        <rFont val="Calibri"/>
      </rPr>
      <t xml:space="preserve">- Ensure the following Registry key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HKLM\SYSTEM\CurrentControlSet\Control\SecurityProviders\SCHANNEL\Protocols\TLS 1.0\Server:Enabled</t>
    </r>
    <r>
      <rPr>
        <sz val="11"/>
        <color rgb="FF006096"/>
        <rFont val="Roboto Condensed"/>
      </rPr>
      <t xml:space="preserve">
</t>
    </r>
    <r>
      <rPr>
        <sz val="11"/>
        <color rgb="FF006096"/>
        <rFont val="Roboto Condensed"/>
      </rPr>
      <t>HKLM\SYSTEM\CurrentControlSet\Control\SecurityProviders\SCHANNEL\Protocols\TLS 1.0\Client:Enabled</t>
    </r>
    <r>
      <rPr>
        <sz val="11"/>
        <color rgb="FF006096"/>
        <rFont val="Roboto Condensed"/>
      </rPr>
      <t xml:space="preserve">
</t>
    </r>
    <r>
      <rPr>
        <sz val="11"/>
        <color rgb="FF000000"/>
        <rFont val="Calibri"/>
      </rPr>
      <t xml:space="preserve">
</t>
    </r>
    <r>
      <rPr>
        <sz val="11"/>
        <color rgb="FF000000"/>
        <rFont val="Calibri"/>
      </rPr>
      <t xml:space="preserve">- Ensure the following Registry key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HKLM\SYSTEM\CurrentControlSet\Control\SecurityProviders\SCHANNEL\Protocols\TLS 1.0\Server:DisabledByDefault</t>
    </r>
    <r>
      <rPr>
        <sz val="11"/>
        <color rgb="FF006096"/>
        <rFont val="Roboto Condensed"/>
      </rPr>
      <t xml:space="preserve">
</t>
    </r>
    <r>
      <rPr>
        <sz val="11"/>
        <color rgb="FF006096"/>
        <rFont val="Roboto Condensed"/>
      </rPr>
      <t>HKLM\SYSTEM\CurrentControlSet\Control\SecurityProviders\SCHANNEL\Protocols\TLS 1.0\Client:DisabledByDefault</t>
    </r>
    <r>
      <rPr>
        <sz val="11"/>
        <color rgb="FF006096"/>
        <rFont val="Roboto Condensed"/>
      </rPr>
      <t xml:space="preserve">
</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s\TLS 1.0\Server' -name 'Enabled'</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s\TLS 1.0\Client' -name 'Enabled'</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s\TLS 1.0\Server' -name 'DisabledByDefault'</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s\TLS 1.0\Client' -name 'DisabledByDefault'</t>
    </r>
    <r>
      <rPr>
        <sz val="11"/>
        <color rgb="FF006096"/>
        <rFont val="Roboto Condensed"/>
      </rPr>
      <t xml:space="preserve">
</t>
    </r>
  </si>
  <si>
    <t>7.5</t>
  </si>
  <si>
    <r>
      <rPr>
        <sz val="11"/>
        <rFont val="Calibri"/>
      </rPr>
      <t>Ensure TLS 1.1 is Disabled</t>
    </r>
  </si>
  <si>
    <r>
      <rPr>
        <sz val="11"/>
        <color rgb="FF000000"/>
        <rFont val="Calibri"/>
      </rPr>
      <t>Perform the following to disable TLS 1.1:</t>
    </r>
    <r>
      <rPr>
        <sz val="11"/>
        <color rgb="FF000000"/>
        <rFont val="Calibri"/>
      </rPr>
      <t xml:space="preserve">
</t>
    </r>
    <r>
      <rPr>
        <sz val="11"/>
        <color rgb="FF000000"/>
        <rFont val="Calibri"/>
      </rPr>
      <t xml:space="preserve">- Set the following Registry key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HKLM\SYSTEM\CurrentControlSet\Control\SecurityProviders\SCHANNEL\Protocols\TLS 1.1\Server:Enabled</t>
    </r>
    <r>
      <rPr>
        <sz val="11"/>
        <color rgb="FF006096"/>
        <rFont val="Roboto Condensed"/>
      </rPr>
      <t xml:space="preserve">
</t>
    </r>
    <r>
      <rPr>
        <sz val="11"/>
        <color rgb="FF006096"/>
        <rFont val="Roboto Condensed"/>
      </rPr>
      <t>HKLM\SYSTEM\CurrentControlSet\Control\SecurityProviders\SCHANNEL\Protocols\TLS 1.1\Client:Enabled</t>
    </r>
    <r>
      <rPr>
        <sz val="11"/>
        <color rgb="FF006096"/>
        <rFont val="Roboto Condensed"/>
      </rPr>
      <t xml:space="preserve">
</t>
    </r>
    <r>
      <rPr>
        <sz val="11"/>
        <color rgb="FF000000"/>
        <rFont val="Calibri"/>
      </rPr>
      <t xml:space="preserve">
</t>
    </r>
    <r>
      <rPr>
        <sz val="11"/>
        <color rgb="FF000000"/>
        <rFont val="Calibri"/>
      </rPr>
      <t xml:space="preserve">- Set the following Registry key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HKLM\SYSTEM\CurrentControlSet\Control\SecurityProviders\SCHANNEL\Protocols\TLS 1.1\Server:DisabledByDefault</t>
    </r>
    <r>
      <rPr>
        <sz val="11"/>
        <color rgb="FF006096"/>
        <rFont val="Roboto Condensed"/>
      </rPr>
      <t xml:space="preserve">
</t>
    </r>
    <r>
      <rPr>
        <sz val="11"/>
        <color rgb="FF006096"/>
        <rFont val="Roboto Condensed"/>
      </rPr>
      <t>HKLM\SYSTEM\CurrentControlSet\Control\SecurityProviders\SCHANNEL\Protocols\TLS 1.1\Client:DisabledByDefault</t>
    </r>
    <r>
      <rPr>
        <sz val="11"/>
        <color rgb="FF006096"/>
        <rFont val="Roboto Condensed"/>
      </rPr>
      <t xml:space="preserve">
</t>
    </r>
    <r>
      <rPr>
        <sz val="11"/>
        <color rgb="FF000000"/>
        <rFont val="Calibri"/>
      </rPr>
      <t xml:space="preserve">
</t>
    </r>
    <r>
      <rPr>
        <sz val="11"/>
        <color rgb="FF000000"/>
        <rFont val="Calibri"/>
      </rPr>
      <t>To disable using PowerShell enter the following command:</t>
    </r>
    <r>
      <rPr>
        <sz val="11"/>
        <color rgb="FF000000"/>
        <rFont val="Calibri"/>
      </rPr>
      <t xml:space="preserve">
</t>
    </r>
    <r>
      <rPr>
        <sz val="11"/>
        <color rgb="FF006096"/>
        <rFont val="Roboto Condensed"/>
      </rPr>
      <t>New-Item 'HKLM:\SYSTEM\CurrentControlSet\Control\SecurityProviders\SCHANNEL\Protocols\TLS 1.1\Server' -Force | Out-Null</t>
    </r>
    <r>
      <rPr>
        <sz val="11"/>
        <color rgb="FF006096"/>
        <rFont val="Roboto Condensed"/>
      </rPr>
      <t xml:space="preserve">
</t>
    </r>
    <r>
      <rPr>
        <sz val="11"/>
        <color rgb="FF006096"/>
        <rFont val="Roboto Condensed"/>
      </rPr>
      <t>New-Item 'HKLM:\SYSTEM\CurrentControlSet\Control\SecurityProviders\SCHANNEL\Protocols\TLS 1.1\Client' -Force | Out-Null</t>
    </r>
    <r>
      <rPr>
        <sz val="11"/>
        <color rgb="FF006096"/>
        <rFont val="Roboto Condensed"/>
      </rPr>
      <t xml:space="preserve">
</t>
    </r>
    <r>
      <rPr>
        <sz val="11"/>
        <color rgb="FF006096"/>
        <rFont val="Roboto Condensed"/>
      </rPr>
      <t>New-ItemProperty -path 'HKLM:\SYSTEM\CurrentControlSet\Control\SecurityProviders\SCHANNEL\Protocols\TLS 1.1\Server' -name 'Enabled' -value '0' -PropertyType 'DWord' -Force | Out-Null</t>
    </r>
    <r>
      <rPr>
        <sz val="11"/>
        <color rgb="FF006096"/>
        <rFont val="Roboto Condensed"/>
      </rPr>
      <t xml:space="preserve">
</t>
    </r>
    <r>
      <rPr>
        <sz val="11"/>
        <color rgb="FF006096"/>
        <rFont val="Roboto Condensed"/>
      </rPr>
      <t>New-ItemProperty -path 'HKLM:\SYSTEM\CurrentControlSet\Control\SecurityProviders\SCHANNEL\Protocols\TLS 1.1\Client' -name 'Enabled' -value '0' -PropertyType 'DWord' -Force | Out-Null</t>
    </r>
    <r>
      <rPr>
        <sz val="11"/>
        <color rgb="FF006096"/>
        <rFont val="Roboto Condensed"/>
      </rPr>
      <t xml:space="preserve">
</t>
    </r>
    <r>
      <rPr>
        <sz val="11"/>
        <color rgb="FF006096"/>
        <rFont val="Roboto Condensed"/>
      </rPr>
      <t>New-ItemProperty -path 'HKLM:\SYSTEM\CurrentControlSet\Control\SecurityProviders\SCHANNEL\Protocols\TLS 1.1\Server' -name 'DisabledByDefault' -value '1' -PropertyType 'DWord' -Force | Out-Null</t>
    </r>
    <r>
      <rPr>
        <sz val="11"/>
        <color rgb="FF006096"/>
        <rFont val="Roboto Condensed"/>
      </rPr>
      <t xml:space="preserve">
</t>
    </r>
    <r>
      <rPr>
        <sz val="11"/>
        <color rgb="FF006096"/>
        <rFont val="Roboto Condensed"/>
      </rPr>
      <t>New-ItemProperty -path 'HKLM:\SYSTEM\CurrentControlSet\Control\SecurityProviders\SCHANNEL\Protocols\TLS 1.1\Client' -name 'DisabledByDefault' -value '1' -PropertyType 'DWord' -Force | Out-Null</t>
    </r>
    <r>
      <rPr>
        <sz val="11"/>
        <color rgb="FF006096"/>
        <rFont val="Roboto Condensed"/>
      </rPr>
      <t xml:space="preserve">
</t>
    </r>
  </si>
  <si>
    <r>
      <rPr>
        <sz val="11"/>
        <color rgb="FF000000"/>
        <rFont val="Calibri"/>
      </rPr>
      <t>The TLS 1.1 protocol is not considered cryptographically secure, therefore should be disabled.</t>
    </r>
  </si>
  <si>
    <r>
      <rPr>
        <sz val="11"/>
        <color rgb="FF000000"/>
        <rFont val="Calibri"/>
      </rPr>
      <t>TLS 1.1 may be needed for backward compatibility.</t>
    </r>
    <r>
      <rPr>
        <sz val="11"/>
        <color rgb="FF000000"/>
        <rFont val="Calibri"/>
      </rPr>
      <t xml:space="preserve">
</t>
    </r>
    <r>
      <rPr>
        <b/>
        <sz val="11"/>
        <color rgb="FF000000"/>
        <rFont val="Calibri"/>
      </rPr>
      <t>Warning:</t>
    </r>
    <r>
      <rPr>
        <sz val="11"/>
        <color rgb="FF000000"/>
        <rFont val="Calibri"/>
      </rPr>
      <t xml:space="preserve"> Fully test the application to ensure that backwards compatibility is not needed. If it is, build in exceptions as necessary for backwards compatibility.</t>
    </r>
  </si>
  <si>
    <r>
      <rPr>
        <sz val="11"/>
        <color rgb="FF000000"/>
        <rFont val="Calibri"/>
      </rPr>
      <t>Perform the following to verify TLS 1.1 is disabled:</t>
    </r>
    <r>
      <rPr>
        <sz val="11"/>
        <color rgb="FF000000"/>
        <rFont val="Calibri"/>
      </rPr>
      <t xml:space="preserve">
</t>
    </r>
    <r>
      <rPr>
        <sz val="11"/>
        <color rgb="FF000000"/>
        <rFont val="Calibri"/>
      </rPr>
      <t xml:space="preserve">- Ensure the following Registry key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HKLM\SYSTEM\CurrentControlSet\Control\SecurityProviders\SCHANNEL\Protocols\TLS 1.1\Server:Enabled</t>
    </r>
    <r>
      <rPr>
        <sz val="11"/>
        <color rgb="FF006096"/>
        <rFont val="Roboto Condensed"/>
      </rPr>
      <t xml:space="preserve">
</t>
    </r>
    <r>
      <rPr>
        <sz val="11"/>
        <color rgb="FF006096"/>
        <rFont val="Roboto Condensed"/>
      </rPr>
      <t>HKLM\SYSTEM\CurrentControlSet\Control\SecurityProviders\SCHANNEL\Protocols\TLS 1.1\Client:Enabled</t>
    </r>
    <r>
      <rPr>
        <sz val="11"/>
        <color rgb="FF006096"/>
        <rFont val="Roboto Condensed"/>
      </rPr>
      <t xml:space="preserve">
</t>
    </r>
    <r>
      <rPr>
        <sz val="11"/>
        <color rgb="FF000000"/>
        <rFont val="Calibri"/>
      </rPr>
      <t xml:space="preserve">
</t>
    </r>
    <r>
      <rPr>
        <sz val="11"/>
        <color rgb="FF000000"/>
        <rFont val="Calibri"/>
      </rPr>
      <t xml:space="preserve">- Ensure the following Registry key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HKLM\SYSTEM\CurrentControlSet\Control\SecurityProviders\SCHANNEL\Protocols\TLS 1.1\Server:DisabledByDefault</t>
    </r>
    <r>
      <rPr>
        <sz val="11"/>
        <color rgb="FF006096"/>
        <rFont val="Roboto Condensed"/>
      </rPr>
      <t xml:space="preserve">
</t>
    </r>
    <r>
      <rPr>
        <sz val="11"/>
        <color rgb="FF006096"/>
        <rFont val="Roboto Condensed"/>
      </rPr>
      <t>HKLM\SYSTEM\CurrentControlSet\Control\SecurityProviders\SCHANNEL\Protocols\TLS 1.1\Client:DisabledByDefault</t>
    </r>
    <r>
      <rPr>
        <sz val="11"/>
        <color rgb="FF006096"/>
        <rFont val="Roboto Condensed"/>
      </rPr>
      <t xml:space="preserve">
</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s\TLS 1.1\Server' -name 'Enabled'</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s\TLS 1.1\Client' -name 'Enabled'</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s\TLS 1.1\Server' -name 'DisabledByDefault'</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s\TLS 1.1\Client' -name 'DisabledByDefault'</t>
    </r>
    <r>
      <rPr>
        <sz val="11"/>
        <color rgb="FF006096"/>
        <rFont val="Roboto Condensed"/>
      </rPr>
      <t xml:space="preserve">
</t>
    </r>
  </si>
  <si>
    <t>7.6</t>
  </si>
  <si>
    <r>
      <rPr>
        <sz val="11"/>
        <rFont val="Calibri"/>
      </rPr>
      <t>Ensure TLS 1.2 is Enabled</t>
    </r>
  </si>
  <si>
    <r>
      <rPr>
        <sz val="11"/>
        <color rgb="FF000000"/>
        <rFont val="Calibri"/>
      </rPr>
      <t>Perform the following to enable TLS 1.2:</t>
    </r>
    <r>
      <rPr>
        <sz val="11"/>
        <color rgb="FF000000"/>
        <rFont val="Calibri"/>
      </rPr>
      <t xml:space="preserve">
</t>
    </r>
    <r>
      <rPr>
        <sz val="11"/>
        <color rgb="FF000000"/>
        <rFont val="Calibri"/>
      </rPr>
      <t xml:space="preserve">- Set the following Registry key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HKLM\SYSTEM\CurrentControlSet\Control\SecurityProviders\SCHANNEL\Protocols\TLS 1.2\Server:Enabled</t>
    </r>
    <r>
      <rPr>
        <sz val="11"/>
        <color rgb="FF006096"/>
        <rFont val="Roboto Condensed"/>
      </rPr>
      <t xml:space="preserve">
</t>
    </r>
    <r>
      <rPr>
        <sz val="11"/>
        <color rgb="FF000000"/>
        <rFont val="Calibri"/>
      </rPr>
      <t xml:space="preserve">
</t>
    </r>
    <r>
      <rPr>
        <sz val="11"/>
        <color rgb="FF000000"/>
        <rFont val="Calibri"/>
      </rPr>
      <t xml:space="preserve">- Set the following Registry key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HKLM\SYSTEM\CurrentControlSet\Control\SecurityProviders\SCHANNEL\Protocols\TLS 1.2\Server:DisabledByDefault</t>
    </r>
    <r>
      <rPr>
        <sz val="11"/>
        <color rgb="FF006096"/>
        <rFont val="Roboto Condensed"/>
      </rPr>
      <t xml:space="preserve">
</t>
    </r>
    <r>
      <rPr>
        <sz val="11"/>
        <color rgb="FF000000"/>
        <rFont val="Calibri"/>
      </rPr>
      <t xml:space="preserve">
</t>
    </r>
    <r>
      <rPr>
        <sz val="11"/>
        <color rgb="FF000000"/>
        <rFont val="Calibri"/>
      </rPr>
      <t>To enable using PowerShell enter the following command:</t>
    </r>
    <r>
      <rPr>
        <sz val="11"/>
        <color rgb="FF000000"/>
        <rFont val="Calibri"/>
      </rPr>
      <t xml:space="preserve">
</t>
    </r>
    <r>
      <rPr>
        <sz val="11"/>
        <color rgb="FF006096"/>
        <rFont val="Roboto Condensed"/>
      </rPr>
      <t>New-Item 'HKLM:\SYSTEM\CurrentControlSet\Control\SecurityProviders\SCHANNEL\Protocols\TLS 1.2\Server' -Force | Out-Null</t>
    </r>
    <r>
      <rPr>
        <sz val="11"/>
        <color rgb="FF006096"/>
        <rFont val="Roboto Condensed"/>
      </rPr>
      <t xml:space="preserve">
</t>
    </r>
    <r>
      <rPr>
        <sz val="11"/>
        <color rgb="FF006096"/>
        <rFont val="Roboto Condensed"/>
      </rPr>
      <t>New-ItemProperty -path 'HKLM:\SYSTEM\CurrentControlSet\Control\SecurityProviders\SCHANNEL\Protocols\TLS 1.2\Server' -name 'Enabled' -value '1' -PropertyType 'DWord' -Force | Out-Null</t>
    </r>
    <r>
      <rPr>
        <sz val="11"/>
        <color rgb="FF006096"/>
        <rFont val="Roboto Condensed"/>
      </rPr>
      <t xml:space="preserve">
</t>
    </r>
    <r>
      <rPr>
        <sz val="11"/>
        <color rgb="FF006096"/>
        <rFont val="Roboto Condensed"/>
      </rPr>
      <t>New-ItemProperty -path 'HKLM:\SYSTEM\CurrentControlSet\Control\SecurityProviders\SCHANNEL\Protocols\TLS 1.2\Server' -name 'DisabledByDefault' -value '0' -PropertyType 'DWord' -Force | Out-Null</t>
    </r>
    <r>
      <rPr>
        <sz val="11"/>
        <color rgb="FF006096"/>
        <rFont val="Roboto Condensed"/>
      </rPr>
      <t xml:space="preserve">
</t>
    </r>
  </si>
  <si>
    <r>
      <rPr>
        <sz val="11"/>
        <color rgb="FF000000"/>
        <rFont val="Calibri"/>
      </rPr>
      <t>TLS 1.2 is the most recent and mature protocol for protecting the confidentiality and integrity of HTTP traffic.</t>
    </r>
  </si>
  <si>
    <r>
      <rPr>
        <sz val="11"/>
        <color rgb="FF000000"/>
        <rFont val="Calibri"/>
      </rPr>
      <t>Perform the following to verify TLS 1.2 is enabled:</t>
    </r>
    <r>
      <rPr>
        <sz val="11"/>
        <color rgb="FF000000"/>
        <rFont val="Calibri"/>
      </rPr>
      <t xml:space="preserve">
</t>
    </r>
    <r>
      <rPr>
        <sz val="11"/>
        <color rgb="FF000000"/>
        <rFont val="Calibri"/>
      </rPr>
      <t xml:space="preserve">- Ensure the following Registry key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HKLM\SYSTEM\CurrentControlSet\Control\SecurityProviders\SCHANNEL\Protocols\TLS 1.2\Server:Enabled</t>
    </r>
    <r>
      <rPr>
        <sz val="11"/>
        <color rgb="FF006096"/>
        <rFont val="Roboto Condensed"/>
      </rPr>
      <t xml:space="preserve">
</t>
    </r>
    <r>
      <rPr>
        <sz val="11"/>
        <color rgb="FF000000"/>
        <rFont val="Calibri"/>
      </rPr>
      <t xml:space="preserve">
</t>
    </r>
    <r>
      <rPr>
        <sz val="11"/>
        <color rgb="FF000000"/>
        <rFont val="Calibri"/>
      </rPr>
      <t xml:space="preserve">- Ensure the following Registry key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HKLM\SYSTEM\CurrentControlSet\Control\SecurityProviders\SCHANNEL\Protocols\TLS 1.2\Server:DisabledByDefault</t>
    </r>
    <r>
      <rPr>
        <sz val="11"/>
        <color rgb="FF006096"/>
        <rFont val="Roboto Condensed"/>
      </rPr>
      <t xml:space="preserve">
</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s\TLS 1.2\Server' -name 'Enabled'</t>
    </r>
    <r>
      <rPr>
        <sz val="11"/>
        <color rgb="FF006096"/>
        <rFont val="Roboto Condensed"/>
      </rPr>
      <t xml:space="preserve">
</t>
    </r>
    <r>
      <rPr>
        <sz val="11"/>
        <color rgb="FF006096"/>
        <rFont val="Roboto Condensed"/>
      </rPr>
      <t>Get-ItemProperty -path 'HKLM:\SYSTEM\CurrentControlSet\Control\SecurityProviders\SCHANNEL\Protocol</t>
    </r>
    <r>
      <rPr>
        <sz val="11"/>
        <color rgb="FF006096"/>
        <rFont val="Roboto Condensed"/>
      </rPr>
      <t xml:space="preserve">
</t>
    </r>
    <r>
      <rPr>
        <sz val="11"/>
        <color rgb="FF006096"/>
        <rFont val="Roboto Condensed"/>
      </rPr>
      <t>s\TLS 1.2\Server' -name 'DisabledByDefault'</t>
    </r>
    <r>
      <rPr>
        <sz val="11"/>
        <color rgb="FF006096"/>
        <rFont val="Roboto Condensed"/>
      </rPr>
      <t xml:space="preserve">
</t>
    </r>
  </si>
  <si>
    <t>7.7</t>
  </si>
  <si>
    <r>
      <rPr>
        <sz val="11"/>
        <rFont val="Calibri"/>
      </rPr>
      <t>Ensure NULL Cipher Suites is Disabled</t>
    </r>
  </si>
  <si>
    <r>
      <rPr>
        <sz val="11"/>
        <color rgb="FF000000"/>
        <rFont val="Calibri"/>
      </rPr>
      <t xml:space="preserve">Perform the following to disable </t>
    </r>
    <r>
      <rPr>
        <b/>
        <sz val="11"/>
        <color rgb="FF000000"/>
        <rFont val="Calibri"/>
      </rPr>
      <t>NULL</t>
    </r>
    <r>
      <rPr>
        <sz val="11"/>
        <color rgb="FF000000"/>
        <rFont val="Calibri"/>
      </rPr>
      <t xml:space="preserve"> cipher:</t>
    </r>
    <r>
      <rPr>
        <sz val="11"/>
        <color rgb="FF000000"/>
        <rFont val="Calibri"/>
      </rPr>
      <t xml:space="preserve">
</t>
    </r>
    <r>
      <rPr>
        <sz val="11"/>
        <color rgb="FF000000"/>
        <rFont val="Calibri"/>
      </rPr>
      <t xml:space="preserve">- Set the following Registry key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HKLM\SYSTEM\CurrentControlSet\Control\SecurityProviders\SCHANNEL\Ciphers\NULL:Enabled</t>
    </r>
    <r>
      <rPr>
        <sz val="11"/>
        <color rgb="FF006096"/>
        <rFont val="Roboto Condensed"/>
      </rPr>
      <t xml:space="preserve">
</t>
    </r>
    <r>
      <rPr>
        <sz val="11"/>
        <color rgb="FF000000"/>
        <rFont val="Calibri"/>
      </rPr>
      <t xml:space="preserve">
</t>
    </r>
    <r>
      <rPr>
        <sz val="11"/>
        <color rgb="FF000000"/>
        <rFont val="Calibri"/>
      </rPr>
      <t>To disable using PowerShell enter the following command:</t>
    </r>
    <r>
      <rPr>
        <sz val="11"/>
        <color rgb="FF000000"/>
        <rFont val="Calibri"/>
      </rPr>
      <t xml:space="preserve">
</t>
    </r>
    <r>
      <rPr>
        <sz val="11"/>
        <color rgb="FF006096"/>
        <rFont val="Roboto Condensed"/>
      </rPr>
      <t>New-Item 'HKLM:\SYSTEM\CurrentControlSet\Control\SecurityProviders\SCHANNEL\Ciphers\NULL' -Force | Out-Null</t>
    </r>
    <r>
      <rPr>
        <sz val="11"/>
        <color rgb="FF006096"/>
        <rFont val="Roboto Condensed"/>
      </rPr>
      <t xml:space="preserve">
</t>
    </r>
    <r>
      <rPr>
        <sz val="11"/>
        <color rgb="FF006096"/>
        <rFont val="Roboto Condensed"/>
      </rPr>
      <t>New-ItemProperty -path 'HKLM:\SYSTEM\CurrentControlSet\Control\SecurityProviders\SCHANNEL\Ciphers\NULL' -name 'Enabled' -value '0' -PropertyType 'DWord' -Force | Out-Null</t>
    </r>
    <r>
      <rPr>
        <sz val="11"/>
        <color rgb="FF006096"/>
        <rFont val="Roboto Condensed"/>
      </rPr>
      <t xml:space="preserve">
</t>
    </r>
  </si>
  <si>
    <r>
      <rPr>
        <sz val="11"/>
        <color rgb="FF000000"/>
        <rFont val="Calibri"/>
      </rPr>
      <t>The NULL cipher does not provide data confidentiality or integrity, therefore it is recommended that the NULL cipher be disabled.</t>
    </r>
  </si>
  <si>
    <r>
      <rPr>
        <sz val="11"/>
        <color rgb="FF000000"/>
        <rFont val="Calibri"/>
      </rPr>
      <t>The NULL cipher suite will not be available.</t>
    </r>
  </si>
  <si>
    <r>
      <rPr>
        <sz val="11"/>
        <color rgb="FF000000"/>
        <rFont val="Calibri"/>
      </rPr>
      <t xml:space="preserve">Perform the following to verify </t>
    </r>
    <r>
      <rPr>
        <b/>
        <sz val="11"/>
        <color rgb="FF000000"/>
        <rFont val="Calibri"/>
      </rPr>
      <t>NULL</t>
    </r>
    <r>
      <rPr>
        <sz val="11"/>
        <color rgb="FF000000"/>
        <rFont val="Calibri"/>
      </rPr>
      <t xml:space="preserve"> cipher is disabled:</t>
    </r>
    <r>
      <rPr>
        <sz val="11"/>
        <color rgb="FF000000"/>
        <rFont val="Calibri"/>
      </rPr>
      <t xml:space="preserve">
</t>
    </r>
    <r>
      <rPr>
        <sz val="11"/>
        <color rgb="FF000000"/>
        <rFont val="Calibri"/>
      </rPr>
      <t xml:space="preserve">- Ensure the following Registry key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HKLM\SYSTEM\CurrentControlSet\Control\SecurityProviders\SCHANNEL\Ciphers\NULL:Enabled</t>
    </r>
    <r>
      <rPr>
        <sz val="11"/>
        <color rgb="FF006096"/>
        <rFont val="Roboto Condensed"/>
      </rPr>
      <t xml:space="preserve">
</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Get-ItemProperty -path 'HKLM:\SYSTEM\CurrentControlSet\Control\SecurityProviders\SCHANNEL\Ciphers\NULL' -name 'Enabled'</t>
    </r>
    <r>
      <rPr>
        <sz val="11"/>
        <color rgb="FF006096"/>
        <rFont val="Roboto Condensed"/>
      </rPr>
      <t xml:space="preserve">
</t>
    </r>
  </si>
  <si>
    <t>7.8</t>
  </si>
  <si>
    <r>
      <rPr>
        <sz val="11"/>
        <rFont val="Calibri"/>
      </rPr>
      <t>Ensure DES Cipher Suites is Disabled</t>
    </r>
  </si>
  <si>
    <r>
      <rPr>
        <sz val="11"/>
        <color rgb="FF000000"/>
        <rFont val="Calibri"/>
      </rPr>
      <t xml:space="preserve">Perform the following to disable </t>
    </r>
    <r>
      <rPr>
        <b/>
        <sz val="11"/>
        <color rgb="FF000000"/>
        <rFont val="Calibri"/>
      </rPr>
      <t>DES 56/56</t>
    </r>
    <r>
      <rPr>
        <sz val="11"/>
        <color rgb="FF000000"/>
        <rFont val="Calibri"/>
      </rPr>
      <t xml:space="preserve"> cipher:</t>
    </r>
    <r>
      <rPr>
        <sz val="11"/>
        <color rgb="FF000000"/>
        <rFont val="Calibri"/>
      </rPr>
      <t xml:space="preserve">
</t>
    </r>
    <r>
      <rPr>
        <sz val="11"/>
        <color rgb="FF000000"/>
        <rFont val="Calibri"/>
      </rPr>
      <t xml:space="preserve">- Set the following Registry key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HKLM\SYSTEM\CurrentControlSet\Control\SecurityProviders\SCHANNEL\Ciphers\DES 56/56:Enabled</t>
    </r>
    <r>
      <rPr>
        <sz val="11"/>
        <color rgb="FF006096"/>
        <rFont val="Roboto Condensed"/>
      </rPr>
      <t xml:space="preserve">
</t>
    </r>
    <r>
      <rPr>
        <sz val="11"/>
        <color rgb="FF000000"/>
        <rFont val="Calibri"/>
      </rPr>
      <t xml:space="preserve">
</t>
    </r>
    <r>
      <rPr>
        <sz val="11"/>
        <color rgb="FF000000"/>
        <rFont val="Calibri"/>
      </rPr>
      <t>To disable using PowerShell enter the following command:</t>
    </r>
    <r>
      <rPr>
        <sz val="11"/>
        <color rgb="FF000000"/>
        <rFont val="Calibri"/>
      </rPr>
      <t xml:space="preserve">
</t>
    </r>
    <r>
      <rPr>
        <sz val="11"/>
        <color rgb="FF006096"/>
        <rFont val="Roboto Condensed"/>
      </rPr>
      <t>(Get-Item 'HKLM:\').OpenSubKey('SYSTEM\CurrentControlSet\Control\SecurityProviders\SCHANNEL\Ciphers', $true).CreateSubKey('DES 56/56')</t>
    </r>
    <r>
      <rPr>
        <sz val="11"/>
        <color rgb="FF006096"/>
        <rFont val="Roboto Condensed"/>
      </rPr>
      <t xml:space="preserve">
</t>
    </r>
    <r>
      <rPr>
        <sz val="11"/>
        <color rgb="FF006096"/>
        <rFont val="Roboto Condensed"/>
      </rPr>
      <t>New-ItemProperty -path 'HKLM:\SYSTEM\CurrentControlSet\Control\SecurityProviders\SCHANNEL\Ciphers\DES 56/56' -name 'Enabled' -value '0' -PropertyType 'DWord' -Force | Out-Null</t>
    </r>
    <r>
      <rPr>
        <sz val="11"/>
        <color rgb="FF006096"/>
        <rFont val="Roboto Condensed"/>
      </rPr>
      <t xml:space="preserve">
</t>
    </r>
  </si>
  <si>
    <r>
      <rPr>
        <sz val="11"/>
        <color rgb="FF000000"/>
        <rFont val="Calibri"/>
      </rPr>
      <t>The DES Cipher Suite is considered a weak symmetric-key cipher, therefore it is recommended that it be disabled.</t>
    </r>
  </si>
  <si>
    <r>
      <rPr>
        <sz val="11"/>
        <color rgb="FF000000"/>
        <rFont val="Calibri"/>
      </rPr>
      <t>The DES Cipher Suite will not be avaiable.</t>
    </r>
  </si>
  <si>
    <r>
      <rPr>
        <sz val="11"/>
        <color rgb="FF000000"/>
        <rFont val="Calibri"/>
      </rPr>
      <t xml:space="preserve">Perform the following to verify </t>
    </r>
    <r>
      <rPr>
        <b/>
        <sz val="11"/>
        <color rgb="FF000000"/>
        <rFont val="Calibri"/>
      </rPr>
      <t>DES 56/56</t>
    </r>
    <r>
      <rPr>
        <sz val="11"/>
        <color rgb="FF000000"/>
        <rFont val="Calibri"/>
      </rPr>
      <t xml:space="preserve"> cipher is disabled:</t>
    </r>
    <r>
      <rPr>
        <sz val="11"/>
        <color rgb="FF000000"/>
        <rFont val="Calibri"/>
      </rPr>
      <t xml:space="preserve">
</t>
    </r>
    <r>
      <rPr>
        <sz val="11"/>
        <color rgb="FF000000"/>
        <rFont val="Calibri"/>
      </rPr>
      <t xml:space="preserve">- Ensure the following Registry key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HKLM\SYSTEM\CurrentControlSet\Control\SecurityProviders\SCHANNEL\Ciphers\DES 56/56:Enabled</t>
    </r>
    <r>
      <rPr>
        <sz val="11"/>
        <color rgb="FF006096"/>
        <rFont val="Roboto Condensed"/>
      </rPr>
      <t xml:space="preserve">
</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Get-ItemProperty -path 'HKLM:\SYSTEM\CurrentControlSet\Control\SecurityProviders\SCHANNEL\Ciphers\DES 56/56' -name 'Enabled'</t>
    </r>
    <r>
      <rPr>
        <sz val="11"/>
        <color rgb="FF006096"/>
        <rFont val="Roboto Condensed"/>
      </rPr>
      <t xml:space="preserve">
</t>
    </r>
  </si>
  <si>
    <t>7.9</t>
  </si>
  <si>
    <r>
      <rPr>
        <sz val="11"/>
        <rFont val="Calibri"/>
      </rPr>
      <t>Ensure RC4 Cipher Suites is Disabled</t>
    </r>
  </si>
  <si>
    <r>
      <rPr>
        <sz val="11"/>
        <color rgb="FF000000"/>
        <rFont val="Calibri"/>
      </rPr>
      <t xml:space="preserve">Perform the following to disable </t>
    </r>
    <r>
      <rPr>
        <b/>
        <sz val="11"/>
        <color rgb="FF000000"/>
        <rFont val="Calibri"/>
      </rPr>
      <t>RC4 40/128</t>
    </r>
    <r>
      <rPr>
        <sz val="11"/>
        <color rgb="FF000000"/>
        <rFont val="Calibri"/>
      </rPr>
      <t xml:space="preserve">, </t>
    </r>
    <r>
      <rPr>
        <b/>
        <sz val="11"/>
        <color rgb="FF000000"/>
        <rFont val="Calibri"/>
      </rPr>
      <t>RC4 56/128</t>
    </r>
    <r>
      <rPr>
        <sz val="11"/>
        <color rgb="FF000000"/>
        <rFont val="Calibri"/>
      </rPr>
      <t xml:space="preserve">, </t>
    </r>
    <r>
      <rPr>
        <b/>
        <sz val="11"/>
        <color rgb="FF000000"/>
        <rFont val="Calibri"/>
      </rPr>
      <t>RC4 64/128</t>
    </r>
    <r>
      <rPr>
        <sz val="11"/>
        <color rgb="FF000000"/>
        <rFont val="Calibri"/>
      </rPr>
      <t xml:space="preserve">, </t>
    </r>
    <r>
      <rPr>
        <b/>
        <sz val="11"/>
        <color rgb="FF000000"/>
        <rFont val="Calibri"/>
      </rPr>
      <t>RC4 128/128</t>
    </r>
    <r>
      <rPr>
        <sz val="11"/>
        <color rgb="FF000000"/>
        <rFont val="Calibri"/>
      </rPr>
      <t xml:space="preserve"> ciphers:</t>
    </r>
    <r>
      <rPr>
        <sz val="11"/>
        <color rgb="FF000000"/>
        <rFont val="Calibri"/>
      </rPr>
      <t xml:space="preserve">
</t>
    </r>
    <r>
      <rPr>
        <sz val="11"/>
        <color rgb="FF000000"/>
        <rFont val="Calibri"/>
      </rPr>
      <t xml:space="preserve">- Set the following Registry keys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HKLM\SYSTEM\CurrentControlSet\Control\SecurityProviders\SCHANNEL\Ciphers\RC4 40/128:Enabled</t>
    </r>
    <r>
      <rPr>
        <sz val="11"/>
        <color rgb="FF006096"/>
        <rFont val="Roboto Condensed"/>
      </rPr>
      <t xml:space="preserve">
</t>
    </r>
    <r>
      <rPr>
        <sz val="11"/>
        <color rgb="FF006096"/>
        <rFont val="Roboto Condensed"/>
      </rPr>
      <t>HKLM\SYSTEM\CurrentControlSet\Control\SecurityProviders\SCHANNEL\Ciphers\RC4 56/128:Enabled</t>
    </r>
    <r>
      <rPr>
        <sz val="11"/>
        <color rgb="FF006096"/>
        <rFont val="Roboto Condensed"/>
      </rPr>
      <t xml:space="preserve">
</t>
    </r>
    <r>
      <rPr>
        <sz val="11"/>
        <color rgb="FF006096"/>
        <rFont val="Roboto Condensed"/>
      </rPr>
      <t>HKLM\SYSTEM\CurrentControlSet\Control\SecurityProviders\SCHANNEL\Ciphers\RC4 64/128:Enabled</t>
    </r>
    <r>
      <rPr>
        <sz val="11"/>
        <color rgb="FF006096"/>
        <rFont val="Roboto Condensed"/>
      </rPr>
      <t xml:space="preserve">
</t>
    </r>
    <r>
      <rPr>
        <sz val="11"/>
        <color rgb="FF006096"/>
        <rFont val="Roboto Condensed"/>
      </rPr>
      <t>HKLM\SYSTEM\CurrentControlSet\Control\SecurityProviders\SCHANNEL\Ciphers\RC4 128/128:Enabled</t>
    </r>
    <r>
      <rPr>
        <sz val="11"/>
        <color rgb="FF006096"/>
        <rFont val="Roboto Condensed"/>
      </rPr>
      <t xml:space="preserve">
</t>
    </r>
    <r>
      <rPr>
        <sz val="11"/>
        <color rgb="FF000000"/>
        <rFont val="Calibri"/>
      </rPr>
      <t xml:space="preserve">
</t>
    </r>
    <r>
      <rPr>
        <sz val="11"/>
        <color rgb="FF000000"/>
        <rFont val="Calibri"/>
      </rPr>
      <t>To disable using PowerShell enter the following commands:</t>
    </r>
    <r>
      <rPr>
        <sz val="11"/>
        <color rgb="FF000000"/>
        <rFont val="Calibri"/>
      </rPr>
      <t xml:space="preserve">
</t>
    </r>
    <r>
      <rPr>
        <sz val="11"/>
        <color rgb="FF006096"/>
        <rFont val="Roboto Condensed"/>
      </rPr>
      <t>(Get-Item 'HKLM:\').OpenSubKey('SYSTEM\CurrentControlSet\Control\SecurityProviders\SCHANNEL\Ciphers', $true).CreateSubKey('RC4 40/128')</t>
    </r>
    <r>
      <rPr>
        <sz val="11"/>
        <color rgb="FF006096"/>
        <rFont val="Roboto Condensed"/>
      </rPr>
      <t xml:space="preserve">
</t>
    </r>
    <r>
      <rPr>
        <sz val="11"/>
        <color rgb="FF006096"/>
        <rFont val="Roboto Condensed"/>
      </rPr>
      <t>New-ItemProperty -path 'HKLM:\SYSTEM\CurrentControlSet\Control\SecurityProviders\SCHANNEL\Ciphers\RC4 40/128' -name 'Enabled' -value '0' -PropertyType 'DWord' -Force | Out-Null</t>
    </r>
    <r>
      <rPr>
        <sz val="11"/>
        <color rgb="FF006096"/>
        <rFont val="Roboto Condensed"/>
      </rPr>
      <t xml:space="preserve">
</t>
    </r>
    <r>
      <rPr>
        <sz val="11"/>
        <color rgb="FF006096"/>
        <rFont val="Roboto Condensed"/>
      </rPr>
      <t>(Get-Item 'HKLM:\').OpenSubKey('SYSTEM\CurrentControlSet\Control\SecurityProviders\SCHANNEL\Ciphers', $true).CreateSubKey('RC4 56/128')</t>
    </r>
    <r>
      <rPr>
        <sz val="11"/>
        <color rgb="FF006096"/>
        <rFont val="Roboto Condensed"/>
      </rPr>
      <t xml:space="preserve">
</t>
    </r>
    <r>
      <rPr>
        <sz val="11"/>
        <color rgb="FF006096"/>
        <rFont val="Roboto Condensed"/>
      </rPr>
      <t>New-ItemProperty -path 'HKLM:\SYSTEM\CurrentControlSet\Control\SecurityProviders\SCHANNEL\Ciphers\RC4 56/128' -name 'Enabled' -value '0' -PropertyType 'DWord' -Force | Out-Null</t>
    </r>
    <r>
      <rPr>
        <sz val="11"/>
        <color rgb="FF006096"/>
        <rFont val="Roboto Condensed"/>
      </rPr>
      <t xml:space="preserve">
</t>
    </r>
    <r>
      <rPr>
        <sz val="11"/>
        <color rgb="FF006096"/>
        <rFont val="Roboto Condensed"/>
      </rPr>
      <t>(Get-Item 'HKLM:\').OpenSubKey('SYSTEM\CurrentControlSet\Control\SecurityProviders\SCHANNEL\Ciphers', $true).CreateSubKey('RC4 64/128')</t>
    </r>
    <r>
      <rPr>
        <sz val="11"/>
        <color rgb="FF006096"/>
        <rFont val="Roboto Condensed"/>
      </rPr>
      <t xml:space="preserve">
</t>
    </r>
    <r>
      <rPr>
        <sz val="11"/>
        <color rgb="FF006096"/>
        <rFont val="Roboto Condensed"/>
      </rPr>
      <t>New-ItemProperty -path 'HKLM:\SYSTEM\CurrentControlSet\Control\SecurityProviders\SCHANNEL\Ciphers\RC4 64/128' -name 'Enabled' -value '0' -PropertyType 'DWord' -Force | Out-Null</t>
    </r>
    <r>
      <rPr>
        <sz val="11"/>
        <color rgb="FF006096"/>
        <rFont val="Roboto Condensed"/>
      </rPr>
      <t xml:space="preserve">
</t>
    </r>
    <r>
      <rPr>
        <sz val="11"/>
        <color rgb="FF006096"/>
        <rFont val="Roboto Condensed"/>
      </rPr>
      <t>(Get-Item 'HKLM:\').OpenSubKey('SYSTEM\CurrentControlSet\Control\SecurityProviders\SCHANNEL\Ciphers', $true).CreateSubKey('RC4 128/128')</t>
    </r>
    <r>
      <rPr>
        <sz val="11"/>
        <color rgb="FF006096"/>
        <rFont val="Roboto Condensed"/>
      </rPr>
      <t xml:space="preserve">
</t>
    </r>
    <r>
      <rPr>
        <sz val="11"/>
        <color rgb="FF006096"/>
        <rFont val="Roboto Condensed"/>
      </rPr>
      <t>New-ItemProperty -path 'HKLM:\SYSTEM\CurrentControlSet\Control\SecurityProviders\SCHANNEL\Ciphers\RC4 128/128' -name 'Enabled' -value '0' -PropertyType 'DWord' -Force | Out-Null</t>
    </r>
    <r>
      <rPr>
        <sz val="11"/>
        <color rgb="FF006096"/>
        <rFont val="Roboto Condensed"/>
      </rPr>
      <t xml:space="preserve">
</t>
    </r>
  </si>
  <si>
    <r>
      <rPr>
        <sz val="11"/>
        <color rgb="FF000000"/>
        <rFont val="Calibri"/>
      </rPr>
      <t>The RC4 Cipher Suites are considered insecure, therefore should be disabled.</t>
    </r>
    <r>
      <rPr>
        <sz val="11"/>
        <color rgb="FF000000"/>
        <rFont val="Calibri"/>
      </rPr>
      <t xml:space="preserve">
</t>
    </r>
    <r>
      <rPr>
        <b/>
        <sz val="11"/>
        <color rgb="FF000000"/>
        <rFont val="Calibri"/>
      </rPr>
      <t>Note:</t>
    </r>
    <r>
      <rPr>
        <sz val="11"/>
        <color rgb="FF000000"/>
        <rFont val="Calibri"/>
      </rPr>
      <t xml:space="preserve"> RC4 cipher enabled by default on Server 2012 and 2012 R2 is RC4 128/128.</t>
    </r>
  </si>
  <si>
    <r>
      <rPr>
        <sz val="11"/>
        <color rgb="FF000000"/>
        <rFont val="Calibri"/>
      </rPr>
      <t>The RC4 Cipher Suites will not be available. The use of RC4 in TLS and SSL could allow an attacker to perform man-in-the-middle attacks and recover plaintext from encrypted sessions.</t>
    </r>
  </si>
  <si>
    <r>
      <rPr>
        <sz val="11"/>
        <color rgb="FF000000"/>
        <rFont val="Calibri"/>
      </rPr>
      <t xml:space="preserve">Perform the following to verify </t>
    </r>
    <r>
      <rPr>
        <b/>
        <sz val="11"/>
        <color rgb="FF000000"/>
        <rFont val="Calibri"/>
      </rPr>
      <t>RC4 40/128</t>
    </r>
    <r>
      <rPr>
        <sz val="11"/>
        <color rgb="FF000000"/>
        <rFont val="Calibri"/>
      </rPr>
      <t xml:space="preserve">, </t>
    </r>
    <r>
      <rPr>
        <b/>
        <sz val="11"/>
        <color rgb="FF000000"/>
        <rFont val="Calibri"/>
      </rPr>
      <t>RC4 56/128</t>
    </r>
    <r>
      <rPr>
        <sz val="11"/>
        <color rgb="FF000000"/>
        <rFont val="Calibri"/>
      </rPr>
      <t xml:space="preserve">, </t>
    </r>
    <r>
      <rPr>
        <b/>
        <sz val="11"/>
        <color rgb="FF000000"/>
        <rFont val="Calibri"/>
      </rPr>
      <t>RC4 64/128</t>
    </r>
    <r>
      <rPr>
        <sz val="11"/>
        <color rgb="FF000000"/>
        <rFont val="Calibri"/>
      </rPr>
      <t xml:space="preserve">, </t>
    </r>
    <r>
      <rPr>
        <b/>
        <sz val="11"/>
        <color rgb="FF000000"/>
        <rFont val="Calibri"/>
      </rPr>
      <t>RC4 128/128</t>
    </r>
    <r>
      <rPr>
        <sz val="11"/>
        <color rgb="FF000000"/>
        <rFont val="Calibri"/>
      </rPr>
      <t xml:space="preserve"> ciphers have been disabled.</t>
    </r>
    <r>
      <rPr>
        <sz val="11"/>
        <color rgb="FF000000"/>
        <rFont val="Calibri"/>
      </rPr>
      <t xml:space="preserve">
</t>
    </r>
    <r>
      <rPr>
        <sz val="11"/>
        <color rgb="FF000000"/>
        <rFont val="Calibri"/>
      </rPr>
      <t xml:space="preserve">- Ensure the following Registry keys are set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HKLM\SYSTEM\CurrentControlSet\Control\SecurityProviders\SCHANNEL\Ciphers\RC4 40/128:Enabled</t>
    </r>
    <r>
      <rPr>
        <sz val="11"/>
        <color rgb="FF006096"/>
        <rFont val="Roboto Condensed"/>
      </rPr>
      <t xml:space="preserve">
</t>
    </r>
    <r>
      <rPr>
        <sz val="11"/>
        <color rgb="FF006096"/>
        <rFont val="Roboto Condensed"/>
      </rPr>
      <t>HKLM\SYSTEM\CurrentControlSet\Control\SecurityProviders\SCHANNEL\Ciphers\RC4 56/128:Enabled</t>
    </r>
    <r>
      <rPr>
        <sz val="11"/>
        <color rgb="FF006096"/>
        <rFont val="Roboto Condensed"/>
      </rPr>
      <t xml:space="preserve">
</t>
    </r>
    <r>
      <rPr>
        <sz val="11"/>
        <color rgb="FF006096"/>
        <rFont val="Roboto Condensed"/>
      </rPr>
      <t>HKLM\SYSTEM\CurrentControlSet\Control\SecurityProviders\SCHANNEL\Ciphers\RC4 64/128:Enabled</t>
    </r>
    <r>
      <rPr>
        <sz val="11"/>
        <color rgb="FF006096"/>
        <rFont val="Roboto Condensed"/>
      </rPr>
      <t xml:space="preserve">
</t>
    </r>
    <r>
      <rPr>
        <sz val="11"/>
        <color rgb="FF006096"/>
        <rFont val="Roboto Condensed"/>
      </rPr>
      <t>HKLM\SYSTEM\CurrentControlSet\Control\SecurityProviders\SCHANNEL\Ciphers\RC4 128/128:Enabled</t>
    </r>
    <r>
      <rPr>
        <sz val="11"/>
        <color rgb="FF006096"/>
        <rFont val="Roboto Condensed"/>
      </rPr>
      <t xml:space="preserve">
</t>
    </r>
    <r>
      <rPr>
        <sz val="11"/>
        <color rgb="FF000000"/>
        <rFont val="Calibri"/>
      </rPr>
      <t xml:space="preserve">
</t>
    </r>
    <r>
      <rPr>
        <sz val="11"/>
        <color rgb="FF000000"/>
        <rFont val="Calibri"/>
      </rPr>
      <t>To verify using PowerShell enter the following commands:</t>
    </r>
    <r>
      <rPr>
        <sz val="11"/>
        <color rgb="FF000000"/>
        <rFont val="Calibri"/>
      </rPr>
      <t xml:space="preserve">
</t>
    </r>
    <r>
      <rPr>
        <sz val="11"/>
        <color rgb="FF006096"/>
        <rFont val="Roboto Condensed"/>
      </rPr>
      <t>Get-ItemProperty -path 'HKLM:\SYSTEM\CurrentControlSet\Control\SecurityProviders\SCHANNEL\Ciphers\RC4 40/128' -name 'Enabled'</t>
    </r>
    <r>
      <rPr>
        <sz val="11"/>
        <color rgb="FF006096"/>
        <rFont val="Roboto Condensed"/>
      </rPr>
      <t xml:space="preserve">
</t>
    </r>
    <r>
      <rPr>
        <sz val="11"/>
        <color rgb="FF006096"/>
        <rFont val="Roboto Condensed"/>
      </rPr>
      <t>Get-ItemProperty -path 'HKLM:\SYSTEM\CurrentControlSet\Control\SecurityProviders\SCHANNEL\Ciphers\RC4 56/128' -name 'Enabled'</t>
    </r>
    <r>
      <rPr>
        <sz val="11"/>
        <color rgb="FF006096"/>
        <rFont val="Roboto Condensed"/>
      </rPr>
      <t xml:space="preserve">
</t>
    </r>
    <r>
      <rPr>
        <sz val="11"/>
        <color rgb="FF006096"/>
        <rFont val="Roboto Condensed"/>
      </rPr>
      <t>Get-ItemProperty -path 'HKLM:\SYSTEM\CurrentControlSet\Control\SecurityProviders\SCHANNEL\Ciphers\RC4 64/128' -name 'Enabled'</t>
    </r>
    <r>
      <rPr>
        <sz val="11"/>
        <color rgb="FF006096"/>
        <rFont val="Roboto Condensed"/>
      </rPr>
      <t xml:space="preserve">
</t>
    </r>
    <r>
      <rPr>
        <sz val="11"/>
        <color rgb="FF006096"/>
        <rFont val="Roboto Condensed"/>
      </rPr>
      <t>Get-ItemProperty -path 'HKLM:\SYSTEM\CurrentControlSet\Control\SecurityProviders\SCHANNEL\Ciphers\RC4 128/128' -name 'Enabled'</t>
    </r>
    <r>
      <rPr>
        <sz val="11"/>
        <color rgb="FF006096"/>
        <rFont val="Roboto Condensed"/>
      </rPr>
      <t xml:space="preserve">
</t>
    </r>
  </si>
  <si>
    <t>7.10</t>
  </si>
  <si>
    <r>
      <rPr>
        <sz val="11"/>
        <rFont val="Calibri"/>
      </rPr>
      <t>Ensure AES 128/128 Cipher Suite is Disabled</t>
    </r>
  </si>
  <si>
    <r>
      <rPr>
        <sz val="11"/>
        <color rgb="FF000000"/>
        <rFont val="Calibri"/>
      </rPr>
      <t xml:space="preserve">Perform the following to disable </t>
    </r>
    <r>
      <rPr>
        <b/>
        <sz val="11"/>
        <color rgb="FF000000"/>
        <rFont val="Calibri"/>
      </rPr>
      <t>AES 128/128</t>
    </r>
    <r>
      <rPr>
        <sz val="11"/>
        <color rgb="FF000000"/>
        <rFont val="Calibri"/>
      </rPr>
      <t xml:space="preserve"> cipher:</t>
    </r>
    <r>
      <rPr>
        <sz val="11"/>
        <color rgb="FF000000"/>
        <rFont val="Calibri"/>
      </rPr>
      <t xml:space="preserve">
</t>
    </r>
    <r>
      <rPr>
        <sz val="11"/>
        <color rgb="FF000000"/>
        <rFont val="Calibri"/>
      </rPr>
      <t xml:space="preserve">- Set the following Registry key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HKLM\SYSTEM\CurrentControlSet\Control\SecurityProviders\SCHANNEL\Ciphers\AES 128/128:Enabled</t>
    </r>
    <r>
      <rPr>
        <sz val="11"/>
        <color rgb="FF006096"/>
        <rFont val="Roboto Condensed"/>
      </rPr>
      <t xml:space="preserve">
</t>
    </r>
    <r>
      <rPr>
        <sz val="11"/>
        <color rgb="FF000000"/>
        <rFont val="Calibri"/>
      </rPr>
      <t xml:space="preserve">
</t>
    </r>
    <r>
      <rPr>
        <sz val="11"/>
        <color rgb="FF000000"/>
        <rFont val="Calibri"/>
      </rPr>
      <t>To disable using PowerShell enter the following command:</t>
    </r>
    <r>
      <rPr>
        <sz val="11"/>
        <color rgb="FF000000"/>
        <rFont val="Calibri"/>
      </rPr>
      <t xml:space="preserve">
</t>
    </r>
    <r>
      <rPr>
        <sz val="11"/>
        <color rgb="FF006096"/>
        <rFont val="Roboto Condensed"/>
      </rPr>
      <t>(Get-Item 'HKLM:\').OpenSubKey('SYSTEM\CurrentControlSet\Control\SecurityProviders\SCHANNEL\Ciphers', $true).CreateSubKey('AES 128/128')</t>
    </r>
    <r>
      <rPr>
        <sz val="11"/>
        <color rgb="FF006096"/>
        <rFont val="Roboto Condensed"/>
      </rPr>
      <t xml:space="preserve">
</t>
    </r>
    <r>
      <rPr>
        <sz val="11"/>
        <color rgb="FF006096"/>
        <rFont val="Roboto Condensed"/>
      </rPr>
      <t>New-ItemProperty -path 'HKLM:\SYSTEM\CurrentControlSet\Control\SecurityProviders\SCHANNEL\Ciphers\AES 128/128' -name 'Enabled' -value '0' -PropertyType 'DWord' -Force | Out-Null</t>
    </r>
    <r>
      <rPr>
        <sz val="11"/>
        <color rgb="FF006096"/>
        <rFont val="Roboto Condensed"/>
      </rPr>
      <t xml:space="preserve">
</t>
    </r>
  </si>
  <si>
    <r>
      <rPr>
        <sz val="11"/>
        <color rgb="FF000000"/>
        <rFont val="Calibri"/>
      </rPr>
      <t>The AES 128/128 Cipher Suite is not considered secure and therefore should be disabled, if possible.</t>
    </r>
  </si>
  <si>
    <r>
      <rPr>
        <b/>
        <sz val="11"/>
        <color rgb="FF000000"/>
        <rFont val="Calibri"/>
      </rPr>
      <t>Warning:</t>
    </r>
    <r>
      <rPr>
        <sz val="11"/>
        <color rgb="FF000000"/>
        <rFont val="Calibri"/>
      </rPr>
      <t xml:space="preserve"> Enabling AES 128/128 may be required for client compatibility.</t>
    </r>
  </si>
  <si>
    <r>
      <rPr>
        <sz val="11"/>
        <color rgb="FF000000"/>
        <rFont val="Calibri"/>
      </rPr>
      <t xml:space="preserve">Perform the following to verify </t>
    </r>
    <r>
      <rPr>
        <b/>
        <sz val="11"/>
        <color rgb="FF000000"/>
        <rFont val="Calibri"/>
      </rPr>
      <t>AES 128/128</t>
    </r>
    <r>
      <rPr>
        <sz val="11"/>
        <color rgb="FF000000"/>
        <rFont val="Calibri"/>
      </rPr>
      <t xml:space="preserve"> cipher is disabled:</t>
    </r>
    <r>
      <rPr>
        <sz val="11"/>
        <color rgb="FF000000"/>
        <rFont val="Calibri"/>
      </rPr>
      <t xml:space="preserve">
</t>
    </r>
    <r>
      <rPr>
        <sz val="11"/>
        <color rgb="FF000000"/>
        <rFont val="Calibri"/>
      </rPr>
      <t xml:space="preserve">- Ensure the following Registry key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HKLM\SYSTEM\CurrentControlSet\Control\SecurityProviders\SCHANNEL\Ciphers\AES 128/128:Enabled</t>
    </r>
    <r>
      <rPr>
        <sz val="11"/>
        <color rgb="FF006096"/>
        <rFont val="Roboto Condensed"/>
      </rPr>
      <t xml:space="preserve">
</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Get-ItemProperty -path 'HKLM:\SYSTEM\CurrentControlSet\Control\SecurityProviders\SCHANNEL\Ciphers\AES 128/128' -name 'Enabled'</t>
    </r>
    <r>
      <rPr>
        <sz val="11"/>
        <color rgb="FF006096"/>
        <rFont val="Roboto Condensed"/>
      </rPr>
      <t xml:space="preserve">
</t>
    </r>
  </si>
  <si>
    <t>7.11</t>
  </si>
  <si>
    <r>
      <rPr>
        <sz val="11"/>
        <rFont val="Calibri"/>
      </rPr>
      <t>Ensure AES 256/256 Cipher Suite is Enabled</t>
    </r>
  </si>
  <si>
    <r>
      <rPr>
        <sz val="11"/>
        <color rgb="FF000000"/>
        <rFont val="Calibri"/>
      </rPr>
      <t xml:space="preserve">Perform the following to enable </t>
    </r>
    <r>
      <rPr>
        <b/>
        <sz val="11"/>
        <color rgb="FF000000"/>
        <rFont val="Calibri"/>
      </rPr>
      <t>AES 256/256</t>
    </r>
    <r>
      <rPr>
        <sz val="11"/>
        <color rgb="FF000000"/>
        <rFont val="Calibri"/>
      </rPr>
      <t xml:space="preserve"> cipher:</t>
    </r>
    <r>
      <rPr>
        <sz val="11"/>
        <color rgb="FF000000"/>
        <rFont val="Calibri"/>
      </rPr>
      <t xml:space="preserve">
</t>
    </r>
    <r>
      <rPr>
        <sz val="11"/>
        <color rgb="FF000000"/>
        <rFont val="Calibri"/>
      </rPr>
      <t xml:space="preserve">- Set the following Registry key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HKLM\SYSTEM\CurrentControlSet\Control\SecurityProviders\SCHANNEL\Ciphers\AES 256/256:Enabled</t>
    </r>
    <r>
      <rPr>
        <sz val="11"/>
        <color rgb="FF006096"/>
        <rFont val="Roboto Condensed"/>
      </rPr>
      <t xml:space="preserve">
</t>
    </r>
    <r>
      <rPr>
        <sz val="11"/>
        <color rgb="FF000000"/>
        <rFont val="Calibri"/>
      </rPr>
      <t xml:space="preserve">
</t>
    </r>
    <r>
      <rPr>
        <sz val="11"/>
        <color rgb="FF000000"/>
        <rFont val="Calibri"/>
      </rPr>
      <t>To enable using PowerShell enter the following command:</t>
    </r>
    <r>
      <rPr>
        <sz val="11"/>
        <color rgb="FF000000"/>
        <rFont val="Calibri"/>
      </rPr>
      <t xml:space="preserve">
</t>
    </r>
    <r>
      <rPr>
        <sz val="11"/>
        <color rgb="FF006096"/>
        <rFont val="Roboto Condensed"/>
      </rPr>
      <t>(Get-Item 'HKLM:\').OpenSubKey('SYSTEM\CurrentControlSet\Control\SecurityProviders\SCHANNEL\Ciphers', $true).CreateSubKey('AES 256/256')</t>
    </r>
    <r>
      <rPr>
        <sz val="11"/>
        <color rgb="FF006096"/>
        <rFont val="Roboto Condensed"/>
      </rPr>
      <t xml:space="preserve">
</t>
    </r>
    <r>
      <rPr>
        <sz val="11"/>
        <color rgb="FF006096"/>
        <rFont val="Roboto Condensed"/>
      </rPr>
      <t>New-ItemProperty -path 'HKLM:\SYSTEM\CurrentControlSet\Control\SecurityProviders\SCHANNEL\Ciphers\AES 256/256' -name 'Enabled' -value '1' -PropertyType 'DWord' -Force | Out-Null</t>
    </r>
    <r>
      <rPr>
        <sz val="11"/>
        <color rgb="FF006096"/>
        <rFont val="Roboto Condensed"/>
      </rPr>
      <t xml:space="preserve">
</t>
    </r>
  </si>
  <si>
    <r>
      <rPr>
        <sz val="11"/>
        <color rgb="FF000000"/>
        <rFont val="Calibri"/>
      </rPr>
      <t>AES 256/256 is the most recent and mature cipher suite for protecting the confidentiality and integrity of HTTP traffic. Enabling AES 256/256 is recommended.</t>
    </r>
    <r>
      <rPr>
        <sz val="11"/>
        <color rgb="FF000000"/>
        <rFont val="Calibri"/>
      </rPr>
      <t xml:space="preserve">
</t>
    </r>
    <r>
      <rPr>
        <b/>
        <sz val="11"/>
        <color rgb="FF000000"/>
        <rFont val="Calibri"/>
      </rPr>
      <t>Note:</t>
    </r>
    <r>
      <rPr>
        <sz val="11"/>
        <color rgb="FF000000"/>
        <rFont val="Calibri"/>
      </rPr>
      <t xml:space="preserve"> AES 256/256 is enabled by default starting with Server 2012 and 2012 R2.</t>
    </r>
  </si>
  <si>
    <r>
      <rPr>
        <sz val="11"/>
        <color rgb="FF000000"/>
        <rFont val="Calibri"/>
      </rPr>
      <t xml:space="preserve">Perform the following to verify </t>
    </r>
    <r>
      <rPr>
        <b/>
        <sz val="11"/>
        <color rgb="FF000000"/>
        <rFont val="Calibri"/>
      </rPr>
      <t>AES 256/256</t>
    </r>
    <r>
      <rPr>
        <sz val="11"/>
        <color rgb="FF000000"/>
        <rFont val="Calibri"/>
      </rPr>
      <t xml:space="preserve"> cipher is enabled:</t>
    </r>
    <r>
      <rPr>
        <sz val="11"/>
        <color rgb="FF000000"/>
        <rFont val="Calibri"/>
      </rPr>
      <t xml:space="preserve">
</t>
    </r>
    <r>
      <rPr>
        <sz val="11"/>
        <color rgb="FF000000"/>
        <rFont val="Calibri"/>
      </rPr>
      <t xml:space="preserve">- Ensure the following Registry key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HKLM\SYSTEM\CurrentControlSet\Control\SecurityProviders\SCHANNEL\Ciphers\AES 256/256:Enabled</t>
    </r>
    <r>
      <rPr>
        <sz val="11"/>
        <color rgb="FF006096"/>
        <rFont val="Roboto Condensed"/>
      </rPr>
      <t xml:space="preserve">
</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Get-ItemProperty -path 'HKLM:\SYSTEM\CurrentControlSet\Control\SecurityProviders\SCHANNEL\Ciphers\AES 256/256' -name 'Enabled'</t>
    </r>
    <r>
      <rPr>
        <sz val="11"/>
        <color rgb="FF006096"/>
        <rFont val="Roboto Condensed"/>
      </rPr>
      <t xml:space="preserve">
</t>
    </r>
  </si>
  <si>
    <t>7.12</t>
  </si>
  <si>
    <r>
      <rPr>
        <sz val="11"/>
        <rFont val="Calibri"/>
      </rPr>
      <t>Ensure TLS Cipher Suite ordering is Configured</t>
    </r>
  </si>
  <si>
    <r>
      <rPr>
        <sz val="11"/>
        <color rgb="FF000000"/>
        <rFont val="Calibri"/>
      </rPr>
      <t>Perform the following to configure TLS cipher suite order:</t>
    </r>
    <r>
      <rPr>
        <sz val="11"/>
        <color rgb="FF000000"/>
        <rFont val="Calibri"/>
      </rPr>
      <t xml:space="preserve">
</t>
    </r>
    <r>
      <rPr>
        <sz val="11"/>
        <color rgb="FF000000"/>
        <rFont val="Calibri"/>
      </rPr>
      <t xml:space="preserve">- Set the following Registry key to </t>
    </r>
    <r>
      <rPr>
        <b/>
        <sz val="11"/>
        <color rgb="FF000000"/>
        <rFont val="Calibri"/>
      </rPr>
      <t>TLS_AES_256_GCM_SHA384, TLS_AES_128_GCM_SHA256,TLS_ECDHE_ECDSA_WITH_AES_256_GCM_SHA384,TLS_ECDHE_ECDSA_WITH_AES_128_GCM_SHA256,TLS_ECDHE_RSA_WITH_AES_256_GCM_SHA384,TLS_ECDHE_RSA_WITH_AES_128_GCM_SHA256,TLS_ECDHE_ECDSA_WITH_AES_256_CBC_SHA384,TLS_ECDHE_ECDSA_WITH_AES_128_CBC_SHA256,TLS_ECDHE_RSA_WITH_AES_256_CBC_SHA384,TLS_ECDHE_RSA_WITH_AES_128_CBC_SHA256</t>
    </r>
    <r>
      <rPr>
        <sz val="11"/>
        <color rgb="FF000000"/>
        <rFont val="Calibri"/>
      </rPr>
      <t>.</t>
    </r>
    <r>
      <rPr>
        <sz val="11"/>
        <color rgb="FF000000"/>
        <rFont val="Calibri"/>
      </rPr>
      <t xml:space="preserve">
</t>
    </r>
    <r>
      <rPr>
        <sz val="11"/>
        <color rgb="FF006096"/>
        <rFont val="Roboto Condensed"/>
      </rPr>
      <t>HKLM\SOFTWARE\Policies\Microsoft\Cryptography\Configuration\SSL\00010002:Functions</t>
    </r>
    <r>
      <rPr>
        <sz val="11"/>
        <color rgb="FF006096"/>
        <rFont val="Roboto Condensed"/>
      </rPr>
      <t xml:space="preserve">
</t>
    </r>
    <r>
      <rPr>
        <sz val="11"/>
        <color rgb="FF000000"/>
        <rFont val="Calibri"/>
      </rPr>
      <t xml:space="preserve">
</t>
    </r>
    <r>
      <rPr>
        <sz val="11"/>
        <color rgb="FF000000"/>
        <rFont val="Calibri"/>
      </rPr>
      <t>To configure TLS cipher suite order using PowerShell enter the following command:</t>
    </r>
    <r>
      <rPr>
        <sz val="11"/>
        <color rgb="FF000000"/>
        <rFont val="Calibri"/>
      </rPr>
      <t xml:space="preserve">
</t>
    </r>
    <r>
      <rPr>
        <sz val="11"/>
        <color rgb="FF006096"/>
        <rFont val="Roboto Condensed"/>
      </rPr>
      <t>New-Item 'HKLM:\SOFTWARE\Policies\Microsoft\Cryptography\Configuration\SSL\00010002' -Force | Out-Null</t>
    </r>
    <r>
      <rPr>
        <sz val="11"/>
        <color rgb="FF006096"/>
        <rFont val="Roboto Condensed"/>
      </rPr>
      <t xml:space="preserve">
</t>
    </r>
    <r>
      <rPr>
        <sz val="11"/>
        <color rgb="FF006096"/>
        <rFont val="Roboto Condensed"/>
      </rPr>
      <t>New-ItemProperty -path 'HKLM:\SOFTWARE\Policies\Microsoft\Cryptography\Configuration\SSL\00010002' -name 'Functions' -value 'TLS_AES_256_GCM_SHA384,TLS_AES_128_GCM_SHA256,TLS_ECDHE_ECDSA_WITH_AES_256_GCM_SHA384,TLS_ECDHE_ECDSA_WITH_AES_128_GCM_SHA256,TLS_ECDHE_RSA_WITH_AES_256_GCM_SHA384,TLS_ECDHE_RSA_WITH_AES_128_GCM_SHA256,TLS_ECDHE_ECDSA_WITH_AES_256_CBC_SHA384,TLS_ECDHE_ECDSA_WITH_AES_128_CBC_SHA256,TLS_ECDHE_RSA_WITH_AES_256_CBC_SHA384,TLS_ECDHE_RSA_WITH_AES_128_CBC_SHA256' -PropertyType 'MultiString' -Force | Out-Null</t>
    </r>
    <r>
      <rPr>
        <sz val="11"/>
        <color rgb="FF006096"/>
        <rFont val="Roboto Condensed"/>
      </rPr>
      <t xml:space="preserve">
</t>
    </r>
  </si>
  <si>
    <r>
      <rPr>
        <sz val="11"/>
        <color rgb="FF000000"/>
        <rFont val="Calibri"/>
      </rPr>
      <t>Cipher suites are a named combination of authentication, encryption, message authentication code, and key exchange algorithms used for the security settings of a network connection using TLS protocol. Clients send a cipher list and a list of ciphers that it supports in order of preference to a server. The server then replies with the cipher suite that it selects from the client cipher suite list.</t>
    </r>
  </si>
  <si>
    <r>
      <rPr>
        <sz val="11"/>
        <color rgb="FF000000"/>
        <rFont val="Calibri"/>
      </rPr>
      <t>Cipher ordering is important to ensure that the most secure ciphers are listed first and will be applied over weaker ciphers when possible.</t>
    </r>
  </si>
  <si>
    <r>
      <rPr>
        <sz val="11"/>
        <color rgb="FF000000"/>
        <rFont val="Calibri"/>
      </rPr>
      <t>Perform the following to verify the TLS cipher suite order is configured properly:</t>
    </r>
    <r>
      <rPr>
        <sz val="11"/>
        <color rgb="FF000000"/>
        <rFont val="Calibri"/>
      </rPr>
      <t xml:space="preserve">
</t>
    </r>
    <r>
      <rPr>
        <sz val="11"/>
        <color rgb="FF000000"/>
        <rFont val="Calibri"/>
      </rPr>
      <t xml:space="preserve">- Ensure the following Registry key is set to </t>
    </r>
    <r>
      <rPr>
        <b/>
        <sz val="11"/>
        <color rgb="FF000000"/>
        <rFont val="Calibri"/>
      </rPr>
      <t>TLS_AES_256_GCM_SHA384,TLS_AES_128_GCM_SHA256,TLS_ECDHE_ECDSA_WITH_AES_256_GCM_SHA384,TLS_ECDHE_ECDSA_WITH_AES_128_GCM_SHA256,TLS_ECDHE_RSA_WITH_AES_256_GCM_SHA384,TLS_ECDHE_RSA_WITH_AES_128_GCM_SHA256,TLS_ECDHE_ECDSA_WITH_AES_256_CBC_SHA384,TLS_ECDHE_ECDSA_WITH_AES_128_CBC_SHA256,TLS_ECDHE_RSA_WITH_AES_256_CBC_SHA384,TLS_ECDHE_RSA_WITH_AES_128_CBC_SHA256</t>
    </r>
    <r>
      <rPr>
        <sz val="11"/>
        <color rgb="FF000000"/>
        <rFont val="Calibri"/>
      </rPr>
      <t>.</t>
    </r>
    <r>
      <rPr>
        <sz val="11"/>
        <color rgb="FF000000"/>
        <rFont val="Calibri"/>
      </rPr>
      <t xml:space="preserve">
</t>
    </r>
    <r>
      <rPr>
        <sz val="11"/>
        <color rgb="FF006096"/>
        <rFont val="Roboto Condensed"/>
      </rPr>
      <t>HKLM\SOFTWARE\Policies\Microsoft\Cryptography\Configuration\SSL\00010002:Functions</t>
    </r>
    <r>
      <rPr>
        <sz val="11"/>
        <color rgb="FF006096"/>
        <rFont val="Roboto Condensed"/>
      </rPr>
      <t xml:space="preserve">
</t>
    </r>
    <r>
      <rPr>
        <sz val="11"/>
        <color rgb="FF000000"/>
        <rFont val="Calibri"/>
      </rPr>
      <t xml:space="preserve">
</t>
    </r>
    <r>
      <rPr>
        <sz val="11"/>
        <color rgb="FF000000"/>
        <rFont val="Calibri"/>
      </rPr>
      <t>To verify using PowerShell enter the following command:</t>
    </r>
    <r>
      <rPr>
        <sz val="11"/>
        <color rgb="FF000000"/>
        <rFont val="Calibri"/>
      </rPr>
      <t xml:space="preserve">
</t>
    </r>
    <r>
      <rPr>
        <sz val="11"/>
        <color rgb="FF006096"/>
        <rFont val="Roboto Condensed"/>
      </rPr>
      <t>Get-ItemProperty -path 'HKLM:\SOFTWARE\Policies\Microsoft\Cryptography\Configuration\SSL\00010002' -name 'Functions'</t>
    </r>
    <r>
      <rPr>
        <sz val="11"/>
        <color rgb="FF006096"/>
        <rFont val="Roboto Condensed"/>
      </rPr>
      <t xml:space="preserve">
</t>
    </r>
    <r>
      <rPr>
        <sz val="11"/>
        <color rgb="FF000000"/>
        <rFont val="Calibri"/>
      </rPr>
      <t xml:space="preserve">
</t>
    </r>
    <r>
      <rPr>
        <sz val="11"/>
        <color rgb="FF000000"/>
        <rFont val="Calibri"/>
      </rPr>
      <t>TLS_AES_256_GCM_SHA384 TLS_AES_128_GCM_SHA256</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</si>
  <si>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</si>
  <si>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</si>
  <si>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</si>
  <si>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</si>
  <si>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</si>
  <si>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</si>
  <si>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</si>
  <si>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</si>
  <si>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</si>
  <si>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</si>
  <si>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</si>
  <si>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</si>
  <si>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</si>
  <si>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</si>
  <si>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</si>
  <si>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</si>
  <si>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</si>
  <si>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</si>
  <si>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</si>
  <si>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</si>
  <si>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</si>
  <si>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</si>
  <si>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</si>
  <si>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</si>
  <si>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</si>
  <si>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</si>
  <si>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</si>
  <si>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</si>
  <si>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</si>
  <si>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IIS 10 Benchmark</t>
  </si>
  <si>
    <t>Developed By:</t>
  </si>
  <si>
    <t>Center for Internet Security (CIS)</t>
  </si>
  <si>
    <t>Release Information:</t>
  </si>
  <si>
    <r>
      <rPr>
        <b/>
        <sz val="11"/>
        <color rgb="FF000000"/>
        <rFont val="Calibri"/>
      </rPr>
      <t>Version:</t>
    </r>
    <r>
      <rPr>
        <sz val="11"/>
        <color rgb="FF000000"/>
        <rFont val="Calibri"/>
      </rPr>
      <t xml:space="preserve"> v1.2.1     </t>
    </r>
    <r>
      <rPr>
        <b/>
        <sz val="11"/>
        <color rgb="FF000000"/>
        <rFont val="Calibri"/>
      </rPr>
      <t>Date:</t>
    </r>
    <r>
      <rPr>
        <sz val="11"/>
        <color rgb="FF000000"/>
        <rFont val="Calibri"/>
      </rPr>
      <t xml:space="preserve"> 17 July 2023     </t>
    </r>
    <r>
      <rPr>
        <b/>
        <sz val="11"/>
        <color rgb="FF000000"/>
        <rFont val="Calibri"/>
      </rPr>
      <t>Recommendation Count:</t>
    </r>
    <r>
      <rPr>
        <sz val="11"/>
        <color rgb="FF000000"/>
        <rFont val="Calibri"/>
      </rPr>
      <t xml:space="preserve"> 55</t>
    </r>
  </si>
  <si>
    <t>Development Url:</t>
  </si>
  <si>
    <t>https://workbench.cisecurity.org/benchmarks/13949</t>
  </si>
  <si>
    <t>Download Url:</t>
  </si>
  <si>
    <t>https://downloads.cisecurity.org/#/</t>
  </si>
  <si>
    <t>Guide Overview:</t>
  </si>
  <si>
    <r>
      <rPr>
        <sz val="11"/>
        <color rgb="FF000000"/>
        <rFont val="Calibri"/>
      </rPr>
      <t>This benchmark provides prescriptive guidance for establishing a secure configuration posture for Microsoft Windows IIS 10.</t>
    </r>
    <r>
      <rPr>
        <sz val="11"/>
        <color rgb="FF000000"/>
        <rFont val="Calibri"/>
      </rPr>
      <t xml:space="preserve">
</t>
    </r>
    <r>
      <rPr>
        <sz val="11"/>
        <color rgb="FF000000"/>
        <rFont val="Calibri"/>
      </rPr>
      <t xml:space="preserve">This secure configuration guide is based on </t>
    </r>
    <r>
      <rPr>
        <b/>
        <sz val="11"/>
        <color rgb="FF000000"/>
        <rFont val="Calibri"/>
      </rPr>
      <t>Microsoft Windows IIS 10</t>
    </r>
    <r>
      <rPr>
        <sz val="11"/>
        <color rgb="FF000000"/>
        <rFont val="Calibri"/>
      </rPr>
      <t xml:space="preserve"> and is intended for all versions of </t>
    </r>
    <r>
      <rPr>
        <b/>
        <sz val="11"/>
        <color rgb="FF000000"/>
        <rFont val="Calibri"/>
      </rPr>
      <t>Microsoft Windows IIS 10</t>
    </r>
    <r>
      <rPr>
        <sz val="11"/>
        <color rgb="FF000000"/>
        <rFont val="Calibri"/>
      </rPr>
      <t xml:space="preserve">. This secure configuration guide was tested on </t>
    </r>
    <r>
      <rPr>
        <b/>
        <sz val="11"/>
        <color rgb="FF000000"/>
        <rFont val="Calibri"/>
      </rPr>
      <t>Microsoft Windows Server 2022 Datacenter</t>
    </r>
    <r>
      <rPr>
        <sz val="11"/>
        <color rgb="FF000000"/>
        <rFont val="Calibri"/>
      </rPr>
      <t>.</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</si>
  <si>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</si>
  <si>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Microsoft IIS 10.</t>
    </r>
  </si>
  <si>
    <t>Profiles:</t>
  </si>
  <si>
    <r>
      <rPr>
        <b/>
        <sz val="11"/>
        <color rgb="FF240458"/>
        <rFont val="Calibri"/>
      </rPr>
      <t>Level 1 - IIS 10</t>
    </r>
  </si>
  <si>
    <r>
      <rPr>
        <sz val="11"/>
        <color rgb="FF000000"/>
        <rFont val="Calibri"/>
      </rPr>
      <t>Items in this profile apply to Microsoft IIS 10 running on Microsoft Windows Server 2016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</si>
  <si>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IIS 10</t>
    </r>
  </si>
  <si>
    <r>
      <rPr>
        <sz val="11"/>
        <color rgb="FF000000"/>
        <rFont val="Calibri"/>
      </rPr>
      <t>This profile extends the "Level 1 - IIS 10" profile. Items in this profile apply to Microsoft IIS 10.0 running on Microsoft Windows Server 2016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</si>
  <si>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</si>
  <si>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</si>
  <si>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</si>
  <si>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</si>
  <si>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</si>
  <si>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</si>
  <si>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</si>
  <si>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</si>
  <si>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</si>
  <si>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</si>
  <si>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</si>
  <si>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</si>
  <si>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</si>
  <si>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</si>
  <si>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</si>
  <si>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</si>
  <si>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</si>
  <si>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</si>
  <si>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</si>
  <si>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</si>
  <si>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</si>
  <si>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</si>
  <si>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</si>
  <si>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</si>
  <si>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</si>
  <si>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</si>
  <si>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</si>
  <si>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</si>
  <si>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</si>
  <si>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</si>
  <si>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</si>
  <si>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</si>
  <si>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</si>
  <si>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</si>
  <si>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</si>
  <si>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</si>
  <si>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</si>
  <si>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</si>
  <si>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</si>
  <si>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CIS Microsoft IIS 10 Benchmark v1.2.1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</si>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</sst>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i/>
      <sz val="11"/>
      <color rgb="FF000000"/>
      <name val="Calibri"/>
    </font>
    <font>
      <sz val="11"/>
      <color rgb="FF006096"/>
      <name val="Roboto Condensed"/>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D8C-409E-AEC3-12E35C08BBF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D8C-409E-AEC3-12E35C08BBF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55</c:v>
                </c:pt>
              </c:numCache>
            </c:numRef>
          </c:val>
          <c:extLst>
            <c:ext xmlns:c16="http://schemas.microsoft.com/office/drawing/2014/chart" uri="{C3380CC4-5D6E-409C-BE32-E72D297353CC}">
              <c16:uniqueId val="{00000002-2D8C-409E-AEC3-12E35C08BBF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9DE-4921-8B0E-A65DD5469C9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9DE-4921-8B0E-A65DD5469C9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40</c:v>
                </c:pt>
                <c:pt idx="1">
                  <c:v>15</c:v>
                </c:pt>
              </c:numCache>
            </c:numRef>
          </c:val>
          <c:extLst>
            <c:ext xmlns:c16="http://schemas.microsoft.com/office/drawing/2014/chart" uri="{C3380CC4-5D6E-409C-BE32-E72D297353CC}">
              <c16:uniqueId val="{00000002-A9DE-4921-8B0E-A65DD5469C9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2AF-4160-998C-B353EE823DB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2AF-4160-998C-B353EE823DB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55</c:v>
                </c:pt>
              </c:numCache>
            </c:numRef>
          </c:val>
          <c:extLst>
            <c:ext xmlns:c16="http://schemas.microsoft.com/office/drawing/2014/chart" uri="{C3380CC4-5D6E-409C-BE32-E72D297353CC}">
              <c16:uniqueId val="{00000002-12AF-4160-998C-B353EE823DB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6679-4B0A-BEE6-2D690D2475E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6679-4B0A-BEE6-2D690D2475E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41</c:v>
                </c:pt>
                <c:pt idx="1">
                  <c:v>14</c:v>
                </c:pt>
              </c:numCache>
            </c:numRef>
          </c:val>
          <c:extLst>
            <c:ext xmlns:c16="http://schemas.microsoft.com/office/drawing/2014/chart" uri="{C3380CC4-5D6E-409C-BE32-E72D297353CC}">
              <c16:uniqueId val="{00000002-6679-4B0A-BEE6-2D690D2475E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B13-4DDC-A884-CBA08348B0E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B13-4DDC-A884-CBA08348B0E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55</c:v>
                </c:pt>
              </c:numCache>
            </c:numRef>
          </c:val>
          <c:extLst>
            <c:ext xmlns:c16="http://schemas.microsoft.com/office/drawing/2014/chart" uri="{C3380CC4-5D6E-409C-BE32-E72D297353CC}">
              <c16:uniqueId val="{00000002-BB13-4DDC-A884-CBA08348B0E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D86-4EB5-A3C5-8AD963DEC07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D86-4EB5-A3C5-8AD963DEC07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55</c:v>
                </c:pt>
              </c:numCache>
            </c:numRef>
          </c:val>
          <c:extLst>
            <c:ext xmlns:c16="http://schemas.microsoft.com/office/drawing/2014/chart" uri="{C3380CC4-5D6E-409C-BE32-E72D297353CC}">
              <c16:uniqueId val="{00000002-9D86-4EB5-A3C5-8AD963DEC07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96C-4A9C-838E-6A59AA6C691B}"/>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96C-4A9C-838E-6A59AA6C691B}"/>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96C-4A9C-838E-6A59AA6C691B}"/>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96C-4A9C-838E-6A59AA6C691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1FF-4CD1-B778-0C8D1F476B0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5adl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dlvy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lo1qd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sugf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qn2dp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xsril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gowex3">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gsudcy">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6">
  <autoFilter ref="A1:Q5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394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395</v>
      </c>
    </row>
    <row r="3" spans="2:3" ht="15" customHeight="1" x14ac:dyDescent="0.35"/>
    <row r="4" spans="2:3" ht="58" x14ac:dyDescent="0.35">
      <c r="B4" s="20" t="s">
        <v>396</v>
      </c>
      <c r="C4" s="21" t="s">
        <v>397</v>
      </c>
    </row>
    <row r="5" spans="2:3" x14ac:dyDescent="0.35">
      <c r="C5" s="21" t="s">
        <v>398</v>
      </c>
    </row>
    <row r="6" spans="2:3" x14ac:dyDescent="0.35">
      <c r="C6" s="18" t="s">
        <v>399</v>
      </c>
    </row>
    <row r="7" spans="2:3" ht="10" customHeight="1" x14ac:dyDescent="0.35"/>
    <row r="8" spans="2:3" ht="232" x14ac:dyDescent="0.35">
      <c r="B8" s="22" t="s">
        <v>400</v>
      </c>
      <c r="C8" s="21" t="s">
        <v>401</v>
      </c>
    </row>
    <row r="9" spans="2:3" ht="10" customHeight="1" x14ac:dyDescent="0.35"/>
    <row r="10" spans="2:3" ht="35" customHeight="1" x14ac:dyDescent="0.35">
      <c r="B10" s="22" t="s">
        <v>402</v>
      </c>
      <c r="C10" s="21" t="s">
        <v>403</v>
      </c>
    </row>
    <row r="11" spans="2:3" ht="75" customHeight="1" x14ac:dyDescent="0.35">
      <c r="B11" s="18" t="s">
        <v>25</v>
      </c>
      <c r="C11" s="21" t="s">
        <v>404</v>
      </c>
    </row>
    <row r="12" spans="2:3" ht="47" customHeight="1" x14ac:dyDescent="0.35">
      <c r="B12" s="18" t="s">
        <v>25</v>
      </c>
      <c r="C12" s="21" t="s">
        <v>405</v>
      </c>
    </row>
    <row r="13" spans="2:3" ht="35" customHeight="1" x14ac:dyDescent="0.35">
      <c r="B13" s="18" t="s">
        <v>25</v>
      </c>
      <c r="C13" s="21" t="s">
        <v>406</v>
      </c>
    </row>
    <row r="14" spans="2:3" ht="32" customHeight="1" x14ac:dyDescent="0.35">
      <c r="B14" s="18" t="s">
        <v>25</v>
      </c>
      <c r="C14" s="21" t="s">
        <v>407</v>
      </c>
    </row>
    <row r="15" spans="2:3" ht="30" customHeight="1" x14ac:dyDescent="0.35">
      <c r="B15" s="18" t="s">
        <v>25</v>
      </c>
      <c r="C15" s="21" t="s">
        <v>408</v>
      </c>
    </row>
    <row r="16" spans="2:3" ht="10" customHeight="1" x14ac:dyDescent="0.35"/>
    <row r="17" spans="1:3" ht="145" customHeight="1" x14ac:dyDescent="0.35">
      <c r="B17" s="22" t="s">
        <v>409</v>
      </c>
      <c r="C17" s="21" t="s">
        <v>410</v>
      </c>
    </row>
    <row r="18" spans="1:3" ht="10" customHeight="1" x14ac:dyDescent="0.35"/>
    <row r="19" spans="1:3" ht="3" customHeight="1" x14ac:dyDescent="0.35">
      <c r="B19" s="23"/>
      <c r="C19" s="23"/>
    </row>
    <row r="20" spans="1:3" ht="12" customHeight="1" x14ac:dyDescent="0.35"/>
    <row r="21" spans="1:3" ht="35" customHeight="1" x14ac:dyDescent="0.35">
      <c r="A21" s="25"/>
      <c r="B21" s="26" t="s">
        <v>411</v>
      </c>
      <c r="C21" s="27" t="s">
        <v>412</v>
      </c>
    </row>
    <row r="22" spans="1:3" ht="18" customHeight="1" x14ac:dyDescent="0.35">
      <c r="A22" s="25"/>
      <c r="B22" s="25" t="s">
        <v>25</v>
      </c>
      <c r="C22" s="27" t="s">
        <v>413</v>
      </c>
    </row>
    <row r="23" spans="1:3" ht="18" customHeight="1" x14ac:dyDescent="0.35">
      <c r="A23" s="25"/>
      <c r="B23" s="25" t="s">
        <v>25</v>
      </c>
      <c r="C23" s="27" t="s">
        <v>414</v>
      </c>
    </row>
    <row r="24" spans="1:3" ht="18" customHeight="1" x14ac:dyDescent="0.35">
      <c r="A24" s="25"/>
      <c r="B24" s="25" t="s">
        <v>25</v>
      </c>
      <c r="C24" s="27" t="s">
        <v>415</v>
      </c>
    </row>
    <row r="25" spans="1:3" ht="18" customHeight="1" x14ac:dyDescent="0.35">
      <c r="A25" s="25"/>
      <c r="B25" s="25" t="s">
        <v>25</v>
      </c>
      <c r="C25" s="27" t="s">
        <v>416</v>
      </c>
    </row>
    <row r="26" spans="1:3" ht="18" customHeight="1" x14ac:dyDescent="0.35">
      <c r="A26" s="25"/>
      <c r="B26" s="25" t="s">
        <v>25</v>
      </c>
      <c r="C26" s="27" t="s">
        <v>417</v>
      </c>
    </row>
    <row r="27" spans="1:3" ht="18" customHeight="1" x14ac:dyDescent="0.35">
      <c r="A27" s="25"/>
      <c r="B27" s="25" t="s">
        <v>25</v>
      </c>
      <c r="C27" s="27" t="s">
        <v>418</v>
      </c>
    </row>
    <row r="28" spans="1:3" ht="18" customHeight="1" x14ac:dyDescent="0.35">
      <c r="A28" s="25"/>
      <c r="B28" s="25" t="s">
        <v>25</v>
      </c>
      <c r="C28" s="27" t="s">
        <v>419</v>
      </c>
    </row>
    <row r="29" spans="1:3" ht="18" customHeight="1" x14ac:dyDescent="0.35">
      <c r="A29" s="25"/>
      <c r="B29" s="25" t="s">
        <v>25</v>
      </c>
      <c r="C29" s="27" t="s">
        <v>420</v>
      </c>
    </row>
    <row r="30" spans="1:3" ht="44" customHeight="1" x14ac:dyDescent="0.35">
      <c r="A30" s="25"/>
      <c r="B30" s="25" t="s">
        <v>25</v>
      </c>
      <c r="C30" s="28" t="s">
        <v>421</v>
      </c>
    </row>
    <row r="31" spans="1:3" ht="10" customHeight="1" x14ac:dyDescent="0.35"/>
    <row r="32" spans="1:3" ht="3" customHeight="1" x14ac:dyDescent="0.35">
      <c r="B32" s="23"/>
      <c r="C32" s="23"/>
    </row>
    <row r="33" spans="2:3" ht="12" customHeight="1" x14ac:dyDescent="0.35"/>
    <row r="34" spans="2:3" ht="24" customHeight="1" x14ac:dyDescent="0.35">
      <c r="B34" s="29" t="s">
        <v>422</v>
      </c>
      <c r="C34" s="30" t="s">
        <v>423</v>
      </c>
    </row>
    <row r="35" spans="2:3" ht="18.5" x14ac:dyDescent="0.35">
      <c r="B35" s="29" t="s">
        <v>424</v>
      </c>
      <c r="C35" s="31" t="s">
        <v>425</v>
      </c>
    </row>
    <row r="36" spans="2:3" ht="27" customHeight="1" x14ac:dyDescent="0.35">
      <c r="B36" s="32" t="s">
        <v>426</v>
      </c>
      <c r="C36" s="24" t="s">
        <v>427</v>
      </c>
    </row>
    <row r="37" spans="2:3" x14ac:dyDescent="0.35">
      <c r="B37" s="29" t="s">
        <v>428</v>
      </c>
      <c r="C37" s="33" t="s">
        <v>429</v>
      </c>
    </row>
    <row r="38" spans="2:3" x14ac:dyDescent="0.35">
      <c r="B38" s="29" t="s">
        <v>430</v>
      </c>
      <c r="C38" s="33" t="s">
        <v>431</v>
      </c>
    </row>
    <row r="39" spans="2:3" ht="10" customHeight="1" x14ac:dyDescent="0.35"/>
    <row r="40" spans="2:3" ht="87" x14ac:dyDescent="0.35">
      <c r="B40" s="29" t="s">
        <v>432</v>
      </c>
      <c r="C40" s="34" t="s">
        <v>433</v>
      </c>
    </row>
    <row r="42" spans="2:3" ht="43.5" x14ac:dyDescent="0.35">
      <c r="B42" s="29" t="s">
        <v>434</v>
      </c>
      <c r="C42" s="21" t="s">
        <v>435</v>
      </c>
    </row>
    <row r="43" spans="2:3" ht="10" customHeight="1" x14ac:dyDescent="0.35"/>
    <row r="44" spans="2:3" x14ac:dyDescent="0.35">
      <c r="B44" s="29" t="s">
        <v>436</v>
      </c>
      <c r="C44" s="35" t="s">
        <v>437</v>
      </c>
    </row>
    <row r="45" spans="2:3" ht="72.5" x14ac:dyDescent="0.35">
      <c r="C45" s="21" t="s">
        <v>438</v>
      </c>
    </row>
    <row r="47" spans="2:3" x14ac:dyDescent="0.35">
      <c r="C47" s="35" t="s">
        <v>439</v>
      </c>
    </row>
    <row r="48" spans="2:3" ht="87" x14ac:dyDescent="0.35">
      <c r="C48" s="21" t="s">
        <v>440</v>
      </c>
    </row>
    <row r="49" spans="2:3" ht="10" customHeight="1" x14ac:dyDescent="0.35"/>
    <row r="50" spans="2:3" ht="3" customHeight="1" x14ac:dyDescent="0.35">
      <c r="B50" s="23"/>
      <c r="C50" s="23"/>
    </row>
    <row r="51" spans="2:3" ht="12" customHeight="1" x14ac:dyDescent="0.35"/>
    <row r="52" spans="2:3" ht="130.5" x14ac:dyDescent="0.35">
      <c r="B52" s="20" t="s">
        <v>441</v>
      </c>
      <c r="C52" s="21" t="s">
        <v>442</v>
      </c>
    </row>
    <row r="53" spans="2:3" ht="6" customHeight="1" x14ac:dyDescent="0.35"/>
    <row r="54" spans="2:3" ht="217.5" x14ac:dyDescent="0.35">
      <c r="C54" s="21" t="s">
        <v>443</v>
      </c>
    </row>
    <row r="55" spans="2:3" ht="6" customHeight="1" x14ac:dyDescent="0.35"/>
    <row r="56" spans="2:3" ht="43.5" x14ac:dyDescent="0.35">
      <c r="C56" s="21" t="s">
        <v>444</v>
      </c>
    </row>
    <row r="57" spans="2:3" ht="10" customHeight="1" x14ac:dyDescent="0.35"/>
    <row r="58" spans="2:3" ht="3" customHeight="1" x14ac:dyDescent="0.35">
      <c r="B58" s="23"/>
      <c r="C58" s="23"/>
    </row>
    <row r="59" spans="2:3" ht="12" customHeight="1" x14ac:dyDescent="0.35"/>
    <row r="60" spans="2:3" ht="145" x14ac:dyDescent="0.35">
      <c r="B60" s="20" t="s">
        <v>445</v>
      </c>
      <c r="C60" s="21" t="s">
        <v>446</v>
      </c>
    </row>
    <row r="61" spans="2:3" ht="6" customHeight="1" x14ac:dyDescent="0.35"/>
    <row r="62" spans="2:3" ht="203" x14ac:dyDescent="0.35">
      <c r="C62" s="21" t="s">
        <v>447</v>
      </c>
    </row>
    <row r="63" spans="2:3" ht="6" customHeight="1" x14ac:dyDescent="0.35"/>
    <row r="64" spans="2:3" ht="43.5" x14ac:dyDescent="0.35">
      <c r="C64" s="21" t="s">
        <v>448</v>
      </c>
    </row>
    <row r="65" spans="2:3" ht="10" customHeight="1" x14ac:dyDescent="0.35"/>
    <row r="66" spans="2:3" ht="3" customHeight="1" x14ac:dyDescent="0.35">
      <c r="B66" s="23"/>
      <c r="C66" s="23"/>
    </row>
    <row r="67" spans="2:3" ht="12" customHeight="1" x14ac:dyDescent="0.35"/>
    <row r="68" spans="2:3" ht="101.5" x14ac:dyDescent="0.35">
      <c r="B68" s="20" t="s">
        <v>449</v>
      </c>
      <c r="C68" s="21" t="s">
        <v>450</v>
      </c>
    </row>
    <row r="69" spans="2:3" ht="6" customHeight="1" x14ac:dyDescent="0.35"/>
    <row r="70" spans="2:3" ht="145" x14ac:dyDescent="0.35">
      <c r="C70" s="21" t="s">
        <v>451</v>
      </c>
    </row>
    <row r="71" spans="2:3" ht="6" customHeight="1" x14ac:dyDescent="0.35"/>
    <row r="72" spans="2:3" ht="43.5" x14ac:dyDescent="0.35">
      <c r="C72" s="21" t="s">
        <v>452</v>
      </c>
    </row>
    <row r="73" spans="2:3" ht="10" customHeight="1" x14ac:dyDescent="0.35"/>
    <row r="74" spans="2:3" ht="3" customHeight="1" x14ac:dyDescent="0.35">
      <c r="B74" s="23"/>
      <c r="C74" s="23"/>
    </row>
    <row r="75" spans="2:3" ht="12" customHeight="1" x14ac:dyDescent="0.35"/>
    <row r="76" spans="2:3" ht="26" customHeight="1" x14ac:dyDescent="0.35">
      <c r="B76" s="36" t="s">
        <v>453</v>
      </c>
    </row>
    <row r="77" spans="2:3" ht="8" customHeight="1" x14ac:dyDescent="0.35"/>
    <row r="78" spans="2:3" ht="20" customHeight="1" x14ac:dyDescent="0.35">
      <c r="B78" s="29" t="s">
        <v>454</v>
      </c>
      <c r="C78" s="37" t="s">
        <v>455</v>
      </c>
    </row>
    <row r="79" spans="2:3" ht="116" x14ac:dyDescent="0.35">
      <c r="C79" s="21" t="s">
        <v>456</v>
      </c>
    </row>
    <row r="80" spans="2:3" ht="10" customHeight="1" x14ac:dyDescent="0.35"/>
    <row r="81" spans="2:3" ht="20" customHeight="1" x14ac:dyDescent="0.35">
      <c r="B81" s="29" t="s">
        <v>457</v>
      </c>
      <c r="C81" s="37" t="s">
        <v>458</v>
      </c>
    </row>
    <row r="82" spans="2:3" ht="116" x14ac:dyDescent="0.35">
      <c r="C82" s="21" t="s">
        <v>459</v>
      </c>
    </row>
    <row r="83" spans="2:3" ht="10" customHeight="1" x14ac:dyDescent="0.35"/>
    <row r="84" spans="2:3" ht="20" customHeight="1" x14ac:dyDescent="0.35">
      <c r="B84" s="29" t="s">
        <v>460</v>
      </c>
      <c r="C84" s="37" t="s">
        <v>461</v>
      </c>
    </row>
    <row r="85" spans="2:3" ht="130.5" x14ac:dyDescent="0.35">
      <c r="C85" s="21" t="s">
        <v>462</v>
      </c>
    </row>
    <row r="86" spans="2:3" ht="10" customHeight="1" x14ac:dyDescent="0.35"/>
    <row r="87" spans="2:3" ht="20" customHeight="1" x14ac:dyDescent="0.35">
      <c r="B87" s="29" t="s">
        <v>463</v>
      </c>
      <c r="C87" s="37" t="s">
        <v>464</v>
      </c>
    </row>
    <row r="88" spans="2:3" ht="130.5" x14ac:dyDescent="0.35">
      <c r="C88" s="21" t="s">
        <v>465</v>
      </c>
    </row>
    <row r="89" spans="2:3" ht="10" customHeight="1" x14ac:dyDescent="0.35"/>
    <row r="90" spans="2:3" ht="20" customHeight="1" x14ac:dyDescent="0.35">
      <c r="B90" s="29" t="s">
        <v>466</v>
      </c>
      <c r="C90" s="37" t="s">
        <v>467</v>
      </c>
    </row>
    <row r="91" spans="2:3" ht="116" x14ac:dyDescent="0.35">
      <c r="C91" s="21" t="s">
        <v>468</v>
      </c>
    </row>
    <row r="92" spans="2:3" ht="10" customHeight="1" x14ac:dyDescent="0.35"/>
    <row r="93" spans="2:3" ht="20" customHeight="1" x14ac:dyDescent="0.35">
      <c r="B93" s="29" t="s">
        <v>469</v>
      </c>
      <c r="C93" s="37" t="s">
        <v>470</v>
      </c>
    </row>
    <row r="94" spans="2:3" ht="116" x14ac:dyDescent="0.35">
      <c r="C94" s="21" t="s">
        <v>471</v>
      </c>
    </row>
    <row r="95" spans="2:3" ht="10" customHeight="1" x14ac:dyDescent="0.35"/>
    <row r="96" spans="2:3" ht="20" customHeight="1" x14ac:dyDescent="0.35">
      <c r="B96" s="29" t="s">
        <v>472</v>
      </c>
      <c r="C96" s="37" t="s">
        <v>473</v>
      </c>
    </row>
    <row r="97" spans="2:3" ht="130.5" x14ac:dyDescent="0.35">
      <c r="C97" s="21" t="s">
        <v>474</v>
      </c>
    </row>
    <row r="98" spans="2:3" ht="10" customHeight="1" x14ac:dyDescent="0.35"/>
    <row r="101" spans="2:3" ht="32" customHeight="1" x14ac:dyDescent="0.35">
      <c r="B101" s="255" t="s">
        <v>394</v>
      </c>
      <c r="C101" s="255"/>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3111</v>
      </c>
      <c r="B1" s="230" t="s">
        <v>1</v>
      </c>
      <c r="C1" s="230" t="s">
        <v>635</v>
      </c>
      <c r="D1" s="230" t="s">
        <v>636</v>
      </c>
      <c r="E1" s="230" t="s">
        <v>641</v>
      </c>
      <c r="F1" s="230" t="s">
        <v>642</v>
      </c>
      <c r="G1" s="230" t="s">
        <v>643</v>
      </c>
      <c r="H1" s="230" t="s">
        <v>644</v>
      </c>
      <c r="I1" s="230" t="s">
        <v>645</v>
      </c>
      <c r="J1" s="230" t="s">
        <v>646</v>
      </c>
      <c r="K1" s="230" t="s">
        <v>647</v>
      </c>
      <c r="L1" s="230" t="s">
        <v>648</v>
      </c>
      <c r="M1" s="230" t="s">
        <v>649</v>
      </c>
      <c r="N1" s="230" t="s">
        <v>650</v>
      </c>
      <c r="O1" s="230" t="s">
        <v>651</v>
      </c>
      <c r="P1" s="230" t="s">
        <v>652</v>
      </c>
      <c r="Q1" s="230" t="s">
        <v>653</v>
      </c>
      <c r="R1" s="230" t="s">
        <v>654</v>
      </c>
      <c r="S1" s="230" t="s">
        <v>655</v>
      </c>
      <c r="T1" s="230" t="s">
        <v>656</v>
      </c>
      <c r="U1" s="230" t="s">
        <v>657</v>
      </c>
      <c r="V1" s="230" t="s">
        <v>658</v>
      </c>
      <c r="W1" s="230" t="s">
        <v>659</v>
      </c>
      <c r="X1" s="230" t="s">
        <v>660</v>
      </c>
      <c r="Y1" s="230" t="s">
        <v>661</v>
      </c>
      <c r="Z1" s="230" t="s">
        <v>662</v>
      </c>
      <c r="AA1" s="230" t="s">
        <v>663</v>
      </c>
      <c r="AB1" s="230" t="s">
        <v>664</v>
      </c>
      <c r="AC1" s="230" t="s">
        <v>665</v>
      </c>
      <c r="AD1" s="230" t="s">
        <v>666</v>
      </c>
      <c r="AE1" s="230" t="s">
        <v>667</v>
      </c>
      <c r="AF1" s="230" t="s">
        <v>668</v>
      </c>
      <c r="AG1" s="230" t="s">
        <v>669</v>
      </c>
      <c r="AH1" s="230" t="s">
        <v>670</v>
      </c>
      <c r="AI1" s="230" t="s">
        <v>671</v>
      </c>
      <c r="AJ1" s="230" t="s">
        <v>672</v>
      </c>
      <c r="AK1" s="230" t="s">
        <v>673</v>
      </c>
      <c r="AL1" s="230" t="s">
        <v>674</v>
      </c>
      <c r="AM1" s="230" t="s">
        <v>675</v>
      </c>
      <c r="AN1" s="230" t="s">
        <v>676</v>
      </c>
      <c r="AO1" s="230" t="s">
        <v>677</v>
      </c>
      <c r="AP1" s="230" t="s">
        <v>678</v>
      </c>
      <c r="AQ1" s="230" t="s">
        <v>679</v>
      </c>
      <c r="AR1" s="230" t="s">
        <v>680</v>
      </c>
      <c r="AS1" s="231" t="s">
        <v>681</v>
      </c>
    </row>
    <row r="2" spans="1:45" ht="60" customHeight="1" outlineLevel="1" x14ac:dyDescent="0.35">
      <c r="A2" s="223" t="s">
        <v>3112</v>
      </c>
      <c r="B2" s="210" t="s">
        <v>3113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3112</v>
      </c>
      <c r="B3" s="211" t="s">
        <v>3114</v>
      </c>
      <c r="C3" s="212" t="s">
        <v>3115</v>
      </c>
      <c r="D3" s="214" t="s">
        <v>3116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3112</v>
      </c>
      <c r="B4" s="211" t="s">
        <v>3117</v>
      </c>
      <c r="C4" s="212" t="s">
        <v>3118</v>
      </c>
      <c r="D4" s="214" t="s">
        <v>3119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3112</v>
      </c>
      <c r="B5" s="211" t="s">
        <v>3120</v>
      </c>
      <c r="C5" s="212" t="s">
        <v>3121</v>
      </c>
      <c r="D5" s="214" t="s">
        <v>3122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3112</v>
      </c>
      <c r="B6" s="211" t="s">
        <v>3123</v>
      </c>
      <c r="C6" s="212" t="s">
        <v>3124</v>
      </c>
      <c r="D6" s="214" t="s">
        <v>3125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3112</v>
      </c>
      <c r="B7" s="211" t="s">
        <v>3126</v>
      </c>
      <c r="C7" s="212" t="s">
        <v>3127</v>
      </c>
      <c r="D7" s="214" t="s">
        <v>3128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3112</v>
      </c>
      <c r="B8" s="211" t="s">
        <v>3129</v>
      </c>
      <c r="C8" s="212" t="s">
        <v>3130</v>
      </c>
      <c r="D8" s="214" t="s">
        <v>3131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3112</v>
      </c>
      <c r="B9" s="211" t="s">
        <v>3132</v>
      </c>
      <c r="C9" s="212" t="s">
        <v>3133</v>
      </c>
      <c r="D9" s="214" t="s">
        <v>3134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3112</v>
      </c>
      <c r="B10" s="211" t="s">
        <v>3135</v>
      </c>
      <c r="C10" s="212" t="s">
        <v>3136</v>
      </c>
      <c r="D10" s="214" t="s">
        <v>3137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3112</v>
      </c>
      <c r="B11" s="211" t="s">
        <v>3138</v>
      </c>
      <c r="C11" s="212" t="s">
        <v>3139</v>
      </c>
      <c r="D11" s="214" t="s">
        <v>3140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3112</v>
      </c>
      <c r="B12" s="211" t="s">
        <v>3141</v>
      </c>
      <c r="C12" s="212" t="s">
        <v>3142</v>
      </c>
      <c r="D12" s="214" t="s">
        <v>3143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3112</v>
      </c>
      <c r="B13" s="211" t="s">
        <v>3144</v>
      </c>
      <c r="C13" s="212" t="s">
        <v>3145</v>
      </c>
      <c r="D13" s="214" t="s">
        <v>3146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3112</v>
      </c>
      <c r="B14" s="211" t="s">
        <v>3147</v>
      </c>
      <c r="C14" s="212" t="s">
        <v>3148</v>
      </c>
      <c r="D14" s="214" t="s">
        <v>3149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3112</v>
      </c>
      <c r="B15" s="211" t="s">
        <v>3150</v>
      </c>
      <c r="C15" s="212" t="s">
        <v>3151</v>
      </c>
      <c r="D15" s="214" t="s">
        <v>3152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3112</v>
      </c>
      <c r="B16" s="211" t="s">
        <v>3153</v>
      </c>
      <c r="C16" s="212" t="s">
        <v>3154</v>
      </c>
      <c r="D16" s="214" t="s">
        <v>3155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3112</v>
      </c>
      <c r="B17" s="211" t="s">
        <v>3156</v>
      </c>
      <c r="C17" s="212" t="s">
        <v>3157</v>
      </c>
      <c r="D17" s="214" t="s">
        <v>3158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3112</v>
      </c>
      <c r="B18" s="211" t="s">
        <v>3159</v>
      </c>
      <c r="C18" s="212" t="s">
        <v>3160</v>
      </c>
      <c r="D18" s="214" t="s">
        <v>3161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3112</v>
      </c>
      <c r="B19" s="211" t="s">
        <v>3162</v>
      </c>
      <c r="C19" s="212" t="s">
        <v>3163</v>
      </c>
      <c r="D19" s="214" t="s">
        <v>3164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3112</v>
      </c>
      <c r="B20" s="211" t="s">
        <v>3165</v>
      </c>
      <c r="C20" s="212" t="s">
        <v>3166</v>
      </c>
      <c r="D20" s="214" t="s">
        <v>3167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3112</v>
      </c>
      <c r="B21" s="211" t="s">
        <v>3168</v>
      </c>
      <c r="C21" s="212" t="s">
        <v>3169</v>
      </c>
      <c r="D21" s="214" t="s">
        <v>3170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3112</v>
      </c>
      <c r="B22" s="211" t="s">
        <v>3171</v>
      </c>
      <c r="C22" s="212" t="s">
        <v>3172</v>
      </c>
      <c r="D22" s="214" t="s">
        <v>3173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3112</v>
      </c>
      <c r="B23" s="211" t="s">
        <v>3174</v>
      </c>
      <c r="C23" s="212" t="s">
        <v>3175</v>
      </c>
      <c r="D23" s="214" t="s">
        <v>3176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3112</v>
      </c>
      <c r="B24" s="211" t="s">
        <v>3177</v>
      </c>
      <c r="C24" s="212" t="s">
        <v>3178</v>
      </c>
      <c r="D24" s="214" t="s">
        <v>3179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3112</v>
      </c>
      <c r="B25" s="211" t="s">
        <v>3180</v>
      </c>
      <c r="C25" s="212" t="s">
        <v>3181</v>
      </c>
      <c r="D25" s="214" t="s">
        <v>3182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3112</v>
      </c>
      <c r="B26" s="211" t="s">
        <v>3183</v>
      </c>
      <c r="C26" s="212" t="s">
        <v>3184</v>
      </c>
      <c r="D26" s="214" t="s">
        <v>3185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3112</v>
      </c>
      <c r="B27" s="211" t="s">
        <v>3186</v>
      </c>
      <c r="C27" s="212" t="s">
        <v>3187</v>
      </c>
      <c r="D27" s="214" t="s">
        <v>3188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3112</v>
      </c>
      <c r="B28" s="211" t="s">
        <v>3189</v>
      </c>
      <c r="C28" s="212" t="s">
        <v>3190</v>
      </c>
      <c r="D28" s="214" t="s">
        <v>3191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3112</v>
      </c>
      <c r="B29" s="211" t="s">
        <v>3192</v>
      </c>
      <c r="C29" s="212" t="s">
        <v>3193</v>
      </c>
      <c r="D29" s="214" t="s">
        <v>3194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3112</v>
      </c>
      <c r="B30" s="211" t="s">
        <v>3195</v>
      </c>
      <c r="C30" s="212" t="s">
        <v>3196</v>
      </c>
      <c r="D30" s="214" t="s">
        <v>3197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3112</v>
      </c>
      <c r="B31" s="211" t="s">
        <v>3198</v>
      </c>
      <c r="C31" s="212" t="s">
        <v>3199</v>
      </c>
      <c r="D31" s="214" t="s">
        <v>3200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3112</v>
      </c>
      <c r="B32" s="211" t="s">
        <v>3201</v>
      </c>
      <c r="C32" s="212" t="s">
        <v>3202</v>
      </c>
      <c r="D32" s="214" t="s">
        <v>3203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3112</v>
      </c>
      <c r="B33" s="211" t="s">
        <v>3204</v>
      </c>
      <c r="C33" s="212" t="s">
        <v>3205</v>
      </c>
      <c r="D33" s="214" t="s">
        <v>3206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3112</v>
      </c>
      <c r="B34" s="211" t="s">
        <v>3207</v>
      </c>
      <c r="C34" s="212" t="s">
        <v>3208</v>
      </c>
      <c r="D34" s="214" t="s">
        <v>3209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3112</v>
      </c>
      <c r="B35" s="211" t="s">
        <v>3210</v>
      </c>
      <c r="C35" s="212" t="s">
        <v>3211</v>
      </c>
      <c r="D35" s="214" t="s">
        <v>3212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3112</v>
      </c>
      <c r="B36" s="211" t="s">
        <v>3213</v>
      </c>
      <c r="C36" s="212" t="s">
        <v>3214</v>
      </c>
      <c r="D36" s="214" t="s">
        <v>3215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3112</v>
      </c>
      <c r="B37" s="211" t="s">
        <v>3216</v>
      </c>
      <c r="C37" s="212" t="s">
        <v>3217</v>
      </c>
      <c r="D37" s="214" t="s">
        <v>3218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3112</v>
      </c>
      <c r="B38" s="211" t="s">
        <v>3219</v>
      </c>
      <c r="C38" s="212" t="s">
        <v>3220</v>
      </c>
      <c r="D38" s="214" t="s">
        <v>3221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3112</v>
      </c>
      <c r="B39" s="211" t="s">
        <v>3222</v>
      </c>
      <c r="C39" s="212" t="s">
        <v>3223</v>
      </c>
      <c r="D39" s="214" t="s">
        <v>3224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3225</v>
      </c>
      <c r="B40" s="210" t="s">
        <v>3226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3225</v>
      </c>
      <c r="B41" s="211" t="s">
        <v>3227</v>
      </c>
      <c r="C41" s="212" t="s">
        <v>3228</v>
      </c>
      <c r="D41" s="214" t="s">
        <v>3229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3225</v>
      </c>
      <c r="B42" s="211" t="s">
        <v>3230</v>
      </c>
      <c r="C42" s="212" t="s">
        <v>3231</v>
      </c>
      <c r="D42" s="214" t="s">
        <v>3232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3225</v>
      </c>
      <c r="B43" s="211" t="s">
        <v>3233</v>
      </c>
      <c r="C43" s="212" t="s">
        <v>3234</v>
      </c>
      <c r="D43" s="214" t="s">
        <v>3235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3225</v>
      </c>
      <c r="B44" s="211" t="s">
        <v>3236</v>
      </c>
      <c r="C44" s="212" t="s">
        <v>3237</v>
      </c>
      <c r="D44" s="214" t="s">
        <v>3238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3225</v>
      </c>
      <c r="B45" s="211" t="s">
        <v>3239</v>
      </c>
      <c r="C45" s="212" t="s">
        <v>3240</v>
      </c>
      <c r="D45" s="214" t="s">
        <v>3241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3225</v>
      </c>
      <c r="B46" s="211" t="s">
        <v>3242</v>
      </c>
      <c r="C46" s="212" t="s">
        <v>3243</v>
      </c>
      <c r="D46" s="214" t="s">
        <v>3244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3225</v>
      </c>
      <c r="B47" s="211" t="s">
        <v>3245</v>
      </c>
      <c r="C47" s="212" t="s">
        <v>3246</v>
      </c>
      <c r="D47" s="214" t="s">
        <v>3247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3225</v>
      </c>
      <c r="B48" s="211" t="s">
        <v>3248</v>
      </c>
      <c r="C48" s="212" t="s">
        <v>3249</v>
      </c>
      <c r="D48" s="214" t="s">
        <v>3250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3251</v>
      </c>
      <c r="B49" s="210" t="s">
        <v>3252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3251</v>
      </c>
      <c r="B50" s="211" t="s">
        <v>3253</v>
      </c>
      <c r="C50" s="212" t="s">
        <v>3254</v>
      </c>
      <c r="D50" s="214" t="s">
        <v>3255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3251</v>
      </c>
      <c r="B51" s="211" t="s">
        <v>3256</v>
      </c>
      <c r="C51" s="212" t="s">
        <v>3257</v>
      </c>
      <c r="D51" s="214" t="s">
        <v>3258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3251</v>
      </c>
      <c r="B52" s="211" t="s">
        <v>3259</v>
      </c>
      <c r="C52" s="212" t="s">
        <v>3260</v>
      </c>
      <c r="D52" s="214" t="s">
        <v>3261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3251</v>
      </c>
      <c r="B53" s="211" t="s">
        <v>3262</v>
      </c>
      <c r="C53" s="212" t="s">
        <v>3263</v>
      </c>
      <c r="D53" s="214" t="s">
        <v>3264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3251</v>
      </c>
      <c r="B54" s="211" t="s">
        <v>3265</v>
      </c>
      <c r="C54" s="212" t="s">
        <v>3266</v>
      </c>
      <c r="D54" s="214" t="s">
        <v>3267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3251</v>
      </c>
      <c r="B55" s="211" t="s">
        <v>3268</v>
      </c>
      <c r="C55" s="212" t="s">
        <v>3269</v>
      </c>
      <c r="D55" s="214" t="s">
        <v>3270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3251</v>
      </c>
      <c r="B56" s="211" t="s">
        <v>3271</v>
      </c>
      <c r="C56" s="212" t="s">
        <v>3272</v>
      </c>
      <c r="D56" s="214" t="s">
        <v>3273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3251</v>
      </c>
      <c r="B57" s="211" t="s">
        <v>3274</v>
      </c>
      <c r="C57" s="212" t="s">
        <v>3275</v>
      </c>
      <c r="D57" s="214" t="s">
        <v>3276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3251</v>
      </c>
      <c r="B58" s="211" t="s">
        <v>3277</v>
      </c>
      <c r="C58" s="212" t="s">
        <v>3278</v>
      </c>
      <c r="D58" s="214" t="s">
        <v>3279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3251</v>
      </c>
      <c r="B59" s="211" t="s">
        <v>3280</v>
      </c>
      <c r="C59" s="212" t="s">
        <v>3281</v>
      </c>
      <c r="D59" s="214" t="s">
        <v>3282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3251</v>
      </c>
      <c r="B60" s="211" t="s">
        <v>3283</v>
      </c>
      <c r="C60" s="212" t="s">
        <v>3284</v>
      </c>
      <c r="D60" s="214" t="s">
        <v>3285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3251</v>
      </c>
      <c r="B61" s="211" t="s">
        <v>3286</v>
      </c>
      <c r="C61" s="212" t="s">
        <v>3287</v>
      </c>
      <c r="D61" s="214" t="s">
        <v>3288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3251</v>
      </c>
      <c r="B62" s="211" t="s">
        <v>3289</v>
      </c>
      <c r="C62" s="212" t="s">
        <v>3290</v>
      </c>
      <c r="D62" s="214" t="s">
        <v>3291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3251</v>
      </c>
      <c r="B63" s="211" t="s">
        <v>3292</v>
      </c>
      <c r="C63" s="212" t="s">
        <v>3293</v>
      </c>
      <c r="D63" s="214" t="s">
        <v>3294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3295</v>
      </c>
      <c r="B64" s="210" t="s">
        <v>3296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3295</v>
      </c>
      <c r="B65" s="211" t="s">
        <v>3297</v>
      </c>
      <c r="C65" s="212" t="s">
        <v>3298</v>
      </c>
      <c r="D65" s="214" t="s">
        <v>3299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3295</v>
      </c>
      <c r="B66" s="211" t="s">
        <v>3300</v>
      </c>
      <c r="C66" s="212" t="s">
        <v>3301</v>
      </c>
      <c r="D66" s="214" t="s">
        <v>3302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3295</v>
      </c>
      <c r="B67" s="211" t="s">
        <v>3303</v>
      </c>
      <c r="C67" s="212" t="s">
        <v>3304</v>
      </c>
      <c r="D67" s="214" t="s">
        <v>3305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3295</v>
      </c>
      <c r="B68" s="211" t="s">
        <v>3306</v>
      </c>
      <c r="C68" s="212" t="s">
        <v>3307</v>
      </c>
      <c r="D68" s="214" t="s">
        <v>3308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3295</v>
      </c>
      <c r="B69" s="211" t="s">
        <v>3309</v>
      </c>
      <c r="C69" s="212" t="s">
        <v>3310</v>
      </c>
      <c r="D69" s="214" t="s">
        <v>3311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3295</v>
      </c>
      <c r="B70" s="211" t="s">
        <v>3312</v>
      </c>
      <c r="C70" s="212" t="s">
        <v>3313</v>
      </c>
      <c r="D70" s="214" t="s">
        <v>3314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3295</v>
      </c>
      <c r="B71" s="211" t="s">
        <v>3315</v>
      </c>
      <c r="C71" s="212" t="s">
        <v>3316</v>
      </c>
      <c r="D71" s="214" t="s">
        <v>3317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3295</v>
      </c>
      <c r="B72" s="211" t="s">
        <v>3318</v>
      </c>
      <c r="C72" s="212" t="s">
        <v>3319</v>
      </c>
      <c r="D72" s="214" t="s">
        <v>3320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3295</v>
      </c>
      <c r="B73" s="211" t="s">
        <v>3321</v>
      </c>
      <c r="C73" s="212" t="s">
        <v>3322</v>
      </c>
      <c r="D73" s="214" t="s">
        <v>3323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3295</v>
      </c>
      <c r="B74" s="211" t="s">
        <v>3324</v>
      </c>
      <c r="C74" s="212" t="s">
        <v>3325</v>
      </c>
      <c r="D74" s="214" t="s">
        <v>3326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3295</v>
      </c>
      <c r="B75" s="211" t="s">
        <v>3327</v>
      </c>
      <c r="C75" s="212" t="s">
        <v>3328</v>
      </c>
      <c r="D75" s="214" t="s">
        <v>3329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3295</v>
      </c>
      <c r="B76" s="211" t="s">
        <v>3330</v>
      </c>
      <c r="C76" s="212" t="s">
        <v>3331</v>
      </c>
      <c r="D76" s="214" t="s">
        <v>3332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3295</v>
      </c>
      <c r="B77" s="211" t="s">
        <v>3333</v>
      </c>
      <c r="C77" s="212" t="s">
        <v>3334</v>
      </c>
      <c r="D77" s="214" t="s">
        <v>3335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3295</v>
      </c>
      <c r="B78" s="211" t="s">
        <v>3336</v>
      </c>
      <c r="C78" s="212" t="s">
        <v>3337</v>
      </c>
      <c r="D78" s="214" t="s">
        <v>3338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3295</v>
      </c>
      <c r="B79" s="211" t="s">
        <v>3339</v>
      </c>
      <c r="C79" s="212" t="s">
        <v>3340</v>
      </c>
      <c r="D79" s="214" t="s">
        <v>3341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3295</v>
      </c>
      <c r="B80" s="211" t="s">
        <v>3342</v>
      </c>
      <c r="C80" s="212" t="s">
        <v>3343</v>
      </c>
      <c r="D80" s="214" t="s">
        <v>3344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3295</v>
      </c>
      <c r="B81" s="211" t="s">
        <v>3345</v>
      </c>
      <c r="C81" s="212" t="s">
        <v>3346</v>
      </c>
      <c r="D81" s="214" t="s">
        <v>3347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3295</v>
      </c>
      <c r="B82" s="211" t="s">
        <v>3348</v>
      </c>
      <c r="C82" s="212" t="s">
        <v>3349</v>
      </c>
      <c r="D82" s="214" t="s">
        <v>3350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3295</v>
      </c>
      <c r="B83" s="211" t="s">
        <v>3351</v>
      </c>
      <c r="C83" s="212" t="s">
        <v>3352</v>
      </c>
      <c r="D83" s="214" t="s">
        <v>3353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3295</v>
      </c>
      <c r="B84" s="211" t="s">
        <v>3354</v>
      </c>
      <c r="C84" s="212" t="s">
        <v>3355</v>
      </c>
      <c r="D84" s="214" t="s">
        <v>3356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3295</v>
      </c>
      <c r="B85" s="211" t="s">
        <v>3357</v>
      </c>
      <c r="C85" s="212" t="s">
        <v>3358</v>
      </c>
      <c r="D85" s="214" t="s">
        <v>3359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3295</v>
      </c>
      <c r="B86" s="211" t="s">
        <v>3360</v>
      </c>
      <c r="C86" s="212" t="s">
        <v>3361</v>
      </c>
      <c r="D86" s="214" t="s">
        <v>3362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3295</v>
      </c>
      <c r="B87" s="211" t="s">
        <v>3363</v>
      </c>
      <c r="C87" s="212" t="s">
        <v>3364</v>
      </c>
      <c r="D87" s="214" t="s">
        <v>3365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3295</v>
      </c>
      <c r="B88" s="211" t="s">
        <v>3366</v>
      </c>
      <c r="C88" s="212" t="s">
        <v>3367</v>
      </c>
      <c r="D88" s="214" t="s">
        <v>3368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3295</v>
      </c>
      <c r="B89" s="211" t="s">
        <v>3369</v>
      </c>
      <c r="C89" s="212" t="s">
        <v>3370</v>
      </c>
      <c r="D89" s="214" t="s">
        <v>3371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3295</v>
      </c>
      <c r="B90" s="211" t="s">
        <v>3372</v>
      </c>
      <c r="C90" s="212" t="s">
        <v>3373</v>
      </c>
      <c r="D90" s="214" t="s">
        <v>3374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3295</v>
      </c>
      <c r="B91" s="211" t="s">
        <v>3375</v>
      </c>
      <c r="C91" s="212" t="s">
        <v>3376</v>
      </c>
      <c r="D91" s="214" t="s">
        <v>3377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3295</v>
      </c>
      <c r="B92" s="211" t="s">
        <v>3378</v>
      </c>
      <c r="C92" s="212" t="s">
        <v>3379</v>
      </c>
      <c r="D92" s="214" t="s">
        <v>3380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3295</v>
      </c>
      <c r="B93" s="211" t="s">
        <v>3381</v>
      </c>
      <c r="C93" s="212" t="s">
        <v>3382</v>
      </c>
      <c r="D93" s="214" t="s">
        <v>3383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3295</v>
      </c>
      <c r="B94" s="211" t="s">
        <v>3384</v>
      </c>
      <c r="C94" s="212" t="s">
        <v>3385</v>
      </c>
      <c r="D94" s="214" t="s">
        <v>3386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3295</v>
      </c>
      <c r="B95" s="211" t="s">
        <v>3387</v>
      </c>
      <c r="C95" s="212" t="s">
        <v>3388</v>
      </c>
      <c r="D95" s="214" t="s">
        <v>3389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3295</v>
      </c>
      <c r="B96" s="211" t="s">
        <v>3390</v>
      </c>
      <c r="C96" s="212" t="s">
        <v>3391</v>
      </c>
      <c r="D96" s="214" t="s">
        <v>3392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3295</v>
      </c>
      <c r="B97" s="211" t="s">
        <v>3393</v>
      </c>
      <c r="C97" s="212" t="s">
        <v>3394</v>
      </c>
      <c r="D97" s="214" t="s">
        <v>3395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3295</v>
      </c>
      <c r="B98" s="218" t="s">
        <v>3396</v>
      </c>
      <c r="C98" s="219" t="s">
        <v>3397</v>
      </c>
      <c r="D98" s="220" t="s">
        <v>3398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394</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IFERROR(INDEX('Recommendations'!$I$2:$I$56, MATCH(F2,'Recommendations'!$B$2:$B$56,0))="Implemented", FALSE))</xm:f>
            <x14:dxf>
              <font>
                <color rgb="FF000000"/>
              </font>
              <fill>
                <patternFill>
                  <bgColor rgb="FF3C7D22"/>
                </patternFill>
              </fill>
            </x14:dxf>
          </x14:cfRule>
          <x14:cfRule type="expression" priority="2" id="{00000000-000E-0000-0900-000002000000}">
            <xm:f>AND(F2&lt;&gt;"", IFERROR(INDEX('Recommendations'!$I$2:$I$56, MATCH(F2,'Recommendations'!$B$2:$B$56,0))="Compensated", FALSE))</xm:f>
            <x14:dxf>
              <font>
                <color rgb="FF000000"/>
              </font>
              <fill>
                <patternFill>
                  <bgColor rgb="FFC6E0B4"/>
                </patternFill>
              </fill>
            </x14:dxf>
          </x14:cfRule>
          <x14:cfRule type="expression" priority="3" id="{00000000-000E-0000-0900-000003000000}">
            <xm:f>AND(F2&lt;&gt;"", IFERROR(INDEX('Recommendations'!$I$2:$I$56, MATCH(F2,'Recommendations'!$B$2:$B$56,0))="Testing", FALSE))</xm:f>
            <x14:dxf>
              <font>
                <color rgb="FF000000"/>
              </font>
              <fill>
                <patternFill>
                  <bgColor rgb="FFFFC000"/>
                </patternFill>
              </fill>
            </x14:dxf>
          </x14:cfRule>
          <x14:cfRule type="expression" priority="4" id="{00000000-000E-0000-0900-000004000000}">
            <xm:f>AND(F2&lt;&gt;"", IFERROR(INDEX('Recommendations'!$I$2:$I$56, MATCH(F2,'Recommendations'!$B$2:$B$56,0))="Failed", FALSE))</xm:f>
            <x14:dxf>
              <font>
                <color rgb="FF000000"/>
              </font>
              <fill>
                <patternFill>
                  <bgColor rgb="FFD82891"/>
                </patternFill>
              </fill>
            </x14:dxf>
          </x14:cfRule>
          <x14:cfRule type="expression" priority="5" id="{00000000-000E-0000-0900-000005000000}">
            <xm:f>AND(F2&lt;&gt;"", IFERROR(INDEX('Recommendations'!$I$2:$I$56, MATCH(F2,'Recommendations'!$B$2:$B$56,0))="Risk Accepted", FALSE))</xm:f>
            <x14:dxf>
              <font>
                <color rgb="FF000000"/>
              </font>
              <fill>
                <patternFill>
                  <bgColor rgb="FFD9D9D9"/>
                </patternFill>
              </fill>
            </x14:dxf>
          </x14:cfRule>
          <x14:cfRule type="expression" priority="6" id="{00000000-000E-0000-0900-000006000000}">
            <xm:f>AND(F2&lt;&gt;"", IFERROR(INDEX('Recommendations'!$I$2:$I$56, MATCH(F2,'Recommendations'!$B$2:$B$56,0))="N/A",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3399</v>
      </c>
      <c r="C1" s="253" t="s">
        <v>3400</v>
      </c>
      <c r="D1" s="253" t="s">
        <v>3401</v>
      </c>
      <c r="E1" s="253" t="s">
        <v>3402</v>
      </c>
      <c r="F1" s="253" t="s">
        <v>2228</v>
      </c>
      <c r="G1" s="253" t="s">
        <v>3403</v>
      </c>
      <c r="H1" s="253" t="s">
        <v>3404</v>
      </c>
      <c r="I1" s="253" t="s">
        <v>3405</v>
      </c>
      <c r="J1" s="253" t="s">
        <v>13</v>
      </c>
      <c r="K1" s="253" t="s">
        <v>641</v>
      </c>
      <c r="L1" s="253" t="s">
        <v>642</v>
      </c>
      <c r="M1" s="253" t="s">
        <v>643</v>
      </c>
      <c r="N1" s="253" t="s">
        <v>644</v>
      </c>
      <c r="O1" s="253" t="s">
        <v>645</v>
      </c>
      <c r="P1" s="253" t="s">
        <v>646</v>
      </c>
      <c r="Q1" s="253" t="s">
        <v>647</v>
      </c>
      <c r="R1" s="253" t="s">
        <v>648</v>
      </c>
      <c r="S1" s="253" t="s">
        <v>649</v>
      </c>
      <c r="T1" s="253" t="s">
        <v>650</v>
      </c>
      <c r="U1" s="253" t="s">
        <v>651</v>
      </c>
      <c r="V1" s="253" t="s">
        <v>652</v>
      </c>
      <c r="W1" s="253" t="s">
        <v>653</v>
      </c>
      <c r="X1" s="253" t="s">
        <v>654</v>
      </c>
      <c r="Y1" s="253" t="s">
        <v>655</v>
      </c>
      <c r="Z1" s="253" t="s">
        <v>656</v>
      </c>
      <c r="AA1" s="253" t="s">
        <v>657</v>
      </c>
      <c r="AB1" s="253" t="s">
        <v>658</v>
      </c>
      <c r="AC1" s="253" t="s">
        <v>659</v>
      </c>
      <c r="AD1" s="253" t="s">
        <v>660</v>
      </c>
      <c r="AE1" s="253" t="s">
        <v>661</v>
      </c>
      <c r="AF1" s="253" t="s">
        <v>662</v>
      </c>
      <c r="AG1" s="253" t="s">
        <v>663</v>
      </c>
      <c r="AH1" s="253" t="s">
        <v>664</v>
      </c>
      <c r="AI1" s="253" t="s">
        <v>665</v>
      </c>
      <c r="AJ1" s="253" t="s">
        <v>666</v>
      </c>
      <c r="AK1" s="253" t="s">
        <v>667</v>
      </c>
      <c r="AL1" s="253" t="s">
        <v>668</v>
      </c>
      <c r="AM1" s="253" t="s">
        <v>669</v>
      </c>
      <c r="AN1" s="253" t="s">
        <v>670</v>
      </c>
      <c r="AO1" s="253" t="s">
        <v>671</v>
      </c>
      <c r="AP1" s="253" t="s">
        <v>672</v>
      </c>
      <c r="AQ1" s="253" t="s">
        <v>673</v>
      </c>
      <c r="AR1" s="253" t="s">
        <v>674</v>
      </c>
      <c r="AS1" s="253" t="s">
        <v>675</v>
      </c>
      <c r="AT1" s="253" t="s">
        <v>676</v>
      </c>
      <c r="AU1" s="253" t="s">
        <v>677</v>
      </c>
      <c r="AV1" s="253" t="s">
        <v>678</v>
      </c>
      <c r="AW1" s="253" t="s">
        <v>679</v>
      </c>
      <c r="AX1" s="253" t="s">
        <v>680</v>
      </c>
      <c r="AY1" s="254" t="s">
        <v>681</v>
      </c>
    </row>
    <row r="2" spans="1:51" ht="60" customHeight="1" outlineLevel="1" x14ac:dyDescent="0.35">
      <c r="A2" s="244" t="s">
        <v>3406</v>
      </c>
      <c r="B2" s="232" t="s">
        <v>3407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3408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3409</v>
      </c>
      <c r="B4" s="234" t="s">
        <v>3410</v>
      </c>
      <c r="C4" s="234" t="s">
        <v>3411</v>
      </c>
      <c r="D4" s="234" t="s">
        <v>3412</v>
      </c>
      <c r="E4" s="234" t="s">
        <v>3413</v>
      </c>
      <c r="F4" s="234" t="s">
        <v>25</v>
      </c>
      <c r="G4" s="234" t="s">
        <v>25</v>
      </c>
      <c r="H4" s="234" t="s">
        <v>3414</v>
      </c>
      <c r="I4" s="234" t="s">
        <v>25</v>
      </c>
      <c r="J4" s="234" t="s">
        <v>3415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3416</v>
      </c>
      <c r="B5" s="234" t="s">
        <v>3417</v>
      </c>
      <c r="C5" s="234" t="s">
        <v>3418</v>
      </c>
      <c r="D5" s="234" t="s">
        <v>3419</v>
      </c>
      <c r="E5" s="234" t="s">
        <v>3420</v>
      </c>
      <c r="F5" s="234" t="s">
        <v>3421</v>
      </c>
      <c r="G5" s="234" t="s">
        <v>25</v>
      </c>
      <c r="H5" s="234" t="s">
        <v>3422</v>
      </c>
      <c r="I5" s="234" t="s">
        <v>25</v>
      </c>
      <c r="J5" s="234" t="s">
        <v>3423</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31</v>
      </c>
      <c r="B6" s="233" t="s">
        <v>3424</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3425</v>
      </c>
      <c r="B7" s="234" t="s">
        <v>3426</v>
      </c>
      <c r="C7" s="234" t="s">
        <v>3427</v>
      </c>
      <c r="D7" s="234" t="s">
        <v>3428</v>
      </c>
      <c r="E7" s="234" t="s">
        <v>3420</v>
      </c>
      <c r="F7" s="234" t="s">
        <v>3429</v>
      </c>
      <c r="G7" s="234" t="s">
        <v>25</v>
      </c>
      <c r="H7" s="234" t="s">
        <v>3430</v>
      </c>
      <c r="I7" s="234" t="s">
        <v>25</v>
      </c>
      <c r="J7" s="234" t="s">
        <v>3431</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3432</v>
      </c>
      <c r="B8" s="234" t="s">
        <v>3433</v>
      </c>
      <c r="C8" s="234" t="s">
        <v>3434</v>
      </c>
      <c r="D8" s="234" t="s">
        <v>3435</v>
      </c>
      <c r="E8" s="234" t="s">
        <v>25</v>
      </c>
      <c r="F8" s="234" t="s">
        <v>25</v>
      </c>
      <c r="G8" s="234" t="s">
        <v>25</v>
      </c>
      <c r="H8" s="234" t="s">
        <v>3436</v>
      </c>
      <c r="I8" s="234" t="s">
        <v>3437</v>
      </c>
      <c r="J8" s="234" t="s">
        <v>3438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3439</v>
      </c>
      <c r="B9" s="234" t="s">
        <v>3440</v>
      </c>
      <c r="C9" s="234" t="s">
        <v>3441</v>
      </c>
      <c r="D9" s="234" t="s">
        <v>3442</v>
      </c>
      <c r="E9" s="234" t="s">
        <v>25</v>
      </c>
      <c r="F9" s="234" t="s">
        <v>25</v>
      </c>
      <c r="G9" s="234" t="s">
        <v>25</v>
      </c>
      <c r="H9" s="234" t="s">
        <v>3443</v>
      </c>
      <c r="I9" s="234" t="s">
        <v>3444</v>
      </c>
      <c r="J9" s="234" t="s">
        <v>3445</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3446</v>
      </c>
      <c r="B10" s="234" t="s">
        <v>3447</v>
      </c>
      <c r="C10" s="234" t="s">
        <v>3448</v>
      </c>
      <c r="D10" s="234" t="s">
        <v>3449</v>
      </c>
      <c r="E10" s="234" t="s">
        <v>25</v>
      </c>
      <c r="F10" s="234" t="s">
        <v>25</v>
      </c>
      <c r="G10" s="234" t="s">
        <v>25</v>
      </c>
      <c r="H10" s="234" t="s">
        <v>3450</v>
      </c>
      <c r="I10" s="234" t="s">
        <v>3451</v>
      </c>
      <c r="J10" s="234" t="s">
        <v>3452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3453</v>
      </c>
      <c r="B11" s="234" t="s">
        <v>3454</v>
      </c>
      <c r="C11" s="234" t="s">
        <v>3455</v>
      </c>
      <c r="D11" s="234" t="s">
        <v>3456</v>
      </c>
      <c r="E11" s="234" t="s">
        <v>25</v>
      </c>
      <c r="F11" s="234" t="s">
        <v>25</v>
      </c>
      <c r="G11" s="234" t="s">
        <v>25</v>
      </c>
      <c r="H11" s="234" t="s">
        <v>3457</v>
      </c>
      <c r="I11" s="234" t="s">
        <v>25</v>
      </c>
      <c r="J11" s="234" t="s">
        <v>3458</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3459</v>
      </c>
      <c r="B12" s="234" t="s">
        <v>3460</v>
      </c>
      <c r="C12" s="234" t="s">
        <v>3461</v>
      </c>
      <c r="D12" s="234" t="s">
        <v>3462</v>
      </c>
      <c r="E12" s="234" t="s">
        <v>25</v>
      </c>
      <c r="F12" s="234" t="s">
        <v>25</v>
      </c>
      <c r="G12" s="234" t="s">
        <v>3463</v>
      </c>
      <c r="H12" s="234" t="s">
        <v>3464</v>
      </c>
      <c r="I12" s="234" t="s">
        <v>25</v>
      </c>
      <c r="J12" s="234" t="s">
        <v>3465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3466</v>
      </c>
      <c r="B13" s="234" t="s">
        <v>3467</v>
      </c>
      <c r="C13" s="234" t="s">
        <v>3468</v>
      </c>
      <c r="D13" s="234" t="s">
        <v>3469</v>
      </c>
      <c r="E13" s="234" t="s">
        <v>25</v>
      </c>
      <c r="F13" s="234" t="s">
        <v>25</v>
      </c>
      <c r="G13" s="234" t="s">
        <v>25</v>
      </c>
      <c r="H13" s="234" t="s">
        <v>3470</v>
      </c>
      <c r="I13" s="234" t="s">
        <v>25</v>
      </c>
      <c r="J13" s="234" t="s">
        <v>3471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3472</v>
      </c>
      <c r="B14" s="234" t="s">
        <v>3473</v>
      </c>
      <c r="C14" s="234" t="s">
        <v>3474</v>
      </c>
      <c r="D14" s="234" t="s">
        <v>3475</v>
      </c>
      <c r="E14" s="234" t="s">
        <v>25</v>
      </c>
      <c r="F14" s="234" t="s">
        <v>3476</v>
      </c>
      <c r="G14" s="234" t="s">
        <v>25</v>
      </c>
      <c r="H14" s="234" t="s">
        <v>3477</v>
      </c>
      <c r="I14" s="234" t="s">
        <v>3478</v>
      </c>
      <c r="J14" s="234" t="s">
        <v>3479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39</v>
      </c>
      <c r="B15" s="233" t="s">
        <v>3480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3481</v>
      </c>
      <c r="B16" s="234" t="s">
        <v>3482</v>
      </c>
      <c r="C16" s="234" t="s">
        <v>3483</v>
      </c>
      <c r="D16" s="234" t="s">
        <v>3475</v>
      </c>
      <c r="E16" s="234" t="s">
        <v>25</v>
      </c>
      <c r="F16" s="234" t="s">
        <v>3484</v>
      </c>
      <c r="G16" s="234" t="s">
        <v>25</v>
      </c>
      <c r="H16" s="234" t="s">
        <v>3485</v>
      </c>
      <c r="I16" s="234" t="s">
        <v>25</v>
      </c>
      <c r="J16" s="234" t="s">
        <v>3486</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3487</v>
      </c>
      <c r="B17" s="234" t="s">
        <v>3488</v>
      </c>
      <c r="C17" s="234" t="s">
        <v>3489</v>
      </c>
      <c r="D17" s="234" t="s">
        <v>3490</v>
      </c>
      <c r="E17" s="234" t="s">
        <v>25</v>
      </c>
      <c r="F17" s="234" t="s">
        <v>3484</v>
      </c>
      <c r="G17" s="234" t="s">
        <v>25</v>
      </c>
      <c r="H17" s="234" t="s">
        <v>3491</v>
      </c>
      <c r="I17" s="234" t="s">
        <v>25</v>
      </c>
      <c r="J17" s="234" t="s">
        <v>3492</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3493</v>
      </c>
      <c r="B18" s="234" t="s">
        <v>3494</v>
      </c>
      <c r="C18" s="234" t="s">
        <v>3495</v>
      </c>
      <c r="D18" s="234" t="s">
        <v>25</v>
      </c>
      <c r="E18" s="234" t="s">
        <v>25</v>
      </c>
      <c r="F18" s="234" t="s">
        <v>25</v>
      </c>
      <c r="G18" s="234" t="s">
        <v>25</v>
      </c>
      <c r="H18" s="234" t="s">
        <v>3496</v>
      </c>
      <c r="I18" s="234" t="s">
        <v>25</v>
      </c>
      <c r="J18" s="234" t="s">
        <v>3497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46</v>
      </c>
      <c r="B19" s="233" t="s">
        <v>3498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3499</v>
      </c>
      <c r="B20" s="234" t="s">
        <v>3500</v>
      </c>
      <c r="C20" s="234" t="s">
        <v>3501</v>
      </c>
      <c r="D20" s="234" t="s">
        <v>3502</v>
      </c>
      <c r="E20" s="234" t="s">
        <v>25</v>
      </c>
      <c r="F20" s="234" t="s">
        <v>3503</v>
      </c>
      <c r="G20" s="234" t="s">
        <v>25</v>
      </c>
      <c r="H20" s="234" t="s">
        <v>3504</v>
      </c>
      <c r="I20" s="234" t="s">
        <v>25</v>
      </c>
      <c r="J20" s="234" t="s">
        <v>3505</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3506</v>
      </c>
      <c r="B21" s="234" t="s">
        <v>3507</v>
      </c>
      <c r="C21" s="234" t="s">
        <v>3508</v>
      </c>
      <c r="D21" s="234" t="s">
        <v>3509</v>
      </c>
      <c r="E21" s="234" t="s">
        <v>3510</v>
      </c>
      <c r="F21" s="234" t="s">
        <v>25</v>
      </c>
      <c r="G21" s="234" t="s">
        <v>25</v>
      </c>
      <c r="H21" s="234" t="s">
        <v>3511</v>
      </c>
      <c r="I21" s="234" t="s">
        <v>3512</v>
      </c>
      <c r="J21" s="234" t="s">
        <v>3513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3514</v>
      </c>
      <c r="B22" s="234" t="s">
        <v>3515</v>
      </c>
      <c r="C22" s="234" t="s">
        <v>3516</v>
      </c>
      <c r="D22" s="234" t="s">
        <v>3517</v>
      </c>
      <c r="E22" s="234" t="s">
        <v>25</v>
      </c>
      <c r="F22" s="234" t="s">
        <v>3518</v>
      </c>
      <c r="G22" s="234" t="s">
        <v>25</v>
      </c>
      <c r="H22" s="234" t="s">
        <v>3519</v>
      </c>
      <c r="I22" s="234" t="s">
        <v>25</v>
      </c>
      <c r="J22" s="234" t="s">
        <v>3520</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3521</v>
      </c>
      <c r="B23" s="234" t="s">
        <v>3522</v>
      </c>
      <c r="C23" s="234" t="s">
        <v>3523</v>
      </c>
      <c r="D23" s="234" t="s">
        <v>3524</v>
      </c>
      <c r="E23" s="234" t="s">
        <v>25</v>
      </c>
      <c r="F23" s="234" t="s">
        <v>25</v>
      </c>
      <c r="G23" s="234" t="s">
        <v>25</v>
      </c>
      <c r="H23" s="234" t="s">
        <v>3525</v>
      </c>
      <c r="I23" s="234" t="s">
        <v>3526</v>
      </c>
      <c r="J23" s="234" t="s">
        <v>3527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3528</v>
      </c>
      <c r="B24" s="234" t="s">
        <v>3529</v>
      </c>
      <c r="C24" s="234" t="s">
        <v>3530</v>
      </c>
      <c r="D24" s="234" t="s">
        <v>3524</v>
      </c>
      <c r="E24" s="234" t="s">
        <v>25</v>
      </c>
      <c r="F24" s="234" t="s">
        <v>3531</v>
      </c>
      <c r="G24" s="234" t="s">
        <v>25</v>
      </c>
      <c r="H24" s="234" t="s">
        <v>3532</v>
      </c>
      <c r="I24" s="234" t="s">
        <v>25</v>
      </c>
      <c r="J24" s="234" t="s">
        <v>3533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53</v>
      </c>
      <c r="B25" s="233" t="s">
        <v>3534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3535</v>
      </c>
      <c r="B26" s="234" t="s">
        <v>3536</v>
      </c>
      <c r="C26" s="234" t="s">
        <v>3537</v>
      </c>
      <c r="D26" s="234" t="s">
        <v>3538</v>
      </c>
      <c r="E26" s="234" t="s">
        <v>25</v>
      </c>
      <c r="F26" s="234" t="s">
        <v>3539</v>
      </c>
      <c r="G26" s="234" t="s">
        <v>25</v>
      </c>
      <c r="H26" s="234" t="s">
        <v>3540</v>
      </c>
      <c r="I26" s="234" t="s">
        <v>25</v>
      </c>
      <c r="J26" s="234" t="s">
        <v>3541</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3542</v>
      </c>
      <c r="B27" s="232" t="s">
        <v>3543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75</v>
      </c>
      <c r="B28" s="233" t="s">
        <v>3544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3545</v>
      </c>
      <c r="B29" s="234" t="s">
        <v>3546</v>
      </c>
      <c r="C29" s="234" t="s">
        <v>3547</v>
      </c>
      <c r="D29" s="234" t="s">
        <v>3548</v>
      </c>
      <c r="E29" s="234" t="s">
        <v>3549</v>
      </c>
      <c r="F29" s="234" t="s">
        <v>25</v>
      </c>
      <c r="G29" s="234" t="s">
        <v>25</v>
      </c>
      <c r="H29" s="234" t="s">
        <v>3550</v>
      </c>
      <c r="I29" s="234" t="s">
        <v>25</v>
      </c>
      <c r="J29" s="234" t="s">
        <v>3551</v>
      </c>
      <c r="K29" s="237">
        <f>IF(COUNTIF(L29:AY29,"&lt;&gt;")=0,"",SUMPRODUCT(((Recommendations[ImplStatus]="Implemented")+(Recommendations[ImplStatus]="Compensated"))*ISNUMBER(MATCH(Recommendations[Id],L29:AY29,0)))/COUNTIF(L29:AY29,"&lt;&gt;"))</f>
        <v>0</v>
      </c>
      <c r="L29" s="240" t="s">
        <v>197</v>
      </c>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3552</v>
      </c>
      <c r="B30" s="234" t="s">
        <v>3553</v>
      </c>
      <c r="C30" s="234" t="s">
        <v>3418</v>
      </c>
      <c r="D30" s="234" t="s">
        <v>3419</v>
      </c>
      <c r="E30" s="234" t="s">
        <v>25</v>
      </c>
      <c r="F30" s="234" t="s">
        <v>3421</v>
      </c>
      <c r="G30" s="234" t="s">
        <v>25</v>
      </c>
      <c r="H30" s="234" t="s">
        <v>3554</v>
      </c>
      <c r="I30" s="234" t="s">
        <v>25</v>
      </c>
      <c r="J30" s="234" t="s">
        <v>3555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82</v>
      </c>
      <c r="B31" s="233" t="s">
        <v>3556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3557</v>
      </c>
      <c r="B32" s="234" t="s">
        <v>3558</v>
      </c>
      <c r="C32" s="234" t="s">
        <v>3559</v>
      </c>
      <c r="D32" s="234" t="s">
        <v>3560</v>
      </c>
      <c r="E32" s="234" t="s">
        <v>25</v>
      </c>
      <c r="F32" s="234" t="s">
        <v>25</v>
      </c>
      <c r="G32" s="234" t="s">
        <v>3561</v>
      </c>
      <c r="H32" s="234" t="s">
        <v>3562</v>
      </c>
      <c r="I32" s="234" t="s">
        <v>25</v>
      </c>
      <c r="J32" s="234" t="s">
        <v>3563</v>
      </c>
      <c r="K32" s="237">
        <f>IF(COUNTIF(L32:AY32,"&lt;&gt;")=0,"",SUMPRODUCT(((Recommendations[ImplStatus]="Implemented")+(Recommendations[ImplStatus]="Compensated"))*ISNUMBER(MATCH(Recommendations[Id],L32:AY32,0)))/COUNTIF(L32:AY32,"&lt;&gt;"))</f>
        <v>0</v>
      </c>
      <c r="L32" s="240" t="s">
        <v>67</v>
      </c>
      <c r="M32" s="240" t="s">
        <v>132</v>
      </c>
      <c r="N32" s="240" t="s">
        <v>172</v>
      </c>
      <c r="O32" s="240" t="s">
        <v>190</v>
      </c>
      <c r="P32" s="240" t="s">
        <v>197</v>
      </c>
      <c r="Q32" s="240" t="s">
        <v>211</v>
      </c>
      <c r="R32" s="240" t="s">
        <v>218</v>
      </c>
      <c r="S32" s="240" t="s">
        <v>225</v>
      </c>
      <c r="T32" s="240" t="s">
        <v>280</v>
      </c>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3564</v>
      </c>
      <c r="B33" s="234" t="s">
        <v>3565</v>
      </c>
      <c r="C33" s="234" t="s">
        <v>3566</v>
      </c>
      <c r="D33" s="234" t="s">
        <v>3567</v>
      </c>
      <c r="E33" s="234" t="s">
        <v>25</v>
      </c>
      <c r="F33" s="234" t="s">
        <v>3568</v>
      </c>
      <c r="G33" s="234" t="s">
        <v>25</v>
      </c>
      <c r="H33" s="234" t="s">
        <v>3569</v>
      </c>
      <c r="I33" s="234" t="s">
        <v>3570</v>
      </c>
      <c r="J33" s="234" t="s">
        <v>3571</v>
      </c>
      <c r="K33" s="237">
        <f>IF(COUNTIF(L33:AY33,"&lt;&gt;")=0,"",SUMPRODUCT(((Recommendations[ImplStatus]="Implemented")+(Recommendations[ImplStatus]="Compensated"))*ISNUMBER(MATCH(Recommendations[Id],L33:AY33,0)))/COUNTIF(L33:AY33,"&lt;&gt;"))</f>
        <v>0</v>
      </c>
      <c r="L33" s="240" t="s">
        <v>18</v>
      </c>
      <c r="M33" s="240" t="s">
        <v>31</v>
      </c>
      <c r="N33" s="240" t="s">
        <v>46</v>
      </c>
      <c r="O33" s="240" t="s">
        <v>53</v>
      </c>
      <c r="P33" s="240" t="s">
        <v>60</v>
      </c>
      <c r="Q33" s="240" t="s">
        <v>132</v>
      </c>
      <c r="R33" s="240" t="s">
        <v>138</v>
      </c>
      <c r="S33" s="240" t="s">
        <v>158</v>
      </c>
      <c r="T33" s="240" t="s">
        <v>165</v>
      </c>
      <c r="U33" s="240" t="s">
        <v>172</v>
      </c>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3572</v>
      </c>
      <c r="B34" s="234" t="s">
        <v>3573</v>
      </c>
      <c r="C34" s="234" t="s">
        <v>3574</v>
      </c>
      <c r="D34" s="234" t="s">
        <v>3575</v>
      </c>
      <c r="E34" s="234" t="s">
        <v>25</v>
      </c>
      <c r="F34" s="234" t="s">
        <v>25</v>
      </c>
      <c r="G34" s="234" t="s">
        <v>25</v>
      </c>
      <c r="H34" s="234" t="s">
        <v>3576</v>
      </c>
      <c r="I34" s="234" t="s">
        <v>25</v>
      </c>
      <c r="J34" s="234" t="s">
        <v>3577</v>
      </c>
      <c r="K34" s="237">
        <f>IF(COUNTIF(L34:AY34,"&lt;&gt;")=0,"",SUMPRODUCT(((Recommendations[ImplStatus]="Implemented")+(Recommendations[ImplStatus]="Compensated"))*ISNUMBER(MATCH(Recommendations[Id],L34:AY34,0)))/COUNTIF(L34:AY34,"&lt;&gt;"))</f>
        <v>0</v>
      </c>
      <c r="L34" s="240" t="s">
        <v>18</v>
      </c>
      <c r="M34" s="240" t="s">
        <v>31</v>
      </c>
      <c r="N34" s="240" t="s">
        <v>39</v>
      </c>
      <c r="O34" s="240" t="s">
        <v>46</v>
      </c>
      <c r="P34" s="240" t="s">
        <v>53</v>
      </c>
      <c r="Q34" s="240" t="s">
        <v>60</v>
      </c>
      <c r="R34" s="240" t="s">
        <v>67</v>
      </c>
      <c r="S34" s="240" t="s">
        <v>132</v>
      </c>
      <c r="T34" s="240" t="s">
        <v>138</v>
      </c>
      <c r="U34" s="240" t="s">
        <v>145</v>
      </c>
      <c r="V34" s="240" t="s">
        <v>151</v>
      </c>
      <c r="W34" s="240" t="s">
        <v>158</v>
      </c>
      <c r="X34" s="240" t="s">
        <v>165</v>
      </c>
      <c r="Y34" s="240" t="s">
        <v>172</v>
      </c>
      <c r="Z34" s="240" t="s">
        <v>178</v>
      </c>
      <c r="AA34" s="240" t="s">
        <v>184</v>
      </c>
      <c r="AB34" s="240" t="s">
        <v>190</v>
      </c>
      <c r="AC34" s="240" t="s">
        <v>203</v>
      </c>
      <c r="AD34" s="240" t="s">
        <v>211</v>
      </c>
      <c r="AE34" s="240" t="s">
        <v>218</v>
      </c>
      <c r="AF34" s="240" t="s">
        <v>225</v>
      </c>
      <c r="AG34" s="240" t="s">
        <v>232</v>
      </c>
      <c r="AH34" s="240" t="s">
        <v>239</v>
      </c>
      <c r="AI34" s="240" t="s">
        <v>246</v>
      </c>
      <c r="AJ34" s="240" t="s">
        <v>253</v>
      </c>
      <c r="AK34" s="240" t="s">
        <v>260</v>
      </c>
      <c r="AL34" s="240" t="s">
        <v>266</v>
      </c>
      <c r="AM34" s="240" t="s">
        <v>273</v>
      </c>
      <c r="AN34" s="240" t="s">
        <v>280</v>
      </c>
      <c r="AO34" s="240" t="s">
        <v>309</v>
      </c>
      <c r="AP34" s="240" t="s">
        <v>316</v>
      </c>
      <c r="AQ34" s="240" t="s">
        <v>359</v>
      </c>
      <c r="AR34" s="240" t="s">
        <v>365</v>
      </c>
      <c r="AS34" s="240" t="s">
        <v>377</v>
      </c>
      <c r="AT34" s="240"/>
      <c r="AU34" s="240"/>
      <c r="AV34" s="240"/>
      <c r="AW34" s="240"/>
      <c r="AX34" s="240"/>
      <c r="AY34" s="250"/>
    </row>
    <row r="35" spans="1:51" ht="60" customHeight="1" x14ac:dyDescent="0.35">
      <c r="A35" s="246" t="s">
        <v>3578</v>
      </c>
      <c r="B35" s="234" t="s">
        <v>3579</v>
      </c>
      <c r="C35" s="234" t="s">
        <v>3580</v>
      </c>
      <c r="D35" s="234" t="s">
        <v>3581</v>
      </c>
      <c r="E35" s="234" t="s">
        <v>25</v>
      </c>
      <c r="F35" s="234" t="s">
        <v>3582</v>
      </c>
      <c r="G35" s="234" t="s">
        <v>25</v>
      </c>
      <c r="H35" s="234" t="s">
        <v>3583</v>
      </c>
      <c r="I35" s="234" t="s">
        <v>25</v>
      </c>
      <c r="J35" s="234" t="s">
        <v>3584</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3585</v>
      </c>
      <c r="B36" s="234" t="s">
        <v>3586</v>
      </c>
      <c r="C36" s="234" t="s">
        <v>3587</v>
      </c>
      <c r="D36" s="234" t="s">
        <v>3588</v>
      </c>
      <c r="E36" s="234" t="s">
        <v>25</v>
      </c>
      <c r="F36" s="234" t="s">
        <v>25</v>
      </c>
      <c r="G36" s="234" t="s">
        <v>3589</v>
      </c>
      <c r="H36" s="234" t="s">
        <v>3590</v>
      </c>
      <c r="I36" s="234" t="s">
        <v>25</v>
      </c>
      <c r="J36" s="234" t="s">
        <v>3591</v>
      </c>
      <c r="K36" s="237">
        <f>IF(COUNTIF(L36:AY36,"&lt;&gt;")=0,"",SUMPRODUCT(((Recommendations[ImplStatus]="Implemented")+(Recommendations[ImplStatus]="Compensated"))*ISNUMBER(MATCH(Recommendations[Id],L36:AY36,0)))/COUNTIF(L36:AY36,"&lt;&gt;"))</f>
        <v>0</v>
      </c>
      <c r="L36" s="240" t="s">
        <v>39</v>
      </c>
      <c r="M36" s="240" t="s">
        <v>60</v>
      </c>
      <c r="N36" s="240" t="s">
        <v>138</v>
      </c>
      <c r="O36" s="240" t="s">
        <v>145</v>
      </c>
      <c r="P36" s="240" t="s">
        <v>151</v>
      </c>
      <c r="Q36" s="240" t="s">
        <v>158</v>
      </c>
      <c r="R36" s="240" t="s">
        <v>203</v>
      </c>
      <c r="S36" s="240" t="s">
        <v>211</v>
      </c>
      <c r="T36" s="240" t="s">
        <v>218</v>
      </c>
      <c r="U36" s="240" t="s">
        <v>232</v>
      </c>
      <c r="V36" s="240" t="s">
        <v>239</v>
      </c>
      <c r="W36" s="240" t="s">
        <v>253</v>
      </c>
      <c r="X36" s="240" t="s">
        <v>260</v>
      </c>
      <c r="Y36" s="240" t="s">
        <v>266</v>
      </c>
      <c r="Z36" s="240" t="s">
        <v>273</v>
      </c>
      <c r="AA36" s="240" t="s">
        <v>309</v>
      </c>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3592</v>
      </c>
      <c r="B37" s="234" t="s">
        <v>3593</v>
      </c>
      <c r="C37" s="234" t="s">
        <v>3594</v>
      </c>
      <c r="D37" s="234" t="s">
        <v>3595</v>
      </c>
      <c r="E37" s="234" t="s">
        <v>25</v>
      </c>
      <c r="F37" s="234" t="s">
        <v>3596</v>
      </c>
      <c r="G37" s="234" t="s">
        <v>3597</v>
      </c>
      <c r="H37" s="234" t="s">
        <v>3598</v>
      </c>
      <c r="I37" s="234" t="s">
        <v>25</v>
      </c>
      <c r="J37" s="234" t="s">
        <v>3599</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3600</v>
      </c>
      <c r="B38" s="234" t="s">
        <v>3601</v>
      </c>
      <c r="C38" s="234" t="s">
        <v>3602</v>
      </c>
      <c r="D38" s="234" t="s">
        <v>3603</v>
      </c>
      <c r="E38" s="234" t="s">
        <v>25</v>
      </c>
      <c r="F38" s="234" t="s">
        <v>3596</v>
      </c>
      <c r="G38" s="234" t="s">
        <v>3604</v>
      </c>
      <c r="H38" s="234" t="s">
        <v>3605</v>
      </c>
      <c r="I38" s="234" t="s">
        <v>3606</v>
      </c>
      <c r="J38" s="234" t="s">
        <v>3607</v>
      </c>
      <c r="K38" s="237">
        <f>IF(COUNTIF(L38:AY38,"&lt;&gt;")=0,"",SUMPRODUCT(((Recommendations[ImplStatus]="Implemented")+(Recommendations[ImplStatus]="Compensated"))*ISNUMBER(MATCH(Recommendations[Id],L38:AY38,0)))/COUNTIF(L38:AY38,"&lt;&gt;"))</f>
        <v>0</v>
      </c>
      <c r="L38" s="240" t="s">
        <v>145</v>
      </c>
      <c r="M38" s="240" t="s">
        <v>151</v>
      </c>
      <c r="N38" s="240" t="s">
        <v>165</v>
      </c>
      <c r="O38" s="240" t="s">
        <v>232</v>
      </c>
      <c r="P38" s="240" t="s">
        <v>246</v>
      </c>
      <c r="Q38" s="240" t="s">
        <v>260</v>
      </c>
      <c r="R38" s="240" t="s">
        <v>316</v>
      </c>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89</v>
      </c>
      <c r="B39" s="233" t="s">
        <v>3608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3609</v>
      </c>
      <c r="B40" s="234" t="s">
        <v>3610</v>
      </c>
      <c r="C40" s="234" t="s">
        <v>3611</v>
      </c>
      <c r="D40" s="234" t="s">
        <v>3612</v>
      </c>
      <c r="E40" s="234" t="s">
        <v>25</v>
      </c>
      <c r="F40" s="234" t="s">
        <v>25</v>
      </c>
      <c r="G40" s="234" t="s">
        <v>25</v>
      </c>
      <c r="H40" s="234" t="s">
        <v>3613</v>
      </c>
      <c r="I40" s="234" t="s">
        <v>3614</v>
      </c>
      <c r="J40" s="234" t="s">
        <v>3615</v>
      </c>
      <c r="K40" s="237">
        <f>IF(COUNTIF(L40:AY40,"&lt;&gt;")=0,"",SUMPRODUCT(((Recommendations[ImplStatus]="Implemented")+(Recommendations[ImplStatus]="Compensated"))*ISNUMBER(MATCH(Recommendations[Id],L40:AY40,0)))/COUNTIF(L40:AY40,"&lt;&gt;"))</f>
        <v>0</v>
      </c>
      <c r="L40" s="240" t="s">
        <v>18</v>
      </c>
      <c r="M40" s="240" t="s">
        <v>31</v>
      </c>
      <c r="N40" s="240" t="s">
        <v>39</v>
      </c>
      <c r="O40" s="240" t="s">
        <v>46</v>
      </c>
      <c r="P40" s="240" t="s">
        <v>53</v>
      </c>
      <c r="Q40" s="240" t="s">
        <v>67</v>
      </c>
      <c r="R40" s="240" t="s">
        <v>178</v>
      </c>
      <c r="S40" s="240" t="s">
        <v>184</v>
      </c>
      <c r="T40" s="240" t="s">
        <v>190</v>
      </c>
      <c r="U40" s="240" t="s">
        <v>197</v>
      </c>
      <c r="V40" s="240" t="s">
        <v>203</v>
      </c>
      <c r="W40" s="240" t="s">
        <v>225</v>
      </c>
      <c r="X40" s="240" t="s">
        <v>239</v>
      </c>
      <c r="Y40" s="240" t="s">
        <v>246</v>
      </c>
      <c r="Z40" s="240" t="s">
        <v>253</v>
      </c>
      <c r="AA40" s="240" t="s">
        <v>266</v>
      </c>
      <c r="AB40" s="240" t="s">
        <v>273</v>
      </c>
      <c r="AC40" s="240" t="s">
        <v>280</v>
      </c>
      <c r="AD40" s="240" t="s">
        <v>309</v>
      </c>
      <c r="AE40" s="240" t="s">
        <v>316</v>
      </c>
      <c r="AF40" s="240" t="s">
        <v>383</v>
      </c>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3616</v>
      </c>
      <c r="B41" s="234" t="s">
        <v>3617</v>
      </c>
      <c r="C41" s="234" t="s">
        <v>3618</v>
      </c>
      <c r="D41" s="234" t="s">
        <v>25</v>
      </c>
      <c r="E41" s="234" t="s">
        <v>25</v>
      </c>
      <c r="F41" s="234" t="s">
        <v>25</v>
      </c>
      <c r="G41" s="234" t="s">
        <v>25</v>
      </c>
      <c r="H41" s="234" t="s">
        <v>3619</v>
      </c>
      <c r="I41" s="234" t="s">
        <v>25</v>
      </c>
      <c r="J41" s="234" t="s">
        <v>3620</v>
      </c>
      <c r="K41" s="237">
        <f>IF(COUNTIF(L41:AY41,"&lt;&gt;")=0,"",SUMPRODUCT(((Recommendations[ImplStatus]="Implemented")+(Recommendations[ImplStatus]="Compensated"))*ISNUMBER(MATCH(Recommendations[Id],L41:AY41,0)))/COUNTIF(L41:AY41,"&lt;&gt;"))</f>
        <v>0</v>
      </c>
      <c r="L41" s="240" t="s">
        <v>178</v>
      </c>
      <c r="M41" s="240" t="s">
        <v>184</v>
      </c>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3621</v>
      </c>
      <c r="B42" s="232" t="s">
        <v>3622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132</v>
      </c>
      <c r="B43" s="233" t="s">
        <v>3623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3624</v>
      </c>
      <c r="B44" s="234" t="s">
        <v>3625</v>
      </c>
      <c r="C44" s="234" t="s">
        <v>3626</v>
      </c>
      <c r="D44" s="234" t="s">
        <v>3627</v>
      </c>
      <c r="E44" s="234" t="s">
        <v>3413</v>
      </c>
      <c r="F44" s="234" t="s">
        <v>25</v>
      </c>
      <c r="G44" s="234" t="s">
        <v>25</v>
      </c>
      <c r="H44" s="234" t="s">
        <v>3628</v>
      </c>
      <c r="I44" s="234" t="s">
        <v>25</v>
      </c>
      <c r="J44" s="234" t="s">
        <v>3629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3630</v>
      </c>
      <c r="B45" s="234" t="s">
        <v>3631</v>
      </c>
      <c r="C45" s="234" t="s">
        <v>3632</v>
      </c>
      <c r="D45" s="234" t="s">
        <v>3419</v>
      </c>
      <c r="E45" s="234" t="s">
        <v>25</v>
      </c>
      <c r="F45" s="234" t="s">
        <v>3421</v>
      </c>
      <c r="G45" s="234" t="s">
        <v>25</v>
      </c>
      <c r="H45" s="234" t="s">
        <v>3633</v>
      </c>
      <c r="I45" s="234" t="s">
        <v>25</v>
      </c>
      <c r="J45" s="234" t="s">
        <v>3634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138</v>
      </c>
      <c r="B46" s="233" t="s">
        <v>3635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3636</v>
      </c>
      <c r="B47" s="234" t="s">
        <v>3637</v>
      </c>
      <c r="C47" s="234" t="s">
        <v>3638</v>
      </c>
      <c r="D47" s="234" t="s">
        <v>3639</v>
      </c>
      <c r="E47" s="234" t="s">
        <v>25</v>
      </c>
      <c r="F47" s="234" t="s">
        <v>3640</v>
      </c>
      <c r="G47" s="234" t="s">
        <v>3641</v>
      </c>
      <c r="H47" s="234" t="s">
        <v>3642</v>
      </c>
      <c r="I47" s="234" t="s">
        <v>3643</v>
      </c>
      <c r="J47" s="234" t="s">
        <v>3644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145</v>
      </c>
      <c r="B48" s="233" t="s">
        <v>3645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3646</v>
      </c>
      <c r="B49" s="234" t="s">
        <v>3647</v>
      </c>
      <c r="C49" s="234" t="s">
        <v>3648</v>
      </c>
      <c r="D49" s="234" t="s">
        <v>3649</v>
      </c>
      <c r="E49" s="234" t="s">
        <v>3650</v>
      </c>
      <c r="F49" s="234" t="s">
        <v>25</v>
      </c>
      <c r="G49" s="234" t="s">
        <v>25</v>
      </c>
      <c r="H49" s="234" t="s">
        <v>3651</v>
      </c>
      <c r="I49" s="234" t="s">
        <v>3652</v>
      </c>
      <c r="J49" s="234" t="s">
        <v>3653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3654</v>
      </c>
      <c r="B50" s="234" t="s">
        <v>3655</v>
      </c>
      <c r="C50" s="234" t="s">
        <v>3656</v>
      </c>
      <c r="D50" s="234" t="s">
        <v>25</v>
      </c>
      <c r="E50" s="234" t="s">
        <v>3657</v>
      </c>
      <c r="F50" s="234" t="s">
        <v>3658</v>
      </c>
      <c r="G50" s="234" t="s">
        <v>25</v>
      </c>
      <c r="H50" s="234" t="s">
        <v>3651</v>
      </c>
      <c r="I50" s="234" t="s">
        <v>3659</v>
      </c>
      <c r="J50" s="234" t="s">
        <v>3660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3661</v>
      </c>
      <c r="B51" s="234" t="s">
        <v>3662</v>
      </c>
      <c r="C51" s="234" t="s">
        <v>3663</v>
      </c>
      <c r="D51" s="234" t="s">
        <v>25</v>
      </c>
      <c r="E51" s="234" t="s">
        <v>25</v>
      </c>
      <c r="F51" s="234" t="s">
        <v>3664</v>
      </c>
      <c r="G51" s="234" t="s">
        <v>25</v>
      </c>
      <c r="H51" s="234" t="s">
        <v>3651</v>
      </c>
      <c r="I51" s="234" t="s">
        <v>3665</v>
      </c>
      <c r="J51" s="234" t="s">
        <v>3666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3667</v>
      </c>
      <c r="B52" s="234" t="s">
        <v>3668</v>
      </c>
      <c r="C52" s="234" t="s">
        <v>3669</v>
      </c>
      <c r="D52" s="234" t="s">
        <v>25</v>
      </c>
      <c r="E52" s="234" t="s">
        <v>25</v>
      </c>
      <c r="F52" s="234" t="s">
        <v>3670</v>
      </c>
      <c r="G52" s="234" t="s">
        <v>25</v>
      </c>
      <c r="H52" s="234" t="s">
        <v>3651</v>
      </c>
      <c r="I52" s="234" t="s">
        <v>3671</v>
      </c>
      <c r="J52" s="234" t="s">
        <v>3672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3673</v>
      </c>
      <c r="B53" s="234" t="s">
        <v>3674</v>
      </c>
      <c r="C53" s="234" t="s">
        <v>3675</v>
      </c>
      <c r="D53" s="234" t="s">
        <v>3676</v>
      </c>
      <c r="E53" s="234" t="s">
        <v>3677</v>
      </c>
      <c r="F53" s="234" t="s">
        <v>25</v>
      </c>
      <c r="G53" s="234" t="s">
        <v>25</v>
      </c>
      <c r="H53" s="234" t="s">
        <v>3678</v>
      </c>
      <c r="I53" s="234" t="s">
        <v>25</v>
      </c>
      <c r="J53" s="234" t="s">
        <v>3679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3680</v>
      </c>
      <c r="B54" s="234" t="s">
        <v>3681</v>
      </c>
      <c r="C54" s="234" t="s">
        <v>3675</v>
      </c>
      <c r="D54" s="234" t="s">
        <v>3676</v>
      </c>
      <c r="E54" s="234" t="s">
        <v>25</v>
      </c>
      <c r="F54" s="234" t="s">
        <v>25</v>
      </c>
      <c r="G54" s="234" t="s">
        <v>25</v>
      </c>
      <c r="H54" s="234" t="s">
        <v>3682</v>
      </c>
      <c r="I54" s="234" t="s">
        <v>3683</v>
      </c>
      <c r="J54" s="234" t="s">
        <v>3684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151</v>
      </c>
      <c r="B55" s="233" t="s">
        <v>3685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3686</v>
      </c>
      <c r="B56" s="234" t="s">
        <v>3687</v>
      </c>
      <c r="C56" s="234" t="s">
        <v>3688</v>
      </c>
      <c r="D56" s="234" t="s">
        <v>3689</v>
      </c>
      <c r="E56" s="234" t="s">
        <v>3690</v>
      </c>
      <c r="F56" s="234" t="s">
        <v>25</v>
      </c>
      <c r="G56" s="234" t="s">
        <v>3691</v>
      </c>
      <c r="H56" s="234" t="s">
        <v>25</v>
      </c>
      <c r="I56" s="234" t="s">
        <v>25</v>
      </c>
      <c r="J56" s="234" t="s">
        <v>3692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3693</v>
      </c>
      <c r="B57" s="234" t="s">
        <v>3694</v>
      </c>
      <c r="C57" s="234" t="s">
        <v>3695</v>
      </c>
      <c r="D57" s="234" t="s">
        <v>3696</v>
      </c>
      <c r="E57" s="234" t="s">
        <v>3697</v>
      </c>
      <c r="F57" s="234" t="s">
        <v>25</v>
      </c>
      <c r="G57" s="234" t="s">
        <v>3698</v>
      </c>
      <c r="H57" s="234" t="s">
        <v>3699</v>
      </c>
      <c r="I57" s="234" t="s">
        <v>25</v>
      </c>
      <c r="J57" s="234" t="s">
        <v>3700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158</v>
      </c>
      <c r="B58" s="233" t="s">
        <v>3701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3702</v>
      </c>
      <c r="B59" s="234" t="s">
        <v>3703</v>
      </c>
      <c r="C59" s="234" t="s">
        <v>3704</v>
      </c>
      <c r="D59" s="234" t="s">
        <v>3705</v>
      </c>
      <c r="E59" s="234" t="s">
        <v>25</v>
      </c>
      <c r="F59" s="234" t="s">
        <v>25</v>
      </c>
      <c r="G59" s="234" t="s">
        <v>3706</v>
      </c>
      <c r="H59" s="234" t="s">
        <v>3707</v>
      </c>
      <c r="I59" s="234" t="s">
        <v>3708</v>
      </c>
      <c r="J59" s="234" t="s">
        <v>3709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3710</v>
      </c>
      <c r="B60" s="234" t="s">
        <v>3711</v>
      </c>
      <c r="C60" s="234" t="s">
        <v>3712</v>
      </c>
      <c r="D60" s="234" t="s">
        <v>25</v>
      </c>
      <c r="E60" s="234" t="s">
        <v>3713</v>
      </c>
      <c r="F60" s="234" t="s">
        <v>3714</v>
      </c>
      <c r="G60" s="234" t="s">
        <v>25</v>
      </c>
      <c r="H60" s="234" t="s">
        <v>3715</v>
      </c>
      <c r="I60" s="234" t="s">
        <v>3716</v>
      </c>
      <c r="J60" s="234" t="s">
        <v>3717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3718</v>
      </c>
      <c r="B61" s="234" t="s">
        <v>3719</v>
      </c>
      <c r="C61" s="234" t="s">
        <v>3720</v>
      </c>
      <c r="D61" s="234" t="s">
        <v>25</v>
      </c>
      <c r="E61" s="234" t="s">
        <v>25</v>
      </c>
      <c r="F61" s="234" t="s">
        <v>25</v>
      </c>
      <c r="G61" s="234" t="s">
        <v>3721</v>
      </c>
      <c r="H61" s="234" t="s">
        <v>3722</v>
      </c>
      <c r="I61" s="234" t="s">
        <v>3723</v>
      </c>
      <c r="J61" s="234" t="s">
        <v>3724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3725</v>
      </c>
      <c r="B62" s="234" t="s">
        <v>3726</v>
      </c>
      <c r="C62" s="234" t="s">
        <v>3727</v>
      </c>
      <c r="D62" s="234" t="s">
        <v>3728</v>
      </c>
      <c r="E62" s="234" t="s">
        <v>25</v>
      </c>
      <c r="F62" s="234" t="s">
        <v>25</v>
      </c>
      <c r="G62" s="234" t="s">
        <v>25</v>
      </c>
      <c r="H62" s="234" t="s">
        <v>3729</v>
      </c>
      <c r="I62" s="234" t="s">
        <v>3730</v>
      </c>
      <c r="J62" s="234" t="s">
        <v>3731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165</v>
      </c>
      <c r="B63" s="233" t="s">
        <v>3732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3733</v>
      </c>
      <c r="B64" s="234" t="s">
        <v>3734</v>
      </c>
      <c r="C64" s="234" t="s">
        <v>3735</v>
      </c>
      <c r="D64" s="234" t="s">
        <v>3736</v>
      </c>
      <c r="E64" s="234" t="s">
        <v>25</v>
      </c>
      <c r="F64" s="234" t="s">
        <v>25</v>
      </c>
      <c r="G64" s="234" t="s">
        <v>3737</v>
      </c>
      <c r="H64" s="234" t="s">
        <v>3738</v>
      </c>
      <c r="I64" s="234" t="s">
        <v>3739</v>
      </c>
      <c r="J64" s="234" t="s">
        <v>3740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3741</v>
      </c>
      <c r="B65" s="234" t="s">
        <v>3742</v>
      </c>
      <c r="C65" s="234" t="s">
        <v>3743</v>
      </c>
      <c r="D65" s="234" t="s">
        <v>3744</v>
      </c>
      <c r="E65" s="234" t="s">
        <v>25</v>
      </c>
      <c r="F65" s="234" t="s">
        <v>25</v>
      </c>
      <c r="G65" s="234" t="s">
        <v>25</v>
      </c>
      <c r="H65" s="234" t="s">
        <v>3745</v>
      </c>
      <c r="I65" s="234" t="s">
        <v>3746</v>
      </c>
      <c r="J65" s="234" t="s">
        <v>3747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3748</v>
      </c>
      <c r="B66" s="234" t="s">
        <v>3749</v>
      </c>
      <c r="C66" s="234" t="s">
        <v>3750</v>
      </c>
      <c r="D66" s="234" t="s">
        <v>3751</v>
      </c>
      <c r="E66" s="234" t="s">
        <v>25</v>
      </c>
      <c r="F66" s="234" t="s">
        <v>25</v>
      </c>
      <c r="G66" s="234" t="s">
        <v>25</v>
      </c>
      <c r="H66" s="234" t="s">
        <v>3752</v>
      </c>
      <c r="I66" s="234" t="s">
        <v>3753</v>
      </c>
      <c r="J66" s="234" t="s">
        <v>3754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3755</v>
      </c>
      <c r="B67" s="234" t="s">
        <v>3756</v>
      </c>
      <c r="C67" s="234" t="s">
        <v>3757</v>
      </c>
      <c r="D67" s="234" t="s">
        <v>3758</v>
      </c>
      <c r="E67" s="234" t="s">
        <v>25</v>
      </c>
      <c r="F67" s="234" t="s">
        <v>25</v>
      </c>
      <c r="G67" s="234" t="s">
        <v>25</v>
      </c>
      <c r="H67" s="234" t="s">
        <v>3759</v>
      </c>
      <c r="I67" s="234" t="s">
        <v>25</v>
      </c>
      <c r="J67" s="234" t="s">
        <v>3760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3761</v>
      </c>
      <c r="B68" s="234" t="s">
        <v>3762</v>
      </c>
      <c r="C68" s="234" t="s">
        <v>3763</v>
      </c>
      <c r="D68" s="234" t="s">
        <v>25</v>
      </c>
      <c r="E68" s="234" t="s">
        <v>25</v>
      </c>
      <c r="F68" s="234" t="s">
        <v>25</v>
      </c>
      <c r="G68" s="234" t="s">
        <v>25</v>
      </c>
      <c r="H68" s="234" t="s">
        <v>3764</v>
      </c>
      <c r="I68" s="234" t="s">
        <v>25</v>
      </c>
      <c r="J68" s="234" t="s">
        <v>3765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172</v>
      </c>
      <c r="B69" s="233" t="s">
        <v>3766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3767</v>
      </c>
      <c r="B70" s="234" t="s">
        <v>3768</v>
      </c>
      <c r="C70" s="234" t="s">
        <v>3769</v>
      </c>
      <c r="D70" s="234" t="s">
        <v>25</v>
      </c>
      <c r="E70" s="234" t="s">
        <v>25</v>
      </c>
      <c r="F70" s="234" t="s">
        <v>25</v>
      </c>
      <c r="G70" s="234" t="s">
        <v>3770</v>
      </c>
      <c r="H70" s="234" t="s">
        <v>3771</v>
      </c>
      <c r="I70" s="234" t="s">
        <v>25</v>
      </c>
      <c r="J70" s="234" t="s">
        <v>3772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3773</v>
      </c>
      <c r="B71" s="234" t="s">
        <v>3774</v>
      </c>
      <c r="C71" s="234" t="s">
        <v>3775</v>
      </c>
      <c r="D71" s="234" t="s">
        <v>25</v>
      </c>
      <c r="E71" s="234" t="s">
        <v>25</v>
      </c>
      <c r="F71" s="234" t="s">
        <v>25</v>
      </c>
      <c r="G71" s="234" t="s">
        <v>25</v>
      </c>
      <c r="H71" s="234" t="s">
        <v>3776</v>
      </c>
      <c r="I71" s="234" t="s">
        <v>25</v>
      </c>
      <c r="J71" s="234" t="s">
        <v>3777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3778</v>
      </c>
      <c r="B72" s="234" t="s">
        <v>3779</v>
      </c>
      <c r="C72" s="234" t="s">
        <v>3780</v>
      </c>
      <c r="D72" s="234" t="s">
        <v>3781</v>
      </c>
      <c r="E72" s="234" t="s">
        <v>3782</v>
      </c>
      <c r="F72" s="234" t="s">
        <v>25</v>
      </c>
      <c r="G72" s="234" t="s">
        <v>25</v>
      </c>
      <c r="H72" s="234" t="s">
        <v>3783</v>
      </c>
      <c r="I72" s="234" t="s">
        <v>25</v>
      </c>
      <c r="J72" s="234" t="s">
        <v>3784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3785</v>
      </c>
      <c r="B73" s="234" t="s">
        <v>3786</v>
      </c>
      <c r="C73" s="234" t="s">
        <v>3787</v>
      </c>
      <c r="D73" s="234" t="s">
        <v>3788</v>
      </c>
      <c r="E73" s="234" t="s">
        <v>3782</v>
      </c>
      <c r="F73" s="234" t="s">
        <v>25</v>
      </c>
      <c r="G73" s="234" t="s">
        <v>3789</v>
      </c>
      <c r="H73" s="234" t="s">
        <v>3790</v>
      </c>
      <c r="I73" s="234" t="s">
        <v>25</v>
      </c>
      <c r="J73" s="234" t="s">
        <v>3791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3792</v>
      </c>
      <c r="B74" s="234" t="s">
        <v>3793</v>
      </c>
      <c r="C74" s="234" t="s">
        <v>3794</v>
      </c>
      <c r="D74" s="234" t="s">
        <v>3788</v>
      </c>
      <c r="E74" s="234" t="s">
        <v>3795</v>
      </c>
      <c r="F74" s="234" t="s">
        <v>25</v>
      </c>
      <c r="G74" s="234" t="s">
        <v>3796</v>
      </c>
      <c r="H74" s="234" t="s">
        <v>3797</v>
      </c>
      <c r="I74" s="234" t="s">
        <v>3798</v>
      </c>
      <c r="J74" s="234" t="s">
        <v>3799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3800</v>
      </c>
      <c r="B75" s="234" t="s">
        <v>3801</v>
      </c>
      <c r="C75" s="234" t="s">
        <v>3802</v>
      </c>
      <c r="D75" s="234" t="s">
        <v>3803</v>
      </c>
      <c r="E75" s="234" t="s">
        <v>3795</v>
      </c>
      <c r="F75" s="234" t="s">
        <v>3804</v>
      </c>
      <c r="G75" s="234" t="s">
        <v>3805</v>
      </c>
      <c r="H75" s="234" t="s">
        <v>3806</v>
      </c>
      <c r="I75" s="234" t="s">
        <v>3807</v>
      </c>
      <c r="J75" s="234" t="s">
        <v>3808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3809</v>
      </c>
      <c r="B76" s="234" t="s">
        <v>3810</v>
      </c>
      <c r="C76" s="234" t="s">
        <v>3811</v>
      </c>
      <c r="D76" s="234" t="s">
        <v>3812</v>
      </c>
      <c r="E76" s="234" t="s">
        <v>25</v>
      </c>
      <c r="F76" s="234" t="s">
        <v>25</v>
      </c>
      <c r="G76" s="234" t="s">
        <v>25</v>
      </c>
      <c r="H76" s="234" t="s">
        <v>3813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3814</v>
      </c>
      <c r="B77" s="234" t="s">
        <v>3815</v>
      </c>
      <c r="C77" s="234" t="s">
        <v>3816</v>
      </c>
      <c r="D77" s="234" t="s">
        <v>25</v>
      </c>
      <c r="E77" s="234" t="s">
        <v>25</v>
      </c>
      <c r="F77" s="234" t="s">
        <v>25</v>
      </c>
      <c r="G77" s="234" t="s">
        <v>3817</v>
      </c>
      <c r="H77" s="234" t="s">
        <v>3818</v>
      </c>
      <c r="I77" s="234" t="s">
        <v>25</v>
      </c>
      <c r="J77" s="234" t="s">
        <v>3819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3820</v>
      </c>
      <c r="B78" s="234" t="s">
        <v>3821</v>
      </c>
      <c r="C78" s="234" t="s">
        <v>3822</v>
      </c>
      <c r="D78" s="234" t="s">
        <v>25</v>
      </c>
      <c r="E78" s="234" t="s">
        <v>25</v>
      </c>
      <c r="F78" s="234" t="s">
        <v>25</v>
      </c>
      <c r="G78" s="234" t="s">
        <v>3823</v>
      </c>
      <c r="H78" s="234" t="s">
        <v>3824</v>
      </c>
      <c r="I78" s="234" t="s">
        <v>3825</v>
      </c>
      <c r="J78" s="234" t="s">
        <v>3826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3827</v>
      </c>
      <c r="B79" s="232" t="s">
        <v>3828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211</v>
      </c>
      <c r="B80" s="233" t="s">
        <v>3829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3830</v>
      </c>
      <c r="B81" s="234" t="s">
        <v>3831</v>
      </c>
      <c r="C81" s="234" t="s">
        <v>3832</v>
      </c>
      <c r="D81" s="234" t="s">
        <v>3627</v>
      </c>
      <c r="E81" s="234" t="s">
        <v>3833</v>
      </c>
      <c r="F81" s="234" t="s">
        <v>25</v>
      </c>
      <c r="G81" s="234" t="s">
        <v>25</v>
      </c>
      <c r="H81" s="234" t="s">
        <v>3834</v>
      </c>
      <c r="I81" s="234" t="s">
        <v>25</v>
      </c>
      <c r="J81" s="234" t="s">
        <v>3835</v>
      </c>
      <c r="K81" s="237">
        <f>IF(COUNTIF(L81:AY81,"&lt;&gt;")=0,"",SUMPRODUCT(((Recommendations[ImplStatus]="Implemented")+(Recommendations[ImplStatus]="Compensated"))*ISNUMBER(MATCH(Recommendations[Id],L81:AY81,0)))/COUNTIF(L81:AY81,"&lt;&gt;"))</f>
        <v>0</v>
      </c>
      <c r="L81" s="240" t="s">
        <v>323</v>
      </c>
      <c r="M81" s="240" t="s">
        <v>388</v>
      </c>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3836</v>
      </c>
      <c r="B82" s="234" t="s">
        <v>3837</v>
      </c>
      <c r="C82" s="234" t="s">
        <v>3418</v>
      </c>
      <c r="D82" s="234" t="s">
        <v>3419</v>
      </c>
      <c r="E82" s="234" t="s">
        <v>25</v>
      </c>
      <c r="F82" s="234" t="s">
        <v>3421</v>
      </c>
      <c r="G82" s="234" t="s">
        <v>25</v>
      </c>
      <c r="H82" s="234" t="s">
        <v>3838</v>
      </c>
      <c r="I82" s="234" t="s">
        <v>25</v>
      </c>
      <c r="J82" s="234" t="s">
        <v>3839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218</v>
      </c>
      <c r="B83" s="233" t="s">
        <v>3840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3841</v>
      </c>
      <c r="B84" s="234" t="s">
        <v>3842</v>
      </c>
      <c r="C84" s="234" t="s">
        <v>3843</v>
      </c>
      <c r="D84" s="234" t="s">
        <v>3844</v>
      </c>
      <c r="E84" s="234" t="s">
        <v>25</v>
      </c>
      <c r="F84" s="234" t="s">
        <v>3845</v>
      </c>
      <c r="G84" s="234" t="s">
        <v>3846</v>
      </c>
      <c r="H84" s="234" t="s">
        <v>3847</v>
      </c>
      <c r="I84" s="234" t="s">
        <v>3848</v>
      </c>
      <c r="J84" s="234" t="s">
        <v>3849</v>
      </c>
      <c r="K84" s="237">
        <f>IF(COUNTIF(L84:AY84,"&lt;&gt;")=0,"",SUMPRODUCT(((Recommendations[ImplStatus]="Implemented")+(Recommendations[ImplStatus]="Compensated"))*ISNUMBER(MATCH(Recommendations[Id],L84:AY84,0)))/COUNTIF(L84:AY84,"&lt;&gt;"))</f>
        <v>0</v>
      </c>
      <c r="L84" s="240" t="s">
        <v>323</v>
      </c>
      <c r="M84" s="240" t="s">
        <v>329</v>
      </c>
      <c r="N84" s="240" t="s">
        <v>336</v>
      </c>
      <c r="O84" s="240" t="s">
        <v>342</v>
      </c>
      <c r="P84" s="240" t="s">
        <v>348</v>
      </c>
      <c r="Q84" s="240" t="s">
        <v>354</v>
      </c>
      <c r="R84" s="240" t="s">
        <v>359</v>
      </c>
      <c r="S84" s="240" t="s">
        <v>365</v>
      </c>
      <c r="T84" s="240" t="s">
        <v>371</v>
      </c>
      <c r="U84" s="240" t="s">
        <v>377</v>
      </c>
      <c r="V84" s="240" t="s">
        <v>383</v>
      </c>
      <c r="W84" s="240" t="s">
        <v>388</v>
      </c>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3850</v>
      </c>
      <c r="B85" s="234" t="s">
        <v>3851</v>
      </c>
      <c r="C85" s="234" t="s">
        <v>3852</v>
      </c>
      <c r="D85" s="234" t="s">
        <v>3853</v>
      </c>
      <c r="E85" s="234" t="s">
        <v>25</v>
      </c>
      <c r="F85" s="234" t="s">
        <v>25</v>
      </c>
      <c r="G85" s="234" t="s">
        <v>25</v>
      </c>
      <c r="H85" s="234" t="s">
        <v>3854</v>
      </c>
      <c r="I85" s="234" t="s">
        <v>3855</v>
      </c>
      <c r="J85" s="234" t="s">
        <v>3856</v>
      </c>
      <c r="K85" s="237">
        <f>IF(COUNTIF(L85:AY85,"&lt;&gt;")=0,"",SUMPRODUCT(((Recommendations[ImplStatus]="Implemented")+(Recommendations[ImplStatus]="Compensated"))*ISNUMBER(MATCH(Recommendations[Id],L85:AY85,0)))/COUNTIF(L85:AY85,"&lt;&gt;"))</f>
        <v>0</v>
      </c>
      <c r="L85" s="240" t="s">
        <v>329</v>
      </c>
      <c r="M85" s="240" t="s">
        <v>336</v>
      </c>
      <c r="N85" s="240" t="s">
        <v>342</v>
      </c>
      <c r="O85" s="240" t="s">
        <v>348</v>
      </c>
      <c r="P85" s="240" t="s">
        <v>354</v>
      </c>
      <c r="Q85" s="240" t="s">
        <v>359</v>
      </c>
      <c r="R85" s="240" t="s">
        <v>365</v>
      </c>
      <c r="S85" s="240" t="s">
        <v>371</v>
      </c>
      <c r="T85" s="240" t="s">
        <v>377</v>
      </c>
      <c r="U85" s="240" t="s">
        <v>383</v>
      </c>
      <c r="V85" s="240" t="s">
        <v>388</v>
      </c>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3857</v>
      </c>
      <c r="B86" s="234" t="s">
        <v>3858</v>
      </c>
      <c r="C86" s="234" t="s">
        <v>3859</v>
      </c>
      <c r="D86" s="234" t="s">
        <v>3860</v>
      </c>
      <c r="E86" s="234" t="s">
        <v>25</v>
      </c>
      <c r="F86" s="234" t="s">
        <v>25</v>
      </c>
      <c r="G86" s="234" t="s">
        <v>3861</v>
      </c>
      <c r="H86" s="234" t="s">
        <v>3862</v>
      </c>
      <c r="I86" s="234" t="s">
        <v>25</v>
      </c>
      <c r="J86" s="234" t="s">
        <v>3863</v>
      </c>
      <c r="K86" s="237">
        <f>IF(COUNTIF(L86:AY86,"&lt;&gt;")=0,"",SUMPRODUCT(((Recommendations[ImplStatus]="Implemented")+(Recommendations[ImplStatus]="Compensated"))*ISNUMBER(MATCH(Recommendations[Id],L86:AY86,0)))/COUNTIF(L86:AY86,"&lt;&gt;"))</f>
        <v>0</v>
      </c>
      <c r="L86" s="240" t="s">
        <v>323</v>
      </c>
      <c r="M86" s="240" t="s">
        <v>329</v>
      </c>
      <c r="N86" s="240" t="s">
        <v>336</v>
      </c>
      <c r="O86" s="240" t="s">
        <v>342</v>
      </c>
      <c r="P86" s="240" t="s">
        <v>348</v>
      </c>
      <c r="Q86" s="240" t="s">
        <v>354</v>
      </c>
      <c r="R86" s="240" t="s">
        <v>371</v>
      </c>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3864</v>
      </c>
      <c r="B87" s="234" t="s">
        <v>3865</v>
      </c>
      <c r="C87" s="234" t="s">
        <v>3866</v>
      </c>
      <c r="D87" s="234" t="s">
        <v>3867</v>
      </c>
      <c r="E87" s="234" t="s">
        <v>25</v>
      </c>
      <c r="F87" s="234" t="s">
        <v>3868</v>
      </c>
      <c r="G87" s="234" t="s">
        <v>25</v>
      </c>
      <c r="H87" s="234" t="s">
        <v>3869</v>
      </c>
      <c r="I87" s="234" t="s">
        <v>3870</v>
      </c>
      <c r="J87" s="234" t="s">
        <v>3871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3872</v>
      </c>
      <c r="B88" s="232" t="s">
        <v>3873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288</v>
      </c>
      <c r="B89" s="233" t="s">
        <v>3874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3875</v>
      </c>
      <c r="B90" s="234" t="s">
        <v>3876</v>
      </c>
      <c r="C90" s="234" t="s">
        <v>3877</v>
      </c>
      <c r="D90" s="234" t="s">
        <v>3627</v>
      </c>
      <c r="E90" s="234" t="s">
        <v>3413</v>
      </c>
      <c r="F90" s="234" t="s">
        <v>25</v>
      </c>
      <c r="G90" s="234" t="s">
        <v>25</v>
      </c>
      <c r="H90" s="234" t="s">
        <v>3878</v>
      </c>
      <c r="I90" s="234" t="s">
        <v>25</v>
      </c>
      <c r="J90" s="234" t="s">
        <v>3879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3880</v>
      </c>
      <c r="B91" s="234" t="s">
        <v>3881</v>
      </c>
      <c r="C91" s="234" t="s">
        <v>3882</v>
      </c>
      <c r="D91" s="234" t="s">
        <v>3419</v>
      </c>
      <c r="E91" s="234" t="s">
        <v>25</v>
      </c>
      <c r="F91" s="234" t="s">
        <v>3421</v>
      </c>
      <c r="G91" s="234" t="s">
        <v>25</v>
      </c>
      <c r="H91" s="234" t="s">
        <v>3883</v>
      </c>
      <c r="I91" s="234" t="s">
        <v>25</v>
      </c>
      <c r="J91" s="234" t="s">
        <v>3884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295</v>
      </c>
      <c r="B92" s="233" t="s">
        <v>3885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3886</v>
      </c>
      <c r="B93" s="234" t="s">
        <v>3887</v>
      </c>
      <c r="C93" s="234" t="s">
        <v>3888</v>
      </c>
      <c r="D93" s="234" t="s">
        <v>3889</v>
      </c>
      <c r="E93" s="234" t="s">
        <v>3890</v>
      </c>
      <c r="F93" s="234" t="s">
        <v>25</v>
      </c>
      <c r="G93" s="234" t="s">
        <v>25</v>
      </c>
      <c r="H93" s="234" t="s">
        <v>3891</v>
      </c>
      <c r="I93" s="234" t="s">
        <v>25</v>
      </c>
      <c r="J93" s="234" t="s">
        <v>3892</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3893</v>
      </c>
      <c r="B94" s="234" t="s">
        <v>3894</v>
      </c>
      <c r="C94" s="234" t="s">
        <v>3895</v>
      </c>
      <c r="D94" s="234" t="s">
        <v>3896</v>
      </c>
      <c r="E94" s="234" t="s">
        <v>25</v>
      </c>
      <c r="F94" s="234" t="s">
        <v>3897</v>
      </c>
      <c r="G94" s="234" t="s">
        <v>25</v>
      </c>
      <c r="H94" s="234" t="s">
        <v>3898</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3899</v>
      </c>
      <c r="B95" s="234" t="s">
        <v>3900</v>
      </c>
      <c r="C95" s="234" t="s">
        <v>3901</v>
      </c>
      <c r="D95" s="234" t="s">
        <v>3902</v>
      </c>
      <c r="E95" s="234" t="s">
        <v>25</v>
      </c>
      <c r="F95" s="234" t="s">
        <v>25</v>
      </c>
      <c r="G95" s="234" t="s">
        <v>25</v>
      </c>
      <c r="H95" s="234" t="s">
        <v>3903</v>
      </c>
      <c r="I95" s="234" t="s">
        <v>3904</v>
      </c>
      <c r="J95" s="234" t="s">
        <v>3905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3906</v>
      </c>
      <c r="B96" s="234" t="s">
        <v>3907</v>
      </c>
      <c r="C96" s="234" t="s">
        <v>3908</v>
      </c>
      <c r="D96" s="234" t="s">
        <v>25</v>
      </c>
      <c r="E96" s="234" t="s">
        <v>25</v>
      </c>
      <c r="F96" s="234" t="s">
        <v>25</v>
      </c>
      <c r="G96" s="234" t="s">
        <v>25</v>
      </c>
      <c r="H96" s="234" t="s">
        <v>3909</v>
      </c>
      <c r="I96" s="234" t="s">
        <v>3855</v>
      </c>
      <c r="J96" s="234" t="s">
        <v>3910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302</v>
      </c>
      <c r="B97" s="233" t="s">
        <v>3911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3912</v>
      </c>
      <c r="B98" s="234" t="s">
        <v>3913</v>
      </c>
      <c r="C98" s="234" t="s">
        <v>3914</v>
      </c>
      <c r="D98" s="234" t="s">
        <v>3915</v>
      </c>
      <c r="E98" s="234" t="s">
        <v>25</v>
      </c>
      <c r="F98" s="234" t="s">
        <v>25</v>
      </c>
      <c r="G98" s="234" t="s">
        <v>25</v>
      </c>
      <c r="H98" s="234" t="s">
        <v>3916</v>
      </c>
      <c r="I98" s="234" t="s">
        <v>25</v>
      </c>
      <c r="J98" s="234" t="s">
        <v>3917</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3918</v>
      </c>
      <c r="B99" s="234" t="s">
        <v>3919</v>
      </c>
      <c r="C99" s="234" t="s">
        <v>3920</v>
      </c>
      <c r="D99" s="234" t="s">
        <v>3921</v>
      </c>
      <c r="E99" s="234" t="s">
        <v>3922</v>
      </c>
      <c r="F99" s="234" t="s">
        <v>25</v>
      </c>
      <c r="G99" s="234" t="s">
        <v>25</v>
      </c>
      <c r="H99" s="234" t="s">
        <v>3923</v>
      </c>
      <c r="I99" s="234" t="s">
        <v>25</v>
      </c>
      <c r="J99" s="234" t="s">
        <v>3924</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3925</v>
      </c>
      <c r="B100" s="234" t="s">
        <v>3926</v>
      </c>
      <c r="C100" s="234" t="s">
        <v>3927</v>
      </c>
      <c r="D100" s="234" t="s">
        <v>25</v>
      </c>
      <c r="E100" s="234" t="s">
        <v>25</v>
      </c>
      <c r="F100" s="234" t="s">
        <v>25</v>
      </c>
      <c r="G100" s="234" t="s">
        <v>25</v>
      </c>
      <c r="H100" s="234" t="s">
        <v>3928</v>
      </c>
      <c r="I100" s="234" t="s">
        <v>3929</v>
      </c>
      <c r="J100" s="234" t="s">
        <v>3930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3931</v>
      </c>
      <c r="B101" s="234" t="s">
        <v>3932</v>
      </c>
      <c r="C101" s="234" t="s">
        <v>3933</v>
      </c>
      <c r="D101" s="234" t="s">
        <v>25</v>
      </c>
      <c r="E101" s="234" t="s">
        <v>25</v>
      </c>
      <c r="F101" s="234" t="s">
        <v>25</v>
      </c>
      <c r="G101" s="234" t="s">
        <v>25</v>
      </c>
      <c r="H101" s="234" t="s">
        <v>3934</v>
      </c>
      <c r="I101" s="234" t="s">
        <v>3855</v>
      </c>
      <c r="J101" s="234" t="s">
        <v>3935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3936</v>
      </c>
      <c r="B102" s="234" t="s">
        <v>3937</v>
      </c>
      <c r="C102" s="234" t="s">
        <v>3938</v>
      </c>
      <c r="D102" s="234" t="s">
        <v>3939</v>
      </c>
      <c r="E102" s="234" t="s">
        <v>25</v>
      </c>
      <c r="F102" s="234" t="s">
        <v>25</v>
      </c>
      <c r="G102" s="234" t="s">
        <v>25</v>
      </c>
      <c r="H102" s="234" t="s">
        <v>3940</v>
      </c>
      <c r="I102" s="234" t="s">
        <v>25</v>
      </c>
      <c r="J102" s="234" t="s">
        <v>3941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3942</v>
      </c>
      <c r="B103" s="234" t="s">
        <v>3943</v>
      </c>
      <c r="C103" s="234" t="s">
        <v>3944</v>
      </c>
      <c r="D103" s="234" t="s">
        <v>3939</v>
      </c>
      <c r="E103" s="234" t="s">
        <v>25</v>
      </c>
      <c r="F103" s="234" t="s">
        <v>3945</v>
      </c>
      <c r="G103" s="234" t="s">
        <v>25</v>
      </c>
      <c r="H103" s="234" t="s">
        <v>3946</v>
      </c>
      <c r="I103" s="234" t="s">
        <v>3947</v>
      </c>
      <c r="J103" s="234" t="s">
        <v>3948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828</v>
      </c>
      <c r="B104" s="233" t="s">
        <v>3949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3950</v>
      </c>
      <c r="B105" s="234" t="s">
        <v>3951</v>
      </c>
      <c r="C105" s="234" t="s">
        <v>3952</v>
      </c>
      <c r="D105" s="234" t="s">
        <v>3953</v>
      </c>
      <c r="E105" s="234" t="s">
        <v>3954</v>
      </c>
      <c r="F105" s="234" t="s">
        <v>25</v>
      </c>
      <c r="G105" s="234" t="s">
        <v>25</v>
      </c>
      <c r="H105" s="234" t="s">
        <v>3955</v>
      </c>
      <c r="I105" s="234" t="s">
        <v>3956</v>
      </c>
      <c r="J105" s="234" t="s">
        <v>3957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3958</v>
      </c>
      <c r="B106" s="232" t="s">
        <v>3959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309</v>
      </c>
      <c r="B107" s="233" t="s">
        <v>3960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3961</v>
      </c>
      <c r="B108" s="234" t="s">
        <v>3962</v>
      </c>
      <c r="C108" s="234" t="s">
        <v>3963</v>
      </c>
      <c r="D108" s="234" t="s">
        <v>3627</v>
      </c>
      <c r="E108" s="234" t="s">
        <v>3413</v>
      </c>
      <c r="F108" s="234" t="s">
        <v>25</v>
      </c>
      <c r="G108" s="234" t="s">
        <v>25</v>
      </c>
      <c r="H108" s="234" t="s">
        <v>3964</v>
      </c>
      <c r="I108" s="234" t="s">
        <v>25</v>
      </c>
      <c r="J108" s="234" t="s">
        <v>3965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3966</v>
      </c>
      <c r="B109" s="234" t="s">
        <v>3967</v>
      </c>
      <c r="C109" s="234" t="s">
        <v>3968</v>
      </c>
      <c r="D109" s="234" t="s">
        <v>3419</v>
      </c>
      <c r="E109" s="234" t="s">
        <v>25</v>
      </c>
      <c r="F109" s="234" t="s">
        <v>3421</v>
      </c>
      <c r="G109" s="234" t="s">
        <v>25</v>
      </c>
      <c r="H109" s="234" t="s">
        <v>3969</v>
      </c>
      <c r="I109" s="234" t="s">
        <v>25</v>
      </c>
      <c r="J109" s="234" t="s">
        <v>3970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316</v>
      </c>
      <c r="B110" s="233" t="s">
        <v>3971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3972</v>
      </c>
      <c r="B111" s="234" t="s">
        <v>3973</v>
      </c>
      <c r="C111" s="234" t="s">
        <v>3974</v>
      </c>
      <c r="D111" s="234" t="s">
        <v>3975</v>
      </c>
      <c r="E111" s="234" t="s">
        <v>25</v>
      </c>
      <c r="F111" s="234" t="s">
        <v>3976</v>
      </c>
      <c r="G111" s="234" t="s">
        <v>25</v>
      </c>
      <c r="H111" s="234" t="s">
        <v>3977</v>
      </c>
      <c r="I111" s="234" t="s">
        <v>3978</v>
      </c>
      <c r="J111" s="234" t="s">
        <v>3979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3980</v>
      </c>
      <c r="B112" s="234" t="s">
        <v>3981</v>
      </c>
      <c r="C112" s="234" t="s">
        <v>3982</v>
      </c>
      <c r="D112" s="234" t="s">
        <v>3983</v>
      </c>
      <c r="E112" s="234" t="s">
        <v>25</v>
      </c>
      <c r="F112" s="234" t="s">
        <v>25</v>
      </c>
      <c r="G112" s="234" t="s">
        <v>25</v>
      </c>
      <c r="H112" s="234" t="s">
        <v>3984</v>
      </c>
      <c r="I112" s="234" t="s">
        <v>25</v>
      </c>
      <c r="J112" s="234" t="s">
        <v>3985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3986</v>
      </c>
      <c r="B113" s="234" t="s">
        <v>3987</v>
      </c>
      <c r="C113" s="234" t="s">
        <v>3988</v>
      </c>
      <c r="D113" s="234" t="s">
        <v>3989</v>
      </c>
      <c r="E113" s="234" t="s">
        <v>25</v>
      </c>
      <c r="F113" s="234" t="s">
        <v>25</v>
      </c>
      <c r="G113" s="234" t="s">
        <v>25</v>
      </c>
      <c r="H113" s="234" t="s">
        <v>3990</v>
      </c>
      <c r="I113" s="234" t="s">
        <v>3991</v>
      </c>
      <c r="J113" s="234" t="s">
        <v>3992</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3993</v>
      </c>
      <c r="B114" s="234" t="s">
        <v>3994</v>
      </c>
      <c r="C114" s="234" t="s">
        <v>3995</v>
      </c>
      <c r="D114" s="234" t="s">
        <v>3996</v>
      </c>
      <c r="E114" s="234" t="s">
        <v>25</v>
      </c>
      <c r="F114" s="234" t="s">
        <v>25</v>
      </c>
      <c r="G114" s="234" t="s">
        <v>3997</v>
      </c>
      <c r="H114" s="234" t="s">
        <v>3998</v>
      </c>
      <c r="I114" s="234" t="s">
        <v>3999</v>
      </c>
      <c r="J114" s="234" t="s">
        <v>4000</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4001</v>
      </c>
      <c r="B115" s="234" t="s">
        <v>4002</v>
      </c>
      <c r="C115" s="234" t="s">
        <v>4003</v>
      </c>
      <c r="D115" s="234" t="s">
        <v>4004</v>
      </c>
      <c r="E115" s="234" t="s">
        <v>25</v>
      </c>
      <c r="F115" s="234" t="s">
        <v>4005</v>
      </c>
      <c r="G115" s="234" t="s">
        <v>25</v>
      </c>
      <c r="H115" s="234" t="s">
        <v>4006</v>
      </c>
      <c r="I115" s="234" t="s">
        <v>4006</v>
      </c>
      <c r="J115" s="234" t="s">
        <v>4007</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848</v>
      </c>
      <c r="B116" s="233" t="s">
        <v>4008</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4009</v>
      </c>
      <c r="B117" s="234" t="s">
        <v>4010</v>
      </c>
      <c r="C117" s="234" t="s">
        <v>4011</v>
      </c>
      <c r="D117" s="234" t="s">
        <v>4012</v>
      </c>
      <c r="E117" s="234" t="s">
        <v>25</v>
      </c>
      <c r="F117" s="234" t="s">
        <v>4013</v>
      </c>
      <c r="G117" s="234" t="s">
        <v>4014</v>
      </c>
      <c r="H117" s="234" t="s">
        <v>4015</v>
      </c>
      <c r="I117" s="234" t="s">
        <v>4016</v>
      </c>
      <c r="J117" s="234" t="s">
        <v>4017</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4018</v>
      </c>
      <c r="B118" s="234" t="s">
        <v>4019</v>
      </c>
      <c r="C118" s="234" t="s">
        <v>4020</v>
      </c>
      <c r="D118" s="234" t="s">
        <v>4021</v>
      </c>
      <c r="E118" s="234" t="s">
        <v>25</v>
      </c>
      <c r="F118" s="234" t="s">
        <v>25</v>
      </c>
      <c r="G118" s="234" t="s">
        <v>25</v>
      </c>
      <c r="H118" s="234" t="s">
        <v>4022</v>
      </c>
      <c r="I118" s="234" t="s">
        <v>3855</v>
      </c>
      <c r="J118" s="234" t="s">
        <v>4023</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4024</v>
      </c>
      <c r="B119" s="234" t="s">
        <v>4025</v>
      </c>
      <c r="C119" s="234" t="s">
        <v>4026</v>
      </c>
      <c r="D119" s="234" t="s">
        <v>4027</v>
      </c>
      <c r="E119" s="234" t="s">
        <v>25</v>
      </c>
      <c r="F119" s="234" t="s">
        <v>4028</v>
      </c>
      <c r="G119" s="234" t="s">
        <v>25</v>
      </c>
      <c r="H119" s="234" t="s">
        <v>4029</v>
      </c>
      <c r="I119" s="234" t="s">
        <v>4030</v>
      </c>
      <c r="J119" s="234" t="s">
        <v>4031</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852</v>
      </c>
      <c r="B120" s="233" t="s">
        <v>4032</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4033</v>
      </c>
      <c r="B121" s="234" t="s">
        <v>4034</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4035</v>
      </c>
      <c r="B122" s="234" t="s">
        <v>4036</v>
      </c>
      <c r="C122" s="234" t="s">
        <v>4037</v>
      </c>
      <c r="D122" s="234" t="s">
        <v>4038</v>
      </c>
      <c r="E122" s="234" t="s">
        <v>25</v>
      </c>
      <c r="F122" s="234" t="s">
        <v>4039</v>
      </c>
      <c r="G122" s="234" t="s">
        <v>25</v>
      </c>
      <c r="H122" s="234" t="s">
        <v>4040</v>
      </c>
      <c r="I122" s="234" t="s">
        <v>4041</v>
      </c>
      <c r="J122" s="234" t="s">
        <v>4042</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4043</v>
      </c>
      <c r="B123" s="234" t="s">
        <v>4044</v>
      </c>
      <c r="C123" s="234" t="s">
        <v>4045</v>
      </c>
      <c r="D123" s="234" t="s">
        <v>4046</v>
      </c>
      <c r="E123" s="234" t="s">
        <v>25</v>
      </c>
      <c r="F123" s="234" t="s">
        <v>4047</v>
      </c>
      <c r="G123" s="234" t="s">
        <v>25</v>
      </c>
      <c r="H123" s="234" t="s">
        <v>4048</v>
      </c>
      <c r="I123" s="234" t="s">
        <v>25</v>
      </c>
      <c r="J123" s="234" t="s">
        <v>4049</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856</v>
      </c>
      <c r="B124" s="233" t="s">
        <v>4050</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4051</v>
      </c>
      <c r="B125" s="234" t="s">
        <v>4052</v>
      </c>
      <c r="C125" s="234" t="s">
        <v>4053</v>
      </c>
      <c r="D125" s="234" t="s">
        <v>4054</v>
      </c>
      <c r="E125" s="234" t="s">
        <v>25</v>
      </c>
      <c r="F125" s="234" t="s">
        <v>25</v>
      </c>
      <c r="G125" s="234" t="s">
        <v>25</v>
      </c>
      <c r="H125" s="234" t="s">
        <v>4055</v>
      </c>
      <c r="I125" s="234" t="s">
        <v>25</v>
      </c>
      <c r="J125" s="234" t="s">
        <v>4056</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4057</v>
      </c>
      <c r="B126" s="234" t="s">
        <v>4058</v>
      </c>
      <c r="C126" s="234" t="s">
        <v>4059</v>
      </c>
      <c r="D126" s="234" t="s">
        <v>4060</v>
      </c>
      <c r="E126" s="234" t="s">
        <v>25</v>
      </c>
      <c r="F126" s="234" t="s">
        <v>4061</v>
      </c>
      <c r="G126" s="234" t="s">
        <v>25</v>
      </c>
      <c r="H126" s="234" t="s">
        <v>4062</v>
      </c>
      <c r="I126" s="234" t="s">
        <v>4063</v>
      </c>
      <c r="J126" s="234" t="s">
        <v>4064</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4065</v>
      </c>
      <c r="B127" s="234" t="s">
        <v>4066</v>
      </c>
      <c r="C127" s="234" t="s">
        <v>4067</v>
      </c>
      <c r="D127" s="234" t="s">
        <v>4068</v>
      </c>
      <c r="E127" s="234" t="s">
        <v>4069</v>
      </c>
      <c r="F127" s="234" t="s">
        <v>25</v>
      </c>
      <c r="G127" s="234" t="s">
        <v>25</v>
      </c>
      <c r="H127" s="234" t="s">
        <v>4070</v>
      </c>
      <c r="I127" s="234" t="s">
        <v>25</v>
      </c>
      <c r="J127" s="234" t="s">
        <v>4071</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4072</v>
      </c>
      <c r="B128" s="234" t="s">
        <v>4073</v>
      </c>
      <c r="C128" s="234" t="s">
        <v>4074</v>
      </c>
      <c r="D128" s="234" t="s">
        <v>25</v>
      </c>
      <c r="E128" s="234" t="s">
        <v>25</v>
      </c>
      <c r="F128" s="234" t="s">
        <v>25</v>
      </c>
      <c r="G128" s="234" t="s">
        <v>25</v>
      </c>
      <c r="H128" s="234" t="s">
        <v>4075</v>
      </c>
      <c r="I128" s="234" t="s">
        <v>4076</v>
      </c>
      <c r="J128" s="234" t="s">
        <v>4077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4078</v>
      </c>
      <c r="B129" s="234" t="s">
        <v>4079</v>
      </c>
      <c r="C129" s="234" t="s">
        <v>4080</v>
      </c>
      <c r="D129" s="234" t="s">
        <v>25</v>
      </c>
      <c r="E129" s="234" t="s">
        <v>4081</v>
      </c>
      <c r="F129" s="234" t="s">
        <v>25</v>
      </c>
      <c r="G129" s="234" t="s">
        <v>25</v>
      </c>
      <c r="H129" s="234" t="s">
        <v>4082</v>
      </c>
      <c r="I129" s="234" t="s">
        <v>25</v>
      </c>
      <c r="J129" s="234" t="s">
        <v>4083</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4084</v>
      </c>
      <c r="B130" s="234" t="s">
        <v>4085</v>
      </c>
      <c r="C130" s="234" t="s">
        <v>4086</v>
      </c>
      <c r="D130" s="234" t="s">
        <v>25</v>
      </c>
      <c r="E130" s="234" t="s">
        <v>25</v>
      </c>
      <c r="F130" s="234" t="s">
        <v>25</v>
      </c>
      <c r="G130" s="234" t="s">
        <v>25</v>
      </c>
      <c r="H130" s="234" t="s">
        <v>4087</v>
      </c>
      <c r="I130" s="234" t="s">
        <v>25</v>
      </c>
      <c r="J130" s="234" t="s">
        <v>4088</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4089</v>
      </c>
      <c r="B131" s="232" t="s">
        <v>4090</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323</v>
      </c>
      <c r="B132" s="233" t="s">
        <v>4091</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4092</v>
      </c>
      <c r="B133" s="234" t="s">
        <v>4093</v>
      </c>
      <c r="C133" s="234" t="s">
        <v>4094</v>
      </c>
      <c r="D133" s="234" t="s">
        <v>3627</v>
      </c>
      <c r="E133" s="234" t="s">
        <v>3413</v>
      </c>
      <c r="F133" s="234" t="s">
        <v>25</v>
      </c>
      <c r="G133" s="234" t="s">
        <v>25</v>
      </c>
      <c r="H133" s="234" t="s">
        <v>4095</v>
      </c>
      <c r="I133" s="234" t="s">
        <v>25</v>
      </c>
      <c r="J133" s="234" t="s">
        <v>4096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4097</v>
      </c>
      <c r="B134" s="234" t="s">
        <v>4098</v>
      </c>
      <c r="C134" s="234" t="s">
        <v>3632</v>
      </c>
      <c r="D134" s="234" t="s">
        <v>3419</v>
      </c>
      <c r="E134" s="234" t="s">
        <v>25</v>
      </c>
      <c r="F134" s="234" t="s">
        <v>3421</v>
      </c>
      <c r="G134" s="234" t="s">
        <v>25</v>
      </c>
      <c r="H134" s="234" t="s">
        <v>4099</v>
      </c>
      <c r="I134" s="234" t="s">
        <v>25</v>
      </c>
      <c r="J134" s="234" t="s">
        <v>4100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329</v>
      </c>
      <c r="B135" s="233" t="s">
        <v>4101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4102</v>
      </c>
      <c r="B136" s="234" t="s">
        <v>4103</v>
      </c>
      <c r="C136" s="234" t="s">
        <v>4104</v>
      </c>
      <c r="D136" s="234" t="s">
        <v>4105</v>
      </c>
      <c r="E136" s="234" t="s">
        <v>4106</v>
      </c>
      <c r="F136" s="234" t="s">
        <v>4107</v>
      </c>
      <c r="G136" s="234" t="s">
        <v>25</v>
      </c>
      <c r="H136" s="234" t="s">
        <v>4108</v>
      </c>
      <c r="I136" s="234" t="s">
        <v>25</v>
      </c>
      <c r="J136" s="234" t="s">
        <v>4109</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4110</v>
      </c>
      <c r="B137" s="234" t="s">
        <v>4111</v>
      </c>
      <c r="C137" s="234" t="s">
        <v>4112</v>
      </c>
      <c r="D137" s="234" t="s">
        <v>4113</v>
      </c>
      <c r="E137" s="234" t="s">
        <v>25</v>
      </c>
      <c r="F137" s="234" t="s">
        <v>25</v>
      </c>
      <c r="G137" s="234" t="s">
        <v>25</v>
      </c>
      <c r="H137" s="234" t="s">
        <v>4114</v>
      </c>
      <c r="I137" s="234" t="s">
        <v>25</v>
      </c>
      <c r="J137" s="234" t="s">
        <v>4115</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4116</v>
      </c>
      <c r="B138" s="234" t="s">
        <v>4117</v>
      </c>
      <c r="C138" s="234" t="s">
        <v>4118</v>
      </c>
      <c r="D138" s="234" t="s">
        <v>25</v>
      </c>
      <c r="E138" s="234" t="s">
        <v>25</v>
      </c>
      <c r="F138" s="234" t="s">
        <v>25</v>
      </c>
      <c r="G138" s="234" t="s">
        <v>25</v>
      </c>
      <c r="H138" s="234" t="s">
        <v>4119</v>
      </c>
      <c r="I138" s="234" t="s">
        <v>25</v>
      </c>
      <c r="J138" s="234" t="s">
        <v>4120</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4121</v>
      </c>
      <c r="B139" s="234" t="s">
        <v>4122</v>
      </c>
      <c r="C139" s="234" t="s">
        <v>4123</v>
      </c>
      <c r="D139" s="234" t="s">
        <v>4124</v>
      </c>
      <c r="E139" s="234" t="s">
        <v>25</v>
      </c>
      <c r="F139" s="234" t="s">
        <v>25</v>
      </c>
      <c r="G139" s="234" t="s">
        <v>25</v>
      </c>
      <c r="H139" s="234" t="s">
        <v>4125</v>
      </c>
      <c r="I139" s="234" t="s">
        <v>4126</v>
      </c>
      <c r="J139" s="234" t="s">
        <v>4127</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4128</v>
      </c>
      <c r="B140" s="234" t="s">
        <v>4129</v>
      </c>
      <c r="C140" s="234" t="s">
        <v>4130</v>
      </c>
      <c r="D140" s="234" t="s">
        <v>4131</v>
      </c>
      <c r="E140" s="234" t="s">
        <v>25</v>
      </c>
      <c r="F140" s="234" t="s">
        <v>25</v>
      </c>
      <c r="G140" s="234" t="s">
        <v>25</v>
      </c>
      <c r="H140" s="234" t="s">
        <v>4132</v>
      </c>
      <c r="I140" s="234" t="s">
        <v>3855</v>
      </c>
      <c r="J140" s="234" t="s">
        <v>4133</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4134</v>
      </c>
      <c r="B141" s="234" t="s">
        <v>4135</v>
      </c>
      <c r="C141" s="234" t="s">
        <v>4136</v>
      </c>
      <c r="D141" s="234" t="s">
        <v>25</v>
      </c>
      <c r="E141" s="234" t="s">
        <v>4137</v>
      </c>
      <c r="F141" s="234" t="s">
        <v>25</v>
      </c>
      <c r="G141" s="234" t="s">
        <v>25</v>
      </c>
      <c r="H141" s="234" t="s">
        <v>4138</v>
      </c>
      <c r="I141" s="234" t="s">
        <v>3855</v>
      </c>
      <c r="J141" s="234" t="s">
        <v>4139</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4140</v>
      </c>
      <c r="B142" s="234" t="s">
        <v>4141</v>
      </c>
      <c r="C142" s="234" t="s">
        <v>4142</v>
      </c>
      <c r="D142" s="234" t="s">
        <v>4143</v>
      </c>
      <c r="E142" s="234" t="s">
        <v>4137</v>
      </c>
      <c r="F142" s="234" t="s">
        <v>25</v>
      </c>
      <c r="G142" s="234" t="s">
        <v>25</v>
      </c>
      <c r="H142" s="234" t="s">
        <v>4144</v>
      </c>
      <c r="I142" s="234" t="s">
        <v>4145</v>
      </c>
      <c r="J142" s="234" t="s">
        <v>4146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336</v>
      </c>
      <c r="B143" s="233" t="s">
        <v>4147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4148</v>
      </c>
      <c r="B144" s="234" t="s">
        <v>4149</v>
      </c>
      <c r="C144" s="234" t="s">
        <v>4150</v>
      </c>
      <c r="D144" s="234" t="s">
        <v>25</v>
      </c>
      <c r="E144" s="234" t="s">
        <v>25</v>
      </c>
      <c r="F144" s="234" t="s">
        <v>25</v>
      </c>
      <c r="G144" s="234" t="s">
        <v>25</v>
      </c>
      <c r="H144" s="234" t="s">
        <v>4151</v>
      </c>
      <c r="I144" s="234" t="s">
        <v>25</v>
      </c>
      <c r="J144" s="234" t="s">
        <v>4152</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4153</v>
      </c>
      <c r="B145" s="234" t="s">
        <v>4154</v>
      </c>
      <c r="C145" s="234" t="s">
        <v>4155</v>
      </c>
      <c r="D145" s="234" t="s">
        <v>25</v>
      </c>
      <c r="E145" s="234" t="s">
        <v>25</v>
      </c>
      <c r="F145" s="234" t="s">
        <v>25</v>
      </c>
      <c r="G145" s="234" t="s">
        <v>25</v>
      </c>
      <c r="H145" s="234" t="s">
        <v>4156</v>
      </c>
      <c r="I145" s="234" t="s">
        <v>25</v>
      </c>
      <c r="J145" s="234" t="s">
        <v>4157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4158</v>
      </c>
      <c r="B146" s="234" t="s">
        <v>4159</v>
      </c>
      <c r="C146" s="234" t="s">
        <v>4160</v>
      </c>
      <c r="D146" s="234" t="s">
        <v>4161</v>
      </c>
      <c r="E146" s="234" t="s">
        <v>25</v>
      </c>
      <c r="F146" s="234" t="s">
        <v>25</v>
      </c>
      <c r="G146" s="234" t="s">
        <v>25</v>
      </c>
      <c r="H146" s="234" t="s">
        <v>4162</v>
      </c>
      <c r="I146" s="234" t="s">
        <v>25</v>
      </c>
      <c r="J146" s="234" t="s">
        <v>4163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4164</v>
      </c>
      <c r="B147" s="232" t="s">
        <v>4165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897</v>
      </c>
      <c r="B148" s="233" t="s">
        <v>4166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4167</v>
      </c>
      <c r="B149" s="234" t="s">
        <v>4168</v>
      </c>
      <c r="C149" s="234" t="s">
        <v>4169</v>
      </c>
      <c r="D149" s="234" t="s">
        <v>3627</v>
      </c>
      <c r="E149" s="234" t="s">
        <v>3413</v>
      </c>
      <c r="F149" s="234" t="s">
        <v>25</v>
      </c>
      <c r="G149" s="234" t="s">
        <v>25</v>
      </c>
      <c r="H149" s="234" t="s">
        <v>4170</v>
      </c>
      <c r="I149" s="234" t="s">
        <v>25</v>
      </c>
      <c r="J149" s="234" t="s">
        <v>4171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4172</v>
      </c>
      <c r="B150" s="234" t="s">
        <v>4173</v>
      </c>
      <c r="C150" s="234" t="s">
        <v>3418</v>
      </c>
      <c r="D150" s="234" t="s">
        <v>3419</v>
      </c>
      <c r="E150" s="234" t="s">
        <v>25</v>
      </c>
      <c r="F150" s="234" t="s">
        <v>3421</v>
      </c>
      <c r="G150" s="234" t="s">
        <v>25</v>
      </c>
      <c r="H150" s="234" t="s">
        <v>4174</v>
      </c>
      <c r="I150" s="234" t="s">
        <v>25</v>
      </c>
      <c r="J150" s="234" t="s">
        <v>4175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901</v>
      </c>
      <c r="B151" s="233" t="s">
        <v>4176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4177</v>
      </c>
      <c r="B152" s="234" t="s">
        <v>4178</v>
      </c>
      <c r="C152" s="234" t="s">
        <v>4179</v>
      </c>
      <c r="D152" s="234" t="s">
        <v>25</v>
      </c>
      <c r="E152" s="234" t="s">
        <v>25</v>
      </c>
      <c r="F152" s="234" t="s">
        <v>25</v>
      </c>
      <c r="G152" s="234" t="s">
        <v>25</v>
      </c>
      <c r="H152" s="234" t="s">
        <v>4180</v>
      </c>
      <c r="I152" s="234" t="s">
        <v>4181</v>
      </c>
      <c r="J152" s="234" t="s">
        <v>4182</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4183</v>
      </c>
      <c r="B153" s="234" t="s">
        <v>4184</v>
      </c>
      <c r="C153" s="234" t="s">
        <v>4185</v>
      </c>
      <c r="D153" s="234" t="s">
        <v>4186</v>
      </c>
      <c r="E153" s="234" t="s">
        <v>25</v>
      </c>
      <c r="F153" s="234" t="s">
        <v>4187</v>
      </c>
      <c r="G153" s="234" t="s">
        <v>25</v>
      </c>
      <c r="H153" s="234" t="s">
        <v>4188</v>
      </c>
      <c r="I153" s="234" t="s">
        <v>4189</v>
      </c>
      <c r="J153" s="234" t="s">
        <v>4190</v>
      </c>
      <c r="K153" s="237">
        <f>IF(COUNTIF(L153:AY153,"&lt;&gt;")=0,"",SUMPRODUCT(((Recommendations[ImplStatus]="Implemented")+(Recommendations[ImplStatus]="Compensated"))*ISNUMBER(MATCH(Recommendations[Id],L153:AY153,0)))/COUNTIF(L153:AY153,"&lt;&gt;"))</f>
        <v>0</v>
      </c>
      <c r="L153" s="240" t="s">
        <v>82</v>
      </c>
      <c r="M153" s="240" t="s">
        <v>96</v>
      </c>
      <c r="N153" s="240" t="s">
        <v>118</v>
      </c>
      <c r="O153" s="240" t="s">
        <v>125</v>
      </c>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4191</v>
      </c>
      <c r="B154" s="234" t="s">
        <v>4192</v>
      </c>
      <c r="C154" s="234" t="s">
        <v>4193</v>
      </c>
      <c r="D154" s="234" t="s">
        <v>25</v>
      </c>
      <c r="E154" s="234" t="s">
        <v>25</v>
      </c>
      <c r="F154" s="234" t="s">
        <v>4194</v>
      </c>
      <c r="G154" s="234" t="s">
        <v>25</v>
      </c>
      <c r="H154" s="234" t="s">
        <v>4195</v>
      </c>
      <c r="I154" s="234" t="s">
        <v>25</v>
      </c>
      <c r="J154" s="234" t="s">
        <v>4196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4197</v>
      </c>
      <c r="B155" s="234" t="s">
        <v>4198</v>
      </c>
      <c r="C155" s="234" t="s">
        <v>4199</v>
      </c>
      <c r="D155" s="234" t="s">
        <v>25</v>
      </c>
      <c r="E155" s="234" t="s">
        <v>25</v>
      </c>
      <c r="F155" s="234" t="s">
        <v>25</v>
      </c>
      <c r="G155" s="234" t="s">
        <v>25</v>
      </c>
      <c r="H155" s="234" t="s">
        <v>4200</v>
      </c>
      <c r="I155" s="234" t="s">
        <v>4201</v>
      </c>
      <c r="J155" s="234" t="s">
        <v>4202</v>
      </c>
      <c r="K155" s="237">
        <f>IF(COUNTIF(L155:AY155,"&lt;&gt;")=0,"",SUMPRODUCT(((Recommendations[ImplStatus]="Implemented")+(Recommendations[ImplStatus]="Compensated"))*ISNUMBER(MATCH(Recommendations[Id],L155:AY155,0)))/COUNTIF(L155:AY155,"&lt;&gt;"))</f>
        <v>0</v>
      </c>
      <c r="L155" s="240" t="s">
        <v>75</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4203</v>
      </c>
      <c r="B156" s="234" t="s">
        <v>4204</v>
      </c>
      <c r="C156" s="234" t="s">
        <v>4205</v>
      </c>
      <c r="D156" s="234" t="s">
        <v>25</v>
      </c>
      <c r="E156" s="234" t="s">
        <v>25</v>
      </c>
      <c r="F156" s="234" t="s">
        <v>25</v>
      </c>
      <c r="G156" s="234" t="s">
        <v>25</v>
      </c>
      <c r="H156" s="234" t="s">
        <v>4206</v>
      </c>
      <c r="I156" s="234" t="s">
        <v>25</v>
      </c>
      <c r="J156" s="234" t="s">
        <v>4207</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4208</v>
      </c>
      <c r="B157" s="234" t="s">
        <v>4209</v>
      </c>
      <c r="C157" s="234" t="s">
        <v>4210</v>
      </c>
      <c r="D157" s="234" t="s">
        <v>4211</v>
      </c>
      <c r="E157" s="234" t="s">
        <v>25</v>
      </c>
      <c r="F157" s="234" t="s">
        <v>25</v>
      </c>
      <c r="G157" s="234" t="s">
        <v>25</v>
      </c>
      <c r="H157" s="234" t="s">
        <v>4212</v>
      </c>
      <c r="I157" s="234" t="s">
        <v>25</v>
      </c>
      <c r="J157" s="234" t="s">
        <v>4213</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4214</v>
      </c>
      <c r="B158" s="234" t="s">
        <v>4215</v>
      </c>
      <c r="C158" s="234" t="s">
        <v>4216</v>
      </c>
      <c r="D158" s="234" t="s">
        <v>4217</v>
      </c>
      <c r="E158" s="234" t="s">
        <v>25</v>
      </c>
      <c r="F158" s="234" t="s">
        <v>25</v>
      </c>
      <c r="G158" s="234" t="s">
        <v>25</v>
      </c>
      <c r="H158" s="234" t="s">
        <v>25</v>
      </c>
      <c r="I158" s="234" t="s">
        <v>25</v>
      </c>
      <c r="J158" s="234" t="s">
        <v>4218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4219</v>
      </c>
      <c r="B159" s="234" t="s">
        <v>4220</v>
      </c>
      <c r="C159" s="234" t="s">
        <v>4221</v>
      </c>
      <c r="D159" s="234" t="s">
        <v>4222</v>
      </c>
      <c r="E159" s="234" t="s">
        <v>25</v>
      </c>
      <c r="F159" s="234" t="s">
        <v>4223</v>
      </c>
      <c r="G159" s="234" t="s">
        <v>25</v>
      </c>
      <c r="H159" s="234" t="s">
        <v>4224</v>
      </c>
      <c r="I159" s="234" t="s">
        <v>4225</v>
      </c>
      <c r="J159" s="234" t="s">
        <v>4226</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905</v>
      </c>
      <c r="B160" s="233" t="s">
        <v>4227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4228</v>
      </c>
      <c r="B161" s="234" t="s">
        <v>4229</v>
      </c>
      <c r="C161" s="234" t="s">
        <v>4230</v>
      </c>
      <c r="D161" s="234" t="s">
        <v>4231</v>
      </c>
      <c r="E161" s="234" t="s">
        <v>25</v>
      </c>
      <c r="F161" s="234" t="s">
        <v>25</v>
      </c>
      <c r="G161" s="234" t="s">
        <v>4232</v>
      </c>
      <c r="H161" s="234" t="s">
        <v>4233</v>
      </c>
      <c r="I161" s="234" t="s">
        <v>4234</v>
      </c>
      <c r="J161" s="234" t="s">
        <v>4235</v>
      </c>
      <c r="K161" s="237">
        <f>IF(COUNTIF(L161:AY161,"&lt;&gt;")=0,"",SUMPRODUCT(((Recommendations[ImplStatus]="Implemented")+(Recommendations[ImplStatus]="Compensated"))*ISNUMBER(MATCH(Recommendations[Id],L161:AY161,0)))/COUNTIF(L161:AY161,"&lt;&gt;"))</f>
        <v>0</v>
      </c>
      <c r="L161" s="240" t="s">
        <v>125</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4236</v>
      </c>
      <c r="B162" s="234" t="s">
        <v>4237</v>
      </c>
      <c r="C162" s="234" t="s">
        <v>4238</v>
      </c>
      <c r="D162" s="234" t="s">
        <v>4239</v>
      </c>
      <c r="E162" s="234" t="s">
        <v>25</v>
      </c>
      <c r="F162" s="234" t="s">
        <v>25</v>
      </c>
      <c r="G162" s="234" t="s">
        <v>25</v>
      </c>
      <c r="H162" s="234" t="s">
        <v>4240</v>
      </c>
      <c r="I162" s="234" t="s">
        <v>25</v>
      </c>
      <c r="J162" s="234" t="s">
        <v>4241</v>
      </c>
      <c r="K162" s="237">
        <f>IF(COUNTIF(L162:AY162,"&lt;&gt;")=0,"",SUMPRODUCT(((Recommendations[ImplStatus]="Implemented")+(Recommendations[ImplStatus]="Compensated"))*ISNUMBER(MATCH(Recommendations[Id],L162:AY162,0)))/COUNTIF(L162:AY162,"&lt;&gt;"))</f>
        <v>0</v>
      </c>
      <c r="L162" s="240" t="s">
        <v>75</v>
      </c>
      <c r="M162" s="240" t="s">
        <v>89</v>
      </c>
      <c r="N162" s="240" t="s">
        <v>96</v>
      </c>
      <c r="O162" s="240" t="s">
        <v>104</v>
      </c>
      <c r="P162" s="240" t="s">
        <v>111</v>
      </c>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4242</v>
      </c>
      <c r="B163" s="234" t="s">
        <v>4243</v>
      </c>
      <c r="C163" s="234" t="s">
        <v>4244</v>
      </c>
      <c r="D163" s="234" t="s">
        <v>4239</v>
      </c>
      <c r="E163" s="234" t="s">
        <v>25</v>
      </c>
      <c r="F163" s="234" t="s">
        <v>4245</v>
      </c>
      <c r="G163" s="234" t="s">
        <v>25</v>
      </c>
      <c r="H163" s="234" t="s">
        <v>4246</v>
      </c>
      <c r="I163" s="234" t="s">
        <v>25</v>
      </c>
      <c r="J163" s="234" t="s">
        <v>4247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4248</v>
      </c>
      <c r="B164" s="234" t="s">
        <v>4249</v>
      </c>
      <c r="C164" s="234" t="s">
        <v>4250</v>
      </c>
      <c r="D164" s="234" t="s">
        <v>4251</v>
      </c>
      <c r="E164" s="234" t="s">
        <v>25</v>
      </c>
      <c r="F164" s="234" t="s">
        <v>25</v>
      </c>
      <c r="G164" s="234" t="s">
        <v>25</v>
      </c>
      <c r="H164" s="234" t="s">
        <v>4252</v>
      </c>
      <c r="I164" s="234" t="s">
        <v>4253</v>
      </c>
      <c r="J164" s="234" t="s">
        <v>4254</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4255</v>
      </c>
      <c r="B165" s="234" t="s">
        <v>4256</v>
      </c>
      <c r="C165" s="234" t="s">
        <v>4257</v>
      </c>
      <c r="D165" s="234" t="s">
        <v>25</v>
      </c>
      <c r="E165" s="234" t="s">
        <v>25</v>
      </c>
      <c r="F165" s="234" t="s">
        <v>25</v>
      </c>
      <c r="G165" s="234" t="s">
        <v>25</v>
      </c>
      <c r="H165" s="234" t="s">
        <v>4258</v>
      </c>
      <c r="I165" s="234" t="s">
        <v>25</v>
      </c>
      <c r="J165" s="234" t="s">
        <v>4259</v>
      </c>
      <c r="K165" s="237">
        <f>IF(COUNTIF(L165:AY165,"&lt;&gt;")=0,"",SUMPRODUCT(((Recommendations[ImplStatus]="Implemented")+(Recommendations[ImplStatus]="Compensated"))*ISNUMBER(MATCH(Recommendations[Id],L165:AY165,0)))/COUNTIF(L165:AY165,"&lt;&gt;"))</f>
        <v>0</v>
      </c>
      <c r="L165" s="240" t="s">
        <v>96</v>
      </c>
      <c r="M165" s="240" t="s">
        <v>118</v>
      </c>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4260</v>
      </c>
      <c r="B166" s="234" t="s">
        <v>4261</v>
      </c>
      <c r="C166" s="234" t="s">
        <v>4262</v>
      </c>
      <c r="D166" s="234" t="s">
        <v>4263</v>
      </c>
      <c r="E166" s="234" t="s">
        <v>25</v>
      </c>
      <c r="F166" s="234" t="s">
        <v>25</v>
      </c>
      <c r="G166" s="234" t="s">
        <v>25</v>
      </c>
      <c r="H166" s="234" t="s">
        <v>4264</v>
      </c>
      <c r="I166" s="234" t="s">
        <v>4265</v>
      </c>
      <c r="J166" s="234" t="s">
        <v>4266</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4267</v>
      </c>
      <c r="B167" s="234" t="s">
        <v>4268</v>
      </c>
      <c r="C167" s="234" t="s">
        <v>4269</v>
      </c>
      <c r="D167" s="234" t="s">
        <v>25</v>
      </c>
      <c r="E167" s="234" t="s">
        <v>25</v>
      </c>
      <c r="F167" s="234" t="s">
        <v>25</v>
      </c>
      <c r="G167" s="234" t="s">
        <v>25</v>
      </c>
      <c r="H167" s="234" t="s">
        <v>4270</v>
      </c>
      <c r="I167" s="234" t="s">
        <v>4271</v>
      </c>
      <c r="J167" s="234" t="s">
        <v>4272</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4273</v>
      </c>
      <c r="B168" s="234" t="s">
        <v>4274</v>
      </c>
      <c r="C168" s="234" t="s">
        <v>4275</v>
      </c>
      <c r="D168" s="234" t="s">
        <v>4276</v>
      </c>
      <c r="E168" s="234" t="s">
        <v>25</v>
      </c>
      <c r="F168" s="234" t="s">
        <v>25</v>
      </c>
      <c r="G168" s="234" t="s">
        <v>25</v>
      </c>
      <c r="H168" s="234" t="s">
        <v>4277</v>
      </c>
      <c r="I168" s="234" t="s">
        <v>25</v>
      </c>
      <c r="J168" s="234" t="s">
        <v>4278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4279</v>
      </c>
      <c r="B169" s="234" t="s">
        <v>4280</v>
      </c>
      <c r="C169" s="234" t="s">
        <v>4281</v>
      </c>
      <c r="D169" s="234" t="s">
        <v>4282</v>
      </c>
      <c r="E169" s="234" t="s">
        <v>25</v>
      </c>
      <c r="F169" s="234" t="s">
        <v>25</v>
      </c>
      <c r="G169" s="234" t="s">
        <v>4283</v>
      </c>
      <c r="H169" s="234" t="s">
        <v>4284</v>
      </c>
      <c r="I169" s="234" t="s">
        <v>4285</v>
      </c>
      <c r="J169" s="234" t="s">
        <v>4286</v>
      </c>
      <c r="K169" s="237">
        <f>IF(COUNTIF(L169:AY169,"&lt;&gt;")=0,"",SUMPRODUCT(((Recommendations[ImplStatus]="Implemented")+(Recommendations[ImplStatus]="Compensated"))*ISNUMBER(MATCH(Recommendations[Id],L169:AY169,0)))/COUNTIF(L169:AY169,"&lt;&gt;"))</f>
        <v>0</v>
      </c>
      <c r="L169" s="240" t="s">
        <v>89</v>
      </c>
      <c r="M169" s="240" t="s">
        <v>104</v>
      </c>
      <c r="N169" s="240" t="s">
        <v>111</v>
      </c>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4287</v>
      </c>
      <c r="B170" s="234" t="s">
        <v>4288</v>
      </c>
      <c r="C170" s="234" t="s">
        <v>4289</v>
      </c>
      <c r="D170" s="234" t="s">
        <v>4290</v>
      </c>
      <c r="E170" s="234" t="s">
        <v>25</v>
      </c>
      <c r="F170" s="234" t="s">
        <v>25</v>
      </c>
      <c r="G170" s="234" t="s">
        <v>25</v>
      </c>
      <c r="H170" s="234" t="s">
        <v>4291</v>
      </c>
      <c r="I170" s="234" t="s">
        <v>4292</v>
      </c>
      <c r="J170" s="234" t="s">
        <v>4293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4294</v>
      </c>
      <c r="B171" s="234" t="s">
        <v>4295</v>
      </c>
      <c r="C171" s="234" t="s">
        <v>4289</v>
      </c>
      <c r="D171" s="234" t="s">
        <v>4296</v>
      </c>
      <c r="E171" s="234" t="s">
        <v>25</v>
      </c>
      <c r="F171" s="234" t="s">
        <v>25</v>
      </c>
      <c r="G171" s="234" t="s">
        <v>4297</v>
      </c>
      <c r="H171" s="234" t="s">
        <v>4291</v>
      </c>
      <c r="I171" s="234" t="s">
        <v>4298</v>
      </c>
      <c r="J171" s="234" t="s">
        <v>4299</v>
      </c>
      <c r="K171" s="237">
        <f>IF(COUNTIF(L171:AY171,"&lt;&gt;")=0,"",SUMPRODUCT(((Recommendations[ImplStatus]="Implemented")+(Recommendations[ImplStatus]="Compensated"))*ISNUMBER(MATCH(Recommendations[Id],L171:AY171,0)))/COUNTIF(L171:AY171,"&lt;&gt;"))</f>
        <v>0</v>
      </c>
      <c r="L171" s="240" t="s">
        <v>89</v>
      </c>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4300</v>
      </c>
      <c r="B172" s="234" t="s">
        <v>4301</v>
      </c>
      <c r="C172" s="234" t="s">
        <v>4302</v>
      </c>
      <c r="D172" s="234" t="s">
        <v>4303</v>
      </c>
      <c r="E172" s="234" t="s">
        <v>25</v>
      </c>
      <c r="F172" s="234" t="s">
        <v>25</v>
      </c>
      <c r="G172" s="234" t="s">
        <v>25</v>
      </c>
      <c r="H172" s="234" t="s">
        <v>4304</v>
      </c>
      <c r="I172" s="234" t="s">
        <v>25</v>
      </c>
      <c r="J172" s="234" t="s">
        <v>4305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909</v>
      </c>
      <c r="B173" s="233" t="s">
        <v>4306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4307</v>
      </c>
      <c r="B174" s="234" t="s">
        <v>4308</v>
      </c>
      <c r="C174" s="234" t="s">
        <v>4309</v>
      </c>
      <c r="D174" s="234" t="s">
        <v>4310</v>
      </c>
      <c r="E174" s="234" t="s">
        <v>4311</v>
      </c>
      <c r="F174" s="234" t="s">
        <v>25</v>
      </c>
      <c r="G174" s="234" t="s">
        <v>25</v>
      </c>
      <c r="H174" s="234" t="s">
        <v>4312</v>
      </c>
      <c r="I174" s="234" t="s">
        <v>4313</v>
      </c>
      <c r="J174" s="234" t="s">
        <v>4314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4315</v>
      </c>
      <c r="B175" s="234" t="s">
        <v>4316</v>
      </c>
      <c r="C175" s="234" t="s">
        <v>4317</v>
      </c>
      <c r="D175" s="234" t="s">
        <v>25</v>
      </c>
      <c r="E175" s="234" t="s">
        <v>4318</v>
      </c>
      <c r="F175" s="234" t="s">
        <v>25</v>
      </c>
      <c r="G175" s="234" t="s">
        <v>25</v>
      </c>
      <c r="H175" s="234" t="s">
        <v>4319</v>
      </c>
      <c r="I175" s="234" t="s">
        <v>25</v>
      </c>
      <c r="J175" s="234" t="s">
        <v>4320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4321</v>
      </c>
      <c r="B176" s="234" t="s">
        <v>4322</v>
      </c>
      <c r="C176" s="234" t="s">
        <v>4323</v>
      </c>
      <c r="D176" s="234" t="s">
        <v>25</v>
      </c>
      <c r="E176" s="234" t="s">
        <v>4324</v>
      </c>
      <c r="F176" s="234" t="s">
        <v>25</v>
      </c>
      <c r="G176" s="234" t="s">
        <v>25</v>
      </c>
      <c r="H176" s="234" t="s">
        <v>4325</v>
      </c>
      <c r="I176" s="234" t="s">
        <v>4326</v>
      </c>
      <c r="J176" s="234" t="s">
        <v>4327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914</v>
      </c>
      <c r="B177" s="233" t="s">
        <v>4328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4329</v>
      </c>
      <c r="B178" s="234" t="s">
        <v>4330</v>
      </c>
      <c r="C178" s="234" t="s">
        <v>4331</v>
      </c>
      <c r="D178" s="234" t="s">
        <v>4332</v>
      </c>
      <c r="E178" s="234" t="s">
        <v>4333</v>
      </c>
      <c r="F178" s="234" t="s">
        <v>4334</v>
      </c>
      <c r="G178" s="234" t="s">
        <v>25</v>
      </c>
      <c r="H178" s="234" t="s">
        <v>4335</v>
      </c>
      <c r="I178" s="234" t="s">
        <v>4336</v>
      </c>
      <c r="J178" s="234" t="s">
        <v>4337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918</v>
      </c>
      <c r="B179" s="233" t="s">
        <v>4338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4339</v>
      </c>
      <c r="B180" s="234" t="s">
        <v>4340</v>
      </c>
      <c r="C180" s="234" t="s">
        <v>4341</v>
      </c>
      <c r="D180" s="234" t="s">
        <v>4332</v>
      </c>
      <c r="E180" s="234" t="s">
        <v>4342</v>
      </c>
      <c r="F180" s="234" t="s">
        <v>25</v>
      </c>
      <c r="G180" s="234" t="s">
        <v>25</v>
      </c>
      <c r="H180" s="234" t="s">
        <v>4343</v>
      </c>
      <c r="I180" s="234" t="s">
        <v>3855</v>
      </c>
      <c r="J180" s="234" t="s">
        <v>4344</v>
      </c>
      <c r="K180" s="237">
        <f>IF(COUNTIF(L180:AY180,"&lt;&gt;")=0,"",SUMPRODUCT(((Recommendations[ImplStatus]="Implemented")+(Recommendations[ImplStatus]="Compensated"))*ISNUMBER(MATCH(Recommendations[Id],L180:AY180,0)))/COUNTIF(L180:AY180,"&lt;&gt;"))</f>
        <v>0</v>
      </c>
      <c r="L180" s="240" t="s">
        <v>82</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4345</v>
      </c>
      <c r="B181" s="234" t="s">
        <v>4346</v>
      </c>
      <c r="C181" s="234" t="s">
        <v>4347</v>
      </c>
      <c r="D181" s="234" t="s">
        <v>4348</v>
      </c>
      <c r="E181" s="234" t="s">
        <v>25</v>
      </c>
      <c r="F181" s="234" t="s">
        <v>25</v>
      </c>
      <c r="G181" s="234" t="s">
        <v>25</v>
      </c>
      <c r="H181" s="234" t="s">
        <v>4349</v>
      </c>
      <c r="I181" s="234" t="s">
        <v>4350</v>
      </c>
      <c r="J181" s="234" t="s">
        <v>4351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4352</v>
      </c>
      <c r="B182" s="234" t="s">
        <v>4353</v>
      </c>
      <c r="C182" s="234" t="s">
        <v>4354</v>
      </c>
      <c r="D182" s="234" t="s">
        <v>4355</v>
      </c>
      <c r="E182" s="234" t="s">
        <v>25</v>
      </c>
      <c r="F182" s="234" t="s">
        <v>25</v>
      </c>
      <c r="G182" s="234" t="s">
        <v>25</v>
      </c>
      <c r="H182" s="234" t="s">
        <v>4356</v>
      </c>
      <c r="I182" s="234" t="s">
        <v>3855</v>
      </c>
      <c r="J182" s="234" t="s">
        <v>4357</v>
      </c>
      <c r="K182" s="237">
        <f>IF(COUNTIF(L182:AY182,"&lt;&gt;")=0,"",SUMPRODUCT(((Recommendations[ImplStatus]="Implemented")+(Recommendations[ImplStatus]="Compensated"))*ISNUMBER(MATCH(Recommendations[Id],L182:AY182,0)))/COUNTIF(L182:AY182,"&lt;&gt;"))</f>
        <v>0</v>
      </c>
      <c r="L182" s="240" t="s">
        <v>75</v>
      </c>
      <c r="M182" s="240" t="s">
        <v>82</v>
      </c>
      <c r="N182" s="240" t="s">
        <v>104</v>
      </c>
      <c r="O182" s="240" t="s">
        <v>111</v>
      </c>
      <c r="P182" s="240" t="s">
        <v>118</v>
      </c>
      <c r="Q182" s="240" t="s">
        <v>125</v>
      </c>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4358</v>
      </c>
      <c r="B183" s="232" t="s">
        <v>4359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948</v>
      </c>
      <c r="B184" s="233" t="s">
        <v>4360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4361</v>
      </c>
      <c r="B185" s="234" t="s">
        <v>4362</v>
      </c>
      <c r="C185" s="234" t="s">
        <v>4363</v>
      </c>
      <c r="D185" s="234" t="s">
        <v>3627</v>
      </c>
      <c r="E185" s="234" t="s">
        <v>4364</v>
      </c>
      <c r="F185" s="234" t="s">
        <v>25</v>
      </c>
      <c r="G185" s="234" t="s">
        <v>25</v>
      </c>
      <c r="H185" s="234" t="s">
        <v>4365</v>
      </c>
      <c r="I185" s="234" t="s">
        <v>25</v>
      </c>
      <c r="J185" s="234" t="s">
        <v>4366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4367</v>
      </c>
      <c r="B186" s="234" t="s">
        <v>4368</v>
      </c>
      <c r="C186" s="234" t="s">
        <v>3632</v>
      </c>
      <c r="D186" s="234" t="s">
        <v>4369</v>
      </c>
      <c r="E186" s="234" t="s">
        <v>25</v>
      </c>
      <c r="F186" s="234" t="s">
        <v>25</v>
      </c>
      <c r="G186" s="234" t="s">
        <v>25</v>
      </c>
      <c r="H186" s="234" t="s">
        <v>4370</v>
      </c>
      <c r="I186" s="234" t="s">
        <v>25</v>
      </c>
      <c r="J186" s="234" t="s">
        <v>4371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952</v>
      </c>
      <c r="B187" s="233" t="s">
        <v>4372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4373</v>
      </c>
      <c r="B188" s="234" t="s">
        <v>4374</v>
      </c>
      <c r="C188" s="234" t="s">
        <v>4375</v>
      </c>
      <c r="D188" s="234" t="s">
        <v>4376</v>
      </c>
      <c r="E188" s="234" t="s">
        <v>25</v>
      </c>
      <c r="F188" s="234" t="s">
        <v>4377</v>
      </c>
      <c r="G188" s="234" t="s">
        <v>25</v>
      </c>
      <c r="H188" s="234" t="s">
        <v>4378</v>
      </c>
      <c r="I188" s="234" t="s">
        <v>4379</v>
      </c>
      <c r="J188" s="234" t="s">
        <v>4380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4381</v>
      </c>
      <c r="B189" s="234" t="s">
        <v>4382</v>
      </c>
      <c r="C189" s="234" t="s">
        <v>4383</v>
      </c>
      <c r="D189" s="234" t="s">
        <v>4384</v>
      </c>
      <c r="E189" s="234" t="s">
        <v>25</v>
      </c>
      <c r="F189" s="234" t="s">
        <v>25</v>
      </c>
      <c r="G189" s="234" t="s">
        <v>25</v>
      </c>
      <c r="H189" s="234" t="s">
        <v>4385</v>
      </c>
      <c r="I189" s="234" t="s">
        <v>25</v>
      </c>
      <c r="J189" s="234" t="s">
        <v>4386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4387</v>
      </c>
      <c r="B190" s="234" t="s">
        <v>4388</v>
      </c>
      <c r="C190" s="234" t="s">
        <v>4389</v>
      </c>
      <c r="D190" s="234" t="s">
        <v>4390</v>
      </c>
      <c r="E190" s="234" t="s">
        <v>25</v>
      </c>
      <c r="F190" s="234" t="s">
        <v>4391</v>
      </c>
      <c r="G190" s="234" t="s">
        <v>25</v>
      </c>
      <c r="H190" s="234" t="s">
        <v>4392</v>
      </c>
      <c r="I190" s="234" t="s">
        <v>25</v>
      </c>
      <c r="J190" s="234" t="s">
        <v>4393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4394</v>
      </c>
      <c r="B191" s="234" t="s">
        <v>4395</v>
      </c>
      <c r="C191" s="234" t="s">
        <v>4396</v>
      </c>
      <c r="D191" s="234" t="s">
        <v>25</v>
      </c>
      <c r="E191" s="234" t="s">
        <v>25</v>
      </c>
      <c r="F191" s="234" t="s">
        <v>25</v>
      </c>
      <c r="G191" s="234" t="s">
        <v>25</v>
      </c>
      <c r="H191" s="234" t="s">
        <v>4397</v>
      </c>
      <c r="I191" s="234" t="s">
        <v>25</v>
      </c>
      <c r="J191" s="234" t="s">
        <v>4398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4399</v>
      </c>
      <c r="B192" s="234" t="s">
        <v>4400</v>
      </c>
      <c r="C192" s="234" t="s">
        <v>4401</v>
      </c>
      <c r="D192" s="234" t="s">
        <v>4402</v>
      </c>
      <c r="E192" s="234" t="s">
        <v>4403</v>
      </c>
      <c r="F192" s="234" t="s">
        <v>25</v>
      </c>
      <c r="G192" s="234" t="s">
        <v>25</v>
      </c>
      <c r="H192" s="234" t="s">
        <v>4404</v>
      </c>
      <c r="I192" s="234" t="s">
        <v>25</v>
      </c>
      <c r="J192" s="234" t="s">
        <v>4405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956</v>
      </c>
      <c r="B193" s="233" t="s">
        <v>4406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4407</v>
      </c>
      <c r="B194" s="234" t="s">
        <v>4408</v>
      </c>
      <c r="C194" s="234" t="s">
        <v>4409</v>
      </c>
      <c r="D194" s="234" t="s">
        <v>4402</v>
      </c>
      <c r="E194" s="234" t="s">
        <v>4403</v>
      </c>
      <c r="F194" s="234" t="s">
        <v>4410</v>
      </c>
      <c r="G194" s="234" t="s">
        <v>25</v>
      </c>
      <c r="H194" s="234" t="s">
        <v>4411</v>
      </c>
      <c r="I194" s="234" t="s">
        <v>25</v>
      </c>
      <c r="J194" s="234" t="s">
        <v>4412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4413</v>
      </c>
      <c r="B195" s="234" t="s">
        <v>4414</v>
      </c>
      <c r="C195" s="234" t="s">
        <v>4415</v>
      </c>
      <c r="D195" s="234" t="s">
        <v>4416</v>
      </c>
      <c r="E195" s="234" t="s">
        <v>25</v>
      </c>
      <c r="F195" s="234" t="s">
        <v>25</v>
      </c>
      <c r="G195" s="234" t="s">
        <v>25</v>
      </c>
      <c r="H195" s="234" t="s">
        <v>4417</v>
      </c>
      <c r="I195" s="234" t="s">
        <v>25</v>
      </c>
      <c r="J195" s="234" t="s">
        <v>4418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4419</v>
      </c>
      <c r="B196" s="234" t="s">
        <v>4420</v>
      </c>
      <c r="C196" s="234" t="s">
        <v>4421</v>
      </c>
      <c r="D196" s="234" t="s">
        <v>25</v>
      </c>
      <c r="E196" s="234" t="s">
        <v>4422</v>
      </c>
      <c r="F196" s="234" t="s">
        <v>25</v>
      </c>
      <c r="G196" s="234" t="s">
        <v>25</v>
      </c>
      <c r="H196" s="234" t="s">
        <v>4423</v>
      </c>
      <c r="I196" s="234" t="s">
        <v>25</v>
      </c>
      <c r="J196" s="234" t="s">
        <v>4424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4425</v>
      </c>
      <c r="B197" s="234" t="s">
        <v>4426</v>
      </c>
      <c r="C197" s="234" t="s">
        <v>4427</v>
      </c>
      <c r="D197" s="234" t="s">
        <v>25</v>
      </c>
      <c r="E197" s="234" t="s">
        <v>25</v>
      </c>
      <c r="F197" s="234" t="s">
        <v>25</v>
      </c>
      <c r="G197" s="234" t="s">
        <v>25</v>
      </c>
      <c r="H197" s="234" t="s">
        <v>4428</v>
      </c>
      <c r="I197" s="234" t="s">
        <v>25</v>
      </c>
      <c r="J197" s="234" t="s">
        <v>4429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4430</v>
      </c>
      <c r="B198" s="234" t="s">
        <v>4431</v>
      </c>
      <c r="C198" s="234" t="s">
        <v>4432</v>
      </c>
      <c r="D198" s="234" t="s">
        <v>4433</v>
      </c>
      <c r="E198" s="234" t="s">
        <v>25</v>
      </c>
      <c r="F198" s="234" t="s">
        <v>25</v>
      </c>
      <c r="G198" s="234" t="s">
        <v>25</v>
      </c>
      <c r="H198" s="234" t="s">
        <v>4434</v>
      </c>
      <c r="I198" s="234" t="s">
        <v>25</v>
      </c>
      <c r="J198" s="234" t="s">
        <v>4435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960</v>
      </c>
      <c r="B199" s="233" t="s">
        <v>4436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4437</v>
      </c>
      <c r="B200" s="234" t="s">
        <v>4438</v>
      </c>
      <c r="C200" s="234" t="s">
        <v>4439</v>
      </c>
      <c r="D200" s="234" t="s">
        <v>25</v>
      </c>
      <c r="E200" s="234" t="s">
        <v>25</v>
      </c>
      <c r="F200" s="234" t="s">
        <v>25</v>
      </c>
      <c r="G200" s="234" t="s">
        <v>25</v>
      </c>
      <c r="H200" s="234" t="s">
        <v>4440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4441</v>
      </c>
      <c r="B201" s="234" t="s">
        <v>4442</v>
      </c>
      <c r="C201" s="234" t="s">
        <v>4443</v>
      </c>
      <c r="D201" s="234" t="s">
        <v>4444</v>
      </c>
      <c r="E201" s="234" t="s">
        <v>25</v>
      </c>
      <c r="F201" s="234" t="s">
        <v>25</v>
      </c>
      <c r="G201" s="234" t="s">
        <v>25</v>
      </c>
      <c r="H201" s="234" t="s">
        <v>4445</v>
      </c>
      <c r="I201" s="234" t="s">
        <v>25</v>
      </c>
      <c r="J201" s="234" t="s">
        <v>4446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4447</v>
      </c>
      <c r="B202" s="234" t="s">
        <v>4448</v>
      </c>
      <c r="C202" s="234" t="s">
        <v>4449</v>
      </c>
      <c r="D202" s="234" t="s">
        <v>25</v>
      </c>
      <c r="E202" s="234" t="s">
        <v>25</v>
      </c>
      <c r="F202" s="234" t="s">
        <v>25</v>
      </c>
      <c r="G202" s="234" t="s">
        <v>25</v>
      </c>
      <c r="H202" s="234" t="s">
        <v>4450</v>
      </c>
      <c r="I202" s="234" t="s">
        <v>25</v>
      </c>
      <c r="J202" s="234" t="s">
        <v>4451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4452</v>
      </c>
      <c r="B203" s="234" t="s">
        <v>4453</v>
      </c>
      <c r="C203" s="234" t="s">
        <v>4454</v>
      </c>
      <c r="D203" s="234" t="s">
        <v>4455</v>
      </c>
      <c r="E203" s="234" t="s">
        <v>25</v>
      </c>
      <c r="F203" s="234" t="s">
        <v>25</v>
      </c>
      <c r="G203" s="234" t="s">
        <v>25</v>
      </c>
      <c r="H203" s="234" t="s">
        <v>4456</v>
      </c>
      <c r="I203" s="234" t="s">
        <v>25</v>
      </c>
      <c r="J203" s="234" t="s">
        <v>4457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4458</v>
      </c>
      <c r="B204" s="234" t="s">
        <v>4459</v>
      </c>
      <c r="C204" s="234" t="s">
        <v>4460</v>
      </c>
      <c r="D204" s="234" t="s">
        <v>25</v>
      </c>
      <c r="E204" s="234" t="s">
        <v>25</v>
      </c>
      <c r="F204" s="234" t="s">
        <v>25</v>
      </c>
      <c r="G204" s="234" t="s">
        <v>25</v>
      </c>
      <c r="H204" s="234" t="s">
        <v>4461</v>
      </c>
      <c r="I204" s="234" t="s">
        <v>25</v>
      </c>
      <c r="J204" s="234" t="s">
        <v>4462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4463</v>
      </c>
      <c r="B205" s="234" t="s">
        <v>4464</v>
      </c>
      <c r="C205" s="234" t="s">
        <v>4465</v>
      </c>
      <c r="D205" s="234" t="s">
        <v>25</v>
      </c>
      <c r="E205" s="234" t="s">
        <v>25</v>
      </c>
      <c r="F205" s="234" t="s">
        <v>25</v>
      </c>
      <c r="G205" s="234" t="s">
        <v>25</v>
      </c>
      <c r="H205" s="234" t="s">
        <v>4466</v>
      </c>
      <c r="I205" s="234" t="s">
        <v>4467</v>
      </c>
      <c r="J205" s="234" t="s">
        <v>4468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4469</v>
      </c>
      <c r="B206" s="234" t="s">
        <v>4470</v>
      </c>
      <c r="C206" s="234" t="s">
        <v>4471</v>
      </c>
      <c r="D206" s="234" t="s">
        <v>25</v>
      </c>
      <c r="E206" s="234" t="s">
        <v>25</v>
      </c>
      <c r="F206" s="234" t="s">
        <v>25</v>
      </c>
      <c r="G206" s="234" t="s">
        <v>25</v>
      </c>
      <c r="H206" s="234" t="s">
        <v>4472</v>
      </c>
      <c r="I206" s="234" t="s">
        <v>25</v>
      </c>
      <c r="J206" s="234" t="s">
        <v>4473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4474</v>
      </c>
      <c r="B207" s="234" t="s">
        <v>4475</v>
      </c>
      <c r="C207" s="234" t="s">
        <v>4471</v>
      </c>
      <c r="D207" s="234" t="s">
        <v>4476</v>
      </c>
      <c r="E207" s="234" t="s">
        <v>25</v>
      </c>
      <c r="F207" s="234" t="s">
        <v>25</v>
      </c>
      <c r="G207" s="234" t="s">
        <v>25</v>
      </c>
      <c r="H207" s="234" t="s">
        <v>4477</v>
      </c>
      <c r="I207" s="234" t="s">
        <v>25</v>
      </c>
      <c r="J207" s="234" t="s">
        <v>4478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4479</v>
      </c>
      <c r="B208" s="234" t="s">
        <v>4480</v>
      </c>
      <c r="C208" s="234" t="s">
        <v>4481</v>
      </c>
      <c r="D208" s="234" t="s">
        <v>4476</v>
      </c>
      <c r="E208" s="234" t="s">
        <v>25</v>
      </c>
      <c r="F208" s="234" t="s">
        <v>4482</v>
      </c>
      <c r="G208" s="234" t="s">
        <v>4483</v>
      </c>
      <c r="H208" s="234" t="s">
        <v>4484</v>
      </c>
      <c r="I208" s="234" t="s">
        <v>4485</v>
      </c>
      <c r="J208" s="234" t="s">
        <v>4486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4487</v>
      </c>
      <c r="B209" s="234" t="s">
        <v>4488</v>
      </c>
      <c r="C209" s="234" t="s">
        <v>4489</v>
      </c>
      <c r="D209" s="234" t="s">
        <v>4490</v>
      </c>
      <c r="E209" s="234" t="s">
        <v>25</v>
      </c>
      <c r="F209" s="234" t="s">
        <v>4482</v>
      </c>
      <c r="G209" s="234" t="s">
        <v>4491</v>
      </c>
      <c r="H209" s="234" t="s">
        <v>4492</v>
      </c>
      <c r="I209" s="234" t="s">
        <v>4485</v>
      </c>
      <c r="J209" s="234" t="s">
        <v>4493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964</v>
      </c>
      <c r="B210" s="233" t="s">
        <v>4494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4495</v>
      </c>
      <c r="B211" s="234" t="s">
        <v>4496</v>
      </c>
      <c r="C211" s="234" t="s">
        <v>4497</v>
      </c>
      <c r="D211" s="234" t="s">
        <v>4498</v>
      </c>
      <c r="E211" s="234" t="s">
        <v>25</v>
      </c>
      <c r="F211" s="234" t="s">
        <v>25</v>
      </c>
      <c r="G211" s="234" t="s">
        <v>4499</v>
      </c>
      <c r="H211" s="234" t="s">
        <v>4500</v>
      </c>
      <c r="I211" s="234" t="s">
        <v>4501</v>
      </c>
      <c r="J211" s="234" t="s">
        <v>4502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4503</v>
      </c>
      <c r="B212" s="234" t="s">
        <v>4504</v>
      </c>
      <c r="C212" s="234" t="s">
        <v>4505</v>
      </c>
      <c r="D212" s="234" t="s">
        <v>4506</v>
      </c>
      <c r="E212" s="234" t="s">
        <v>25</v>
      </c>
      <c r="F212" s="234" t="s">
        <v>4507</v>
      </c>
      <c r="G212" s="234" t="s">
        <v>25</v>
      </c>
      <c r="H212" s="234" t="s">
        <v>25</v>
      </c>
      <c r="I212" s="234" t="s">
        <v>25</v>
      </c>
      <c r="J212" s="234" t="s">
        <v>4508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4509</v>
      </c>
      <c r="B213" s="234" t="s">
        <v>4510</v>
      </c>
      <c r="C213" s="234" t="s">
        <v>4511</v>
      </c>
      <c r="D213" s="234" t="s">
        <v>4512</v>
      </c>
      <c r="E213" s="234" t="s">
        <v>25</v>
      </c>
      <c r="F213" s="234" t="s">
        <v>4513</v>
      </c>
      <c r="G213" s="234" t="s">
        <v>25</v>
      </c>
      <c r="H213" s="234" t="s">
        <v>4514</v>
      </c>
      <c r="I213" s="234" t="s">
        <v>25</v>
      </c>
      <c r="J213" s="234" t="s">
        <v>4515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4516</v>
      </c>
      <c r="B214" s="234" t="s">
        <v>4517</v>
      </c>
      <c r="C214" s="234" t="s">
        <v>4518</v>
      </c>
      <c r="D214" s="234" t="s">
        <v>4519</v>
      </c>
      <c r="E214" s="234" t="s">
        <v>25</v>
      </c>
      <c r="F214" s="234" t="s">
        <v>25</v>
      </c>
      <c r="G214" s="234" t="s">
        <v>25</v>
      </c>
      <c r="H214" s="234" t="s">
        <v>4520</v>
      </c>
      <c r="I214" s="234" t="s">
        <v>3855</v>
      </c>
      <c r="J214" s="234" t="s">
        <v>4521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4522</v>
      </c>
      <c r="B215" s="234" t="s">
        <v>4523</v>
      </c>
      <c r="C215" s="234" t="s">
        <v>4524</v>
      </c>
      <c r="D215" s="234" t="s">
        <v>4525</v>
      </c>
      <c r="E215" s="234" t="s">
        <v>25</v>
      </c>
      <c r="F215" s="234" t="s">
        <v>25</v>
      </c>
      <c r="G215" s="234" t="s">
        <v>25</v>
      </c>
      <c r="H215" s="234" t="s">
        <v>4526</v>
      </c>
      <c r="I215" s="234" t="s">
        <v>25</v>
      </c>
      <c r="J215" s="234" t="s">
        <v>4527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4528</v>
      </c>
      <c r="B216" s="232" t="s">
        <v>4529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978</v>
      </c>
      <c r="B217" s="233" t="s">
        <v>4530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4531</v>
      </c>
      <c r="B218" s="234" t="s">
        <v>4532</v>
      </c>
      <c r="C218" s="234" t="s">
        <v>4533</v>
      </c>
      <c r="D218" s="234" t="s">
        <v>3627</v>
      </c>
      <c r="E218" s="234" t="s">
        <v>3413</v>
      </c>
      <c r="F218" s="234" t="s">
        <v>25</v>
      </c>
      <c r="G218" s="234" t="s">
        <v>25</v>
      </c>
      <c r="H218" s="234" t="s">
        <v>4534</v>
      </c>
      <c r="I218" s="234" t="s">
        <v>25</v>
      </c>
      <c r="J218" s="234" t="s">
        <v>4535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4536</v>
      </c>
      <c r="B219" s="234" t="s">
        <v>4537</v>
      </c>
      <c r="C219" s="234" t="s">
        <v>3418</v>
      </c>
      <c r="D219" s="234" t="s">
        <v>3419</v>
      </c>
      <c r="E219" s="234" t="s">
        <v>25</v>
      </c>
      <c r="F219" s="234" t="s">
        <v>3421</v>
      </c>
      <c r="G219" s="234" t="s">
        <v>25</v>
      </c>
      <c r="H219" s="234" t="s">
        <v>4538</v>
      </c>
      <c r="I219" s="234" t="s">
        <v>25</v>
      </c>
      <c r="J219" s="234" t="s">
        <v>4539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982</v>
      </c>
      <c r="B220" s="233" t="s">
        <v>4540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4541</v>
      </c>
      <c r="B221" s="234" t="s">
        <v>4542</v>
      </c>
      <c r="C221" s="234" t="s">
        <v>4543</v>
      </c>
      <c r="D221" s="234" t="s">
        <v>4544</v>
      </c>
      <c r="E221" s="234" t="s">
        <v>25</v>
      </c>
      <c r="F221" s="234" t="s">
        <v>25</v>
      </c>
      <c r="G221" s="234" t="s">
        <v>25</v>
      </c>
      <c r="H221" s="234" t="s">
        <v>4545</v>
      </c>
      <c r="I221" s="234" t="s">
        <v>25</v>
      </c>
      <c r="J221" s="234" t="s">
        <v>4546</v>
      </c>
      <c r="K221" s="237">
        <f>IF(COUNTIF(L221:AY221,"&lt;&gt;")=0,"",SUMPRODUCT(((Recommendations[ImplStatus]="Implemented")+(Recommendations[ImplStatus]="Compensated"))*ISNUMBER(MATCH(Recommendations[Id],L221:AY221,0)))/COUNTIF(L221:AY221,"&lt;&gt;"))</f>
        <v>0</v>
      </c>
      <c r="L221" s="240" t="s">
        <v>288</v>
      </c>
      <c r="M221" s="240" t="s">
        <v>295</v>
      </c>
      <c r="N221" s="240" t="s">
        <v>302</v>
      </c>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4547</v>
      </c>
      <c r="B222" s="234" t="s">
        <v>4548</v>
      </c>
      <c r="C222" s="234" t="s">
        <v>4549</v>
      </c>
      <c r="D222" s="234" t="s">
        <v>4550</v>
      </c>
      <c r="E222" s="234" t="s">
        <v>25</v>
      </c>
      <c r="F222" s="234" t="s">
        <v>25</v>
      </c>
      <c r="G222" s="234" t="s">
        <v>25</v>
      </c>
      <c r="H222" s="234" t="s">
        <v>4551</v>
      </c>
      <c r="I222" s="234" t="s">
        <v>25</v>
      </c>
      <c r="J222" s="234" t="s">
        <v>4552</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4553</v>
      </c>
      <c r="B223" s="234" t="s">
        <v>4554</v>
      </c>
      <c r="C223" s="234" t="s">
        <v>4555</v>
      </c>
      <c r="D223" s="234" t="s">
        <v>25</v>
      </c>
      <c r="E223" s="234" t="s">
        <v>4556</v>
      </c>
      <c r="F223" s="234" t="s">
        <v>25</v>
      </c>
      <c r="G223" s="234" t="s">
        <v>25</v>
      </c>
      <c r="H223" s="234" t="s">
        <v>4557</v>
      </c>
      <c r="I223" s="234" t="s">
        <v>25</v>
      </c>
      <c r="J223" s="234" t="s">
        <v>4558</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4559</v>
      </c>
      <c r="B224" s="234" t="s">
        <v>4560</v>
      </c>
      <c r="C224" s="234" t="s">
        <v>4561</v>
      </c>
      <c r="D224" s="234" t="s">
        <v>25</v>
      </c>
      <c r="E224" s="234" t="s">
        <v>25</v>
      </c>
      <c r="F224" s="234" t="s">
        <v>25</v>
      </c>
      <c r="G224" s="234" t="s">
        <v>25</v>
      </c>
      <c r="H224" s="234" t="s">
        <v>4562</v>
      </c>
      <c r="I224" s="234" t="s">
        <v>25</v>
      </c>
      <c r="J224" s="234" t="s">
        <v>4563</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4564</v>
      </c>
      <c r="B225" s="234" t="s">
        <v>4565</v>
      </c>
      <c r="C225" s="234" t="s">
        <v>4566</v>
      </c>
      <c r="D225" s="234" t="s">
        <v>25</v>
      </c>
      <c r="E225" s="234" t="s">
        <v>25</v>
      </c>
      <c r="F225" s="234" t="s">
        <v>25</v>
      </c>
      <c r="G225" s="234" t="s">
        <v>25</v>
      </c>
      <c r="H225" s="234" t="s">
        <v>4567</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4568</v>
      </c>
      <c r="B226" s="234" t="s">
        <v>4569</v>
      </c>
      <c r="C226" s="234" t="s">
        <v>4570</v>
      </c>
      <c r="D226" s="234" t="s">
        <v>25</v>
      </c>
      <c r="E226" s="234" t="s">
        <v>25</v>
      </c>
      <c r="F226" s="234" t="s">
        <v>25</v>
      </c>
      <c r="G226" s="234" t="s">
        <v>25</v>
      </c>
      <c r="H226" s="234" t="s">
        <v>4571</v>
      </c>
      <c r="I226" s="234" t="s">
        <v>25</v>
      </c>
      <c r="J226" s="234" t="s">
        <v>4572</v>
      </c>
      <c r="K226" s="237">
        <f>IF(COUNTIF(L226:AY226,"&lt;&gt;")=0,"",SUMPRODUCT(((Recommendations[ImplStatus]="Implemented")+(Recommendations[ImplStatus]="Compensated"))*ISNUMBER(MATCH(Recommendations[Id],L226:AY226,0)))/COUNTIF(L226:AY226,"&lt;&gt;"))</f>
        <v>0</v>
      </c>
      <c r="L226" s="240" t="s">
        <v>288</v>
      </c>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4573</v>
      </c>
      <c r="B227" s="234" t="s">
        <v>4574</v>
      </c>
      <c r="C227" s="234" t="s">
        <v>4575</v>
      </c>
      <c r="D227" s="234" t="s">
        <v>25</v>
      </c>
      <c r="E227" s="234" t="s">
        <v>25</v>
      </c>
      <c r="F227" s="234" t="s">
        <v>25</v>
      </c>
      <c r="G227" s="234" t="s">
        <v>25</v>
      </c>
      <c r="H227" s="234" t="s">
        <v>4576</v>
      </c>
      <c r="I227" s="234" t="s">
        <v>25</v>
      </c>
      <c r="J227" s="234" t="s">
        <v>4577</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4578</v>
      </c>
      <c r="B228" s="234" t="s">
        <v>4579</v>
      </c>
      <c r="C228" s="234" t="s">
        <v>4580</v>
      </c>
      <c r="D228" s="234" t="s">
        <v>25</v>
      </c>
      <c r="E228" s="234" t="s">
        <v>25</v>
      </c>
      <c r="F228" s="234" t="s">
        <v>25</v>
      </c>
      <c r="G228" s="234" t="s">
        <v>25</v>
      </c>
      <c r="H228" s="234" t="s">
        <v>4581</v>
      </c>
      <c r="I228" s="234" t="s">
        <v>25</v>
      </c>
      <c r="J228" s="234" t="s">
        <v>4582</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4583</v>
      </c>
      <c r="B229" s="234" t="s">
        <v>4584</v>
      </c>
      <c r="C229" s="234" t="s">
        <v>4585</v>
      </c>
      <c r="D229" s="234" t="s">
        <v>25</v>
      </c>
      <c r="E229" s="234" t="s">
        <v>25</v>
      </c>
      <c r="F229" s="234" t="s">
        <v>25</v>
      </c>
      <c r="G229" s="234" t="s">
        <v>25</v>
      </c>
      <c r="H229" s="234" t="s">
        <v>4586</v>
      </c>
      <c r="I229" s="234" t="s">
        <v>25</v>
      </c>
      <c r="J229" s="234" t="s">
        <v>4587</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986</v>
      </c>
      <c r="B230" s="233" t="s">
        <v>4588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4589</v>
      </c>
      <c r="B231" s="234" t="s">
        <v>4590</v>
      </c>
      <c r="C231" s="234" t="s">
        <v>4591</v>
      </c>
      <c r="D231" s="234" t="s">
        <v>4592</v>
      </c>
      <c r="E231" s="234" t="s">
        <v>25</v>
      </c>
      <c r="F231" s="234" t="s">
        <v>25</v>
      </c>
      <c r="G231" s="234" t="s">
        <v>25</v>
      </c>
      <c r="H231" s="234" t="s">
        <v>4593</v>
      </c>
      <c r="I231" s="234" t="s">
        <v>25</v>
      </c>
      <c r="J231" s="234" t="s">
        <v>4594</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4595</v>
      </c>
      <c r="B232" s="234" t="s">
        <v>4596</v>
      </c>
      <c r="C232" s="234" t="s">
        <v>4597</v>
      </c>
      <c r="D232" s="234" t="s">
        <v>4598</v>
      </c>
      <c r="E232" s="234" t="s">
        <v>25</v>
      </c>
      <c r="F232" s="234" t="s">
        <v>25</v>
      </c>
      <c r="G232" s="234" t="s">
        <v>25</v>
      </c>
      <c r="H232" s="234" t="s">
        <v>4599</v>
      </c>
      <c r="I232" s="234" t="s">
        <v>25</v>
      </c>
      <c r="J232" s="234" t="s">
        <v>4600</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4601</v>
      </c>
      <c r="B233" s="234" t="s">
        <v>4602</v>
      </c>
      <c r="C233" s="234" t="s">
        <v>4603</v>
      </c>
      <c r="D233" s="234" t="s">
        <v>4604</v>
      </c>
      <c r="E233" s="234" t="s">
        <v>25</v>
      </c>
      <c r="F233" s="234" t="s">
        <v>25</v>
      </c>
      <c r="G233" s="234" t="s">
        <v>25</v>
      </c>
      <c r="H233" s="234" t="s">
        <v>4605</v>
      </c>
      <c r="I233" s="234" t="s">
        <v>25</v>
      </c>
      <c r="J233" s="234" t="s">
        <v>4606</v>
      </c>
      <c r="K233" s="237">
        <f>IF(COUNTIF(L233:AY233,"&lt;&gt;")=0,"",SUMPRODUCT(((Recommendations[ImplStatus]="Implemented")+(Recommendations[ImplStatus]="Compensated"))*ISNUMBER(MATCH(Recommendations[Id],L233:AY233,0)))/COUNTIF(L233:AY233,"&lt;&gt;"))</f>
        <v>0</v>
      </c>
      <c r="L233" s="240" t="s">
        <v>288</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4607</v>
      </c>
      <c r="B234" s="234" t="s">
        <v>4608</v>
      </c>
      <c r="C234" s="234" t="s">
        <v>4609</v>
      </c>
      <c r="D234" s="234" t="s">
        <v>4610</v>
      </c>
      <c r="E234" s="234" t="s">
        <v>25</v>
      </c>
      <c r="F234" s="234" t="s">
        <v>25</v>
      </c>
      <c r="G234" s="234" t="s">
        <v>25</v>
      </c>
      <c r="H234" s="234" t="s">
        <v>4611</v>
      </c>
      <c r="I234" s="234" t="s">
        <v>25</v>
      </c>
      <c r="J234" s="234" t="s">
        <v>4612</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990</v>
      </c>
      <c r="B235" s="233" t="s">
        <v>4613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4614</v>
      </c>
      <c r="B236" s="234" t="s">
        <v>4615</v>
      </c>
      <c r="C236" s="234" t="s">
        <v>4616</v>
      </c>
      <c r="D236" s="234" t="s">
        <v>4617</v>
      </c>
      <c r="E236" s="234" t="s">
        <v>25</v>
      </c>
      <c r="F236" s="234" t="s">
        <v>25</v>
      </c>
      <c r="G236" s="234" t="s">
        <v>25</v>
      </c>
      <c r="H236" s="234" t="s">
        <v>4618</v>
      </c>
      <c r="I236" s="234" t="s">
        <v>25</v>
      </c>
      <c r="J236" s="234" t="s">
        <v>4619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4620</v>
      </c>
      <c r="B237" s="234" t="s">
        <v>4621</v>
      </c>
      <c r="C237" s="234" t="s">
        <v>4622</v>
      </c>
      <c r="D237" s="234" t="s">
        <v>4623</v>
      </c>
      <c r="E237" s="234" t="s">
        <v>25</v>
      </c>
      <c r="F237" s="234" t="s">
        <v>25</v>
      </c>
      <c r="G237" s="234" t="s">
        <v>4624</v>
      </c>
      <c r="H237" s="234" t="s">
        <v>4625</v>
      </c>
      <c r="I237" s="234" t="s">
        <v>3855</v>
      </c>
      <c r="J237" s="234" t="s">
        <v>4626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4627</v>
      </c>
      <c r="B238" s="234" t="s">
        <v>4628</v>
      </c>
      <c r="C238" s="234" t="s">
        <v>4629</v>
      </c>
      <c r="D238" s="234" t="s">
        <v>25</v>
      </c>
      <c r="E238" s="234" t="s">
        <v>25</v>
      </c>
      <c r="F238" s="234" t="s">
        <v>25</v>
      </c>
      <c r="G238" s="234" t="s">
        <v>25</v>
      </c>
      <c r="H238" s="234" t="s">
        <v>4630</v>
      </c>
      <c r="I238" s="234" t="s">
        <v>4631</v>
      </c>
      <c r="J238" s="234" t="s">
        <v>4632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4633</v>
      </c>
      <c r="B239" s="234" t="s">
        <v>4634</v>
      </c>
      <c r="C239" s="234" t="s">
        <v>4635</v>
      </c>
      <c r="D239" s="234" t="s">
        <v>25</v>
      </c>
      <c r="E239" s="234" t="s">
        <v>25</v>
      </c>
      <c r="F239" s="234" t="s">
        <v>25</v>
      </c>
      <c r="G239" s="234" t="s">
        <v>25</v>
      </c>
      <c r="H239" s="234" t="s">
        <v>4636</v>
      </c>
      <c r="I239" s="234" t="s">
        <v>3855</v>
      </c>
      <c r="J239" s="234" t="s">
        <v>4637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4638</v>
      </c>
      <c r="B240" s="234" t="s">
        <v>4639</v>
      </c>
      <c r="C240" s="234" t="s">
        <v>4640</v>
      </c>
      <c r="D240" s="234" t="s">
        <v>4641</v>
      </c>
      <c r="E240" s="234" t="s">
        <v>25</v>
      </c>
      <c r="F240" s="234" t="s">
        <v>25</v>
      </c>
      <c r="G240" s="234" t="s">
        <v>25</v>
      </c>
      <c r="H240" s="234" t="s">
        <v>4642</v>
      </c>
      <c r="I240" s="234" t="s">
        <v>25</v>
      </c>
      <c r="J240" s="234" t="s">
        <v>4643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994</v>
      </c>
      <c r="B241" s="233" t="s">
        <v>4644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4645</v>
      </c>
      <c r="B242" s="234" t="s">
        <v>4646</v>
      </c>
      <c r="C242" s="234" t="s">
        <v>4647</v>
      </c>
      <c r="D242" s="234" t="s">
        <v>25</v>
      </c>
      <c r="E242" s="234" t="s">
        <v>25</v>
      </c>
      <c r="F242" s="234" t="s">
        <v>4648</v>
      </c>
      <c r="G242" s="234" t="s">
        <v>25</v>
      </c>
      <c r="H242" s="234" t="s">
        <v>4649</v>
      </c>
      <c r="I242" s="234" t="s">
        <v>25</v>
      </c>
      <c r="J242" s="234" t="s">
        <v>4650</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998</v>
      </c>
      <c r="B243" s="233" t="s">
        <v>4651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4652</v>
      </c>
      <c r="B244" s="234" t="s">
        <v>4653</v>
      </c>
      <c r="C244" s="234" t="s">
        <v>4654</v>
      </c>
      <c r="D244" s="234" t="s">
        <v>25</v>
      </c>
      <c r="E244" s="234" t="s">
        <v>25</v>
      </c>
      <c r="F244" s="234" t="s">
        <v>4655</v>
      </c>
      <c r="G244" s="234" t="s">
        <v>25</v>
      </c>
      <c r="H244" s="234" t="s">
        <v>4656</v>
      </c>
      <c r="I244" s="234" t="s">
        <v>4657</v>
      </c>
      <c r="J244" s="234" t="s">
        <v>4658</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4659</v>
      </c>
      <c r="B245" s="234" t="s">
        <v>4660</v>
      </c>
      <c r="C245" s="234" t="s">
        <v>4661</v>
      </c>
      <c r="D245" s="234" t="s">
        <v>4662</v>
      </c>
      <c r="E245" s="234" t="s">
        <v>25</v>
      </c>
      <c r="F245" s="234" t="s">
        <v>25</v>
      </c>
      <c r="G245" s="234" t="s">
        <v>25</v>
      </c>
      <c r="H245" s="234" t="s">
        <v>4663</v>
      </c>
      <c r="I245" s="234" t="s">
        <v>25</v>
      </c>
      <c r="J245" s="234" t="s">
        <v>4664</v>
      </c>
      <c r="K245" s="237">
        <f>IF(COUNTIF(L245:AY245,"&lt;&gt;")=0,"",SUMPRODUCT(((Recommendations[ImplStatus]="Implemented")+(Recommendations[ImplStatus]="Compensated"))*ISNUMBER(MATCH(Recommendations[Id],L245:AY245,0)))/COUNTIF(L245:AY245,"&lt;&gt;"))</f>
        <v>0</v>
      </c>
      <c r="L245" s="240" t="s">
        <v>302</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4665</v>
      </c>
      <c r="B246" s="234" t="s">
        <v>4666</v>
      </c>
      <c r="C246" s="234" t="s">
        <v>4667</v>
      </c>
      <c r="D246" s="234" t="s">
        <v>25</v>
      </c>
      <c r="E246" s="234" t="s">
        <v>25</v>
      </c>
      <c r="F246" s="234" t="s">
        <v>25</v>
      </c>
      <c r="G246" s="234" t="s">
        <v>25</v>
      </c>
      <c r="H246" s="234" t="s">
        <v>4668</v>
      </c>
      <c r="I246" s="234" t="s">
        <v>25</v>
      </c>
      <c r="J246" s="234" t="s">
        <v>4669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1002</v>
      </c>
      <c r="B247" s="233" t="s">
        <v>4670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4671</v>
      </c>
      <c r="B248" s="234" t="s">
        <v>4672</v>
      </c>
      <c r="C248" s="234" t="s">
        <v>4673</v>
      </c>
      <c r="D248" s="234" t="s">
        <v>4674</v>
      </c>
      <c r="E248" s="234" t="s">
        <v>25</v>
      </c>
      <c r="F248" s="234" t="s">
        <v>25</v>
      </c>
      <c r="G248" s="234" t="s">
        <v>25</v>
      </c>
      <c r="H248" s="234" t="s">
        <v>4675</v>
      </c>
      <c r="I248" s="234" t="s">
        <v>4676</v>
      </c>
      <c r="J248" s="234" t="s">
        <v>4677</v>
      </c>
      <c r="K248" s="237">
        <f>IF(COUNTIF(L248:AY248,"&lt;&gt;")=0,"",SUMPRODUCT(((Recommendations[ImplStatus]="Implemented")+(Recommendations[ImplStatus]="Compensated"))*ISNUMBER(MATCH(Recommendations[Id],L248:AY248,0)))/COUNTIF(L248:AY248,"&lt;&gt;"))</f>
        <v>0</v>
      </c>
      <c r="L248" s="240" t="s">
        <v>295</v>
      </c>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4678</v>
      </c>
      <c r="B249" s="234" t="s">
        <v>4679</v>
      </c>
      <c r="C249" s="234" t="s">
        <v>4673</v>
      </c>
      <c r="D249" s="234" t="s">
        <v>4680</v>
      </c>
      <c r="E249" s="234" t="s">
        <v>25</v>
      </c>
      <c r="F249" s="234" t="s">
        <v>25</v>
      </c>
      <c r="G249" s="234" t="s">
        <v>25</v>
      </c>
      <c r="H249" s="234" t="s">
        <v>4675</v>
      </c>
      <c r="I249" s="234" t="s">
        <v>4681</v>
      </c>
      <c r="J249" s="234" t="s">
        <v>4682</v>
      </c>
      <c r="K249" s="237">
        <f>IF(COUNTIF(L249:AY249,"&lt;&gt;")=0,"",SUMPRODUCT(((Recommendations[ImplStatus]="Implemented")+(Recommendations[ImplStatus]="Compensated"))*ISNUMBER(MATCH(Recommendations[Id],L249:AY249,0)))/COUNTIF(L249:AY249,"&lt;&gt;"))</f>
        <v>0</v>
      </c>
      <c r="L249" s="240" t="s">
        <v>295</v>
      </c>
      <c r="M249" s="240" t="s">
        <v>302</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4683</v>
      </c>
      <c r="B250" s="234" t="s">
        <v>4684</v>
      </c>
      <c r="C250" s="234" t="s">
        <v>4685</v>
      </c>
      <c r="D250" s="234" t="s">
        <v>4686</v>
      </c>
      <c r="E250" s="234" t="s">
        <v>25</v>
      </c>
      <c r="F250" s="234" t="s">
        <v>25</v>
      </c>
      <c r="G250" s="234" t="s">
        <v>25</v>
      </c>
      <c r="H250" s="234" t="s">
        <v>4687</v>
      </c>
      <c r="I250" s="234" t="s">
        <v>25</v>
      </c>
      <c r="J250" s="234" t="s">
        <v>4688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4689</v>
      </c>
      <c r="B251" s="232" t="s">
        <v>4690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1008</v>
      </c>
      <c r="B252" s="233" t="s">
        <v>4691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4692</v>
      </c>
      <c r="B253" s="234" t="s">
        <v>4693</v>
      </c>
      <c r="C253" s="234" t="s">
        <v>4694</v>
      </c>
      <c r="D253" s="234" t="s">
        <v>3627</v>
      </c>
      <c r="E253" s="234" t="s">
        <v>3413</v>
      </c>
      <c r="F253" s="234" t="s">
        <v>25</v>
      </c>
      <c r="G253" s="234" t="s">
        <v>25</v>
      </c>
      <c r="H253" s="234" t="s">
        <v>4695</v>
      </c>
      <c r="I253" s="234" t="s">
        <v>25</v>
      </c>
      <c r="J253" s="234" t="s">
        <v>4696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4697</v>
      </c>
      <c r="B254" s="234" t="s">
        <v>4698</v>
      </c>
      <c r="C254" s="234" t="s">
        <v>3418</v>
      </c>
      <c r="D254" s="234" t="s">
        <v>3419</v>
      </c>
      <c r="E254" s="234" t="s">
        <v>25</v>
      </c>
      <c r="F254" s="234" t="s">
        <v>3421</v>
      </c>
      <c r="G254" s="234" t="s">
        <v>25</v>
      </c>
      <c r="H254" s="234" t="s">
        <v>4699</v>
      </c>
      <c r="I254" s="234" t="s">
        <v>25</v>
      </c>
      <c r="J254" s="234" t="s">
        <v>4700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1012</v>
      </c>
      <c r="B255" s="233" t="s">
        <v>4701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4702</v>
      </c>
      <c r="B256" s="234" t="s">
        <v>4703</v>
      </c>
      <c r="C256" s="234" t="s">
        <v>4704</v>
      </c>
      <c r="D256" s="234" t="s">
        <v>4705</v>
      </c>
      <c r="E256" s="234" t="s">
        <v>4706</v>
      </c>
      <c r="F256" s="234" t="s">
        <v>4707</v>
      </c>
      <c r="G256" s="234" t="s">
        <v>25</v>
      </c>
      <c r="H256" s="234" t="s">
        <v>4708</v>
      </c>
      <c r="I256" s="234" t="s">
        <v>25</v>
      </c>
      <c r="J256" s="234" t="s">
        <v>4709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4710</v>
      </c>
      <c r="B257" s="234" t="s">
        <v>4711</v>
      </c>
      <c r="C257" s="234" t="s">
        <v>4712</v>
      </c>
      <c r="D257" s="234" t="s">
        <v>4713</v>
      </c>
      <c r="E257" s="234" t="s">
        <v>25</v>
      </c>
      <c r="F257" s="234" t="s">
        <v>25</v>
      </c>
      <c r="G257" s="234" t="s">
        <v>25</v>
      </c>
      <c r="H257" s="234" t="s">
        <v>4714</v>
      </c>
      <c r="I257" s="234" t="s">
        <v>25</v>
      </c>
      <c r="J257" s="234" t="s">
        <v>4715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1017</v>
      </c>
      <c r="B258" s="233" t="s">
        <v>4716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4717</v>
      </c>
      <c r="B259" s="234" t="s">
        <v>4718</v>
      </c>
      <c r="C259" s="234" t="s">
        <v>4719</v>
      </c>
      <c r="D259" s="234" t="s">
        <v>4720</v>
      </c>
      <c r="E259" s="234" t="s">
        <v>4721</v>
      </c>
      <c r="F259" s="234" t="s">
        <v>25</v>
      </c>
      <c r="G259" s="234" t="s">
        <v>25</v>
      </c>
      <c r="H259" s="234" t="s">
        <v>4722</v>
      </c>
      <c r="I259" s="234" t="s">
        <v>25</v>
      </c>
      <c r="J259" s="234" t="s">
        <v>4723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4724</v>
      </c>
      <c r="B260" s="234" t="s">
        <v>4725</v>
      </c>
      <c r="C260" s="234" t="s">
        <v>4726</v>
      </c>
      <c r="D260" s="234" t="s">
        <v>25</v>
      </c>
      <c r="E260" s="234" t="s">
        <v>25</v>
      </c>
      <c r="F260" s="234" t="s">
        <v>25</v>
      </c>
      <c r="G260" s="234" t="s">
        <v>25</v>
      </c>
      <c r="H260" s="234" t="s">
        <v>4727</v>
      </c>
      <c r="I260" s="234" t="s">
        <v>4728</v>
      </c>
      <c r="J260" s="234" t="s">
        <v>4729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4730</v>
      </c>
      <c r="B261" s="234" t="s">
        <v>4731</v>
      </c>
      <c r="C261" s="234" t="s">
        <v>4732</v>
      </c>
      <c r="D261" s="234" t="s">
        <v>4733</v>
      </c>
      <c r="E261" s="234" t="s">
        <v>25</v>
      </c>
      <c r="F261" s="234" t="s">
        <v>25</v>
      </c>
      <c r="G261" s="234" t="s">
        <v>25</v>
      </c>
      <c r="H261" s="234" t="s">
        <v>4734</v>
      </c>
      <c r="I261" s="234" t="s">
        <v>4735</v>
      </c>
      <c r="J261" s="234" t="s">
        <v>4736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4737</v>
      </c>
      <c r="B262" s="234" t="s">
        <v>4738</v>
      </c>
      <c r="C262" s="234" t="s">
        <v>4739</v>
      </c>
      <c r="D262" s="234" t="s">
        <v>4740</v>
      </c>
      <c r="E262" s="234" t="s">
        <v>25</v>
      </c>
      <c r="F262" s="234" t="s">
        <v>25</v>
      </c>
      <c r="G262" s="234" t="s">
        <v>25</v>
      </c>
      <c r="H262" s="234" t="s">
        <v>4741</v>
      </c>
      <c r="I262" s="234" t="s">
        <v>4742</v>
      </c>
      <c r="J262" s="234" t="s">
        <v>4743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4744</v>
      </c>
      <c r="B263" s="234" t="s">
        <v>4745</v>
      </c>
      <c r="C263" s="234" t="s">
        <v>4746</v>
      </c>
      <c r="D263" s="234" t="s">
        <v>4747</v>
      </c>
      <c r="E263" s="234" t="s">
        <v>25</v>
      </c>
      <c r="F263" s="234" t="s">
        <v>25</v>
      </c>
      <c r="G263" s="234" t="s">
        <v>4748</v>
      </c>
      <c r="H263" s="234" t="s">
        <v>3651</v>
      </c>
      <c r="I263" s="234" t="s">
        <v>4749</v>
      </c>
      <c r="J263" s="234" t="s">
        <v>4750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4751</v>
      </c>
      <c r="B264" s="234" t="s">
        <v>4752</v>
      </c>
      <c r="C264" s="234" t="s">
        <v>4739</v>
      </c>
      <c r="D264" s="234" t="s">
        <v>4753</v>
      </c>
      <c r="E264" s="234" t="s">
        <v>25</v>
      </c>
      <c r="F264" s="234" t="s">
        <v>25</v>
      </c>
      <c r="G264" s="234" t="s">
        <v>25</v>
      </c>
      <c r="H264" s="234" t="s">
        <v>4754</v>
      </c>
      <c r="I264" s="234" t="s">
        <v>25</v>
      </c>
      <c r="J264" s="234" t="s">
        <v>4755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1021</v>
      </c>
      <c r="B265" s="233" t="s">
        <v>4756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4757</v>
      </c>
      <c r="B266" s="234" t="s">
        <v>4758</v>
      </c>
      <c r="C266" s="234" t="s">
        <v>4759</v>
      </c>
      <c r="D266" s="234" t="s">
        <v>4760</v>
      </c>
      <c r="E266" s="234" t="s">
        <v>4761</v>
      </c>
      <c r="F266" s="234" t="s">
        <v>25</v>
      </c>
      <c r="G266" s="234" t="s">
        <v>4762</v>
      </c>
      <c r="H266" s="234" t="s">
        <v>4763</v>
      </c>
      <c r="I266" s="234" t="s">
        <v>4764</v>
      </c>
      <c r="J266" s="234" t="s">
        <v>4765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4766</v>
      </c>
      <c r="B267" s="234" t="s">
        <v>4767</v>
      </c>
      <c r="C267" s="234" t="s">
        <v>4768</v>
      </c>
      <c r="D267" s="234" t="s">
        <v>4769</v>
      </c>
      <c r="E267" s="234" t="s">
        <v>25</v>
      </c>
      <c r="F267" s="234" t="s">
        <v>25</v>
      </c>
      <c r="G267" s="234" t="s">
        <v>25</v>
      </c>
      <c r="H267" s="234" t="s">
        <v>4770</v>
      </c>
      <c r="I267" s="234" t="s">
        <v>25</v>
      </c>
      <c r="J267" s="234" t="s">
        <v>4771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4772</v>
      </c>
      <c r="B268" s="234" t="s">
        <v>4773</v>
      </c>
      <c r="C268" s="234" t="s">
        <v>4774</v>
      </c>
      <c r="D268" s="234" t="s">
        <v>4769</v>
      </c>
      <c r="E268" s="234" t="s">
        <v>25</v>
      </c>
      <c r="F268" s="234" t="s">
        <v>25</v>
      </c>
      <c r="G268" s="234" t="s">
        <v>4775</v>
      </c>
      <c r="H268" s="234" t="s">
        <v>4776</v>
      </c>
      <c r="I268" s="234" t="s">
        <v>25</v>
      </c>
      <c r="J268" s="234" t="s">
        <v>4777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4778</v>
      </c>
      <c r="B269" s="234" t="s">
        <v>4779</v>
      </c>
      <c r="C269" s="234" t="s">
        <v>4774</v>
      </c>
      <c r="D269" s="234" t="s">
        <v>4780</v>
      </c>
      <c r="E269" s="234" t="s">
        <v>25</v>
      </c>
      <c r="F269" s="234" t="s">
        <v>25</v>
      </c>
      <c r="G269" s="234" t="s">
        <v>25</v>
      </c>
      <c r="H269" s="234" t="s">
        <v>4781</v>
      </c>
      <c r="I269" s="234" t="s">
        <v>25</v>
      </c>
      <c r="J269" s="234" t="s">
        <v>4782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4783</v>
      </c>
      <c r="B270" s="234" t="s">
        <v>4784</v>
      </c>
      <c r="C270" s="234" t="s">
        <v>4785</v>
      </c>
      <c r="D270" s="234" t="s">
        <v>4786</v>
      </c>
      <c r="E270" s="234" t="s">
        <v>25</v>
      </c>
      <c r="F270" s="234" t="s">
        <v>25</v>
      </c>
      <c r="G270" s="234" t="s">
        <v>25</v>
      </c>
      <c r="H270" s="234" t="s">
        <v>4787</v>
      </c>
      <c r="I270" s="234" t="s">
        <v>25</v>
      </c>
      <c r="J270" s="234" t="s">
        <v>4788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4789</v>
      </c>
      <c r="B271" s="234" t="s">
        <v>4790</v>
      </c>
      <c r="C271" s="234" t="s">
        <v>4791</v>
      </c>
      <c r="D271" s="234" t="s">
        <v>4792</v>
      </c>
      <c r="E271" s="234" t="s">
        <v>25</v>
      </c>
      <c r="F271" s="234" t="s">
        <v>25</v>
      </c>
      <c r="G271" s="234" t="s">
        <v>25</v>
      </c>
      <c r="H271" s="234" t="s">
        <v>4793</v>
      </c>
      <c r="I271" s="234" t="s">
        <v>4794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4795</v>
      </c>
      <c r="B272" s="234" t="s">
        <v>4796</v>
      </c>
      <c r="C272" s="234" t="s">
        <v>4797</v>
      </c>
      <c r="D272" s="234" t="s">
        <v>4798</v>
      </c>
      <c r="E272" s="234" t="s">
        <v>25</v>
      </c>
      <c r="F272" s="234" t="s">
        <v>25</v>
      </c>
      <c r="G272" s="234" t="s">
        <v>25</v>
      </c>
      <c r="H272" s="234" t="s">
        <v>4799</v>
      </c>
      <c r="I272" s="234" t="s">
        <v>4800</v>
      </c>
      <c r="J272" s="234" t="s">
        <v>4801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1025</v>
      </c>
      <c r="B273" s="233" t="s">
        <v>4802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4803</v>
      </c>
      <c r="B274" s="234" t="s">
        <v>4804</v>
      </c>
      <c r="C274" s="234" t="s">
        <v>4805</v>
      </c>
      <c r="D274" s="234" t="s">
        <v>4798</v>
      </c>
      <c r="E274" s="234" t="s">
        <v>4806</v>
      </c>
      <c r="F274" s="234" t="s">
        <v>25</v>
      </c>
      <c r="G274" s="234" t="s">
        <v>25</v>
      </c>
      <c r="H274" s="234" t="s">
        <v>4807</v>
      </c>
      <c r="I274" s="234" t="s">
        <v>25</v>
      </c>
      <c r="J274" s="234" t="s">
        <v>4808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4809</v>
      </c>
      <c r="B275" s="234" t="s">
        <v>4810</v>
      </c>
      <c r="C275" s="234" t="s">
        <v>4811</v>
      </c>
      <c r="D275" s="234" t="s">
        <v>4812</v>
      </c>
      <c r="E275" s="234" t="s">
        <v>25</v>
      </c>
      <c r="F275" s="234" t="s">
        <v>25</v>
      </c>
      <c r="G275" s="234" t="s">
        <v>25</v>
      </c>
      <c r="H275" s="234" t="s">
        <v>4813</v>
      </c>
      <c r="I275" s="234" t="s">
        <v>25</v>
      </c>
      <c r="J275" s="234" t="s">
        <v>4814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4815</v>
      </c>
      <c r="B276" s="234" t="s">
        <v>4816</v>
      </c>
      <c r="C276" s="234" t="s">
        <v>4817</v>
      </c>
      <c r="D276" s="234" t="s">
        <v>4818</v>
      </c>
      <c r="E276" s="234" t="s">
        <v>25</v>
      </c>
      <c r="F276" s="234" t="s">
        <v>4819</v>
      </c>
      <c r="G276" s="234" t="s">
        <v>25</v>
      </c>
      <c r="H276" s="234" t="s">
        <v>4820</v>
      </c>
      <c r="I276" s="234" t="s">
        <v>4821</v>
      </c>
      <c r="J276" s="234" t="s">
        <v>4822</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4823</v>
      </c>
      <c r="B277" s="233" t="s">
        <v>4824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4825</v>
      </c>
      <c r="B278" s="234" t="s">
        <v>4826</v>
      </c>
      <c r="C278" s="234" t="s">
        <v>4827</v>
      </c>
      <c r="D278" s="234" t="s">
        <v>4828</v>
      </c>
      <c r="E278" s="234" t="s">
        <v>25</v>
      </c>
      <c r="F278" s="234" t="s">
        <v>4829</v>
      </c>
      <c r="G278" s="234" t="s">
        <v>25</v>
      </c>
      <c r="H278" s="234" t="s">
        <v>4830</v>
      </c>
      <c r="I278" s="234" t="s">
        <v>25</v>
      </c>
      <c r="J278" s="234" t="s">
        <v>4831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4832</v>
      </c>
      <c r="B279" s="232" t="s">
        <v>4833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1031</v>
      </c>
      <c r="B280" s="233" t="s">
        <v>4834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4835</v>
      </c>
      <c r="B281" s="234" t="s">
        <v>4836</v>
      </c>
      <c r="C281" s="234" t="s">
        <v>4837</v>
      </c>
      <c r="D281" s="234" t="s">
        <v>4838</v>
      </c>
      <c r="E281" s="234" t="s">
        <v>4839</v>
      </c>
      <c r="F281" s="234" t="s">
        <v>25</v>
      </c>
      <c r="G281" s="234" t="s">
        <v>25</v>
      </c>
      <c r="H281" s="234" t="s">
        <v>4840</v>
      </c>
      <c r="I281" s="234" t="s">
        <v>25</v>
      </c>
      <c r="J281" s="234" t="s">
        <v>4841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4842</v>
      </c>
      <c r="B282" s="234" t="s">
        <v>4843</v>
      </c>
      <c r="C282" s="234" t="s">
        <v>4844</v>
      </c>
      <c r="D282" s="234" t="s">
        <v>25</v>
      </c>
      <c r="E282" s="234" t="s">
        <v>25</v>
      </c>
      <c r="F282" s="234" t="s">
        <v>25</v>
      </c>
      <c r="G282" s="234" t="s">
        <v>25</v>
      </c>
      <c r="H282" s="234" t="s">
        <v>4845</v>
      </c>
      <c r="I282" s="234" t="s">
        <v>25</v>
      </c>
      <c r="J282" s="234" t="s">
        <v>4846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4847</v>
      </c>
      <c r="B283" s="234" t="s">
        <v>4848</v>
      </c>
      <c r="C283" s="234" t="s">
        <v>4849</v>
      </c>
      <c r="D283" s="234" t="s">
        <v>25</v>
      </c>
      <c r="E283" s="234" t="s">
        <v>25</v>
      </c>
      <c r="F283" s="234" t="s">
        <v>25</v>
      </c>
      <c r="G283" s="234" t="s">
        <v>25</v>
      </c>
      <c r="H283" s="234" t="s">
        <v>4850</v>
      </c>
      <c r="I283" s="234" t="s">
        <v>25</v>
      </c>
      <c r="J283" s="234" t="s">
        <v>4851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4852</v>
      </c>
      <c r="B284" s="234" t="s">
        <v>4853</v>
      </c>
      <c r="C284" s="234" t="s">
        <v>4854</v>
      </c>
      <c r="D284" s="234" t="s">
        <v>4855</v>
      </c>
      <c r="E284" s="234" t="s">
        <v>25</v>
      </c>
      <c r="F284" s="234" t="s">
        <v>25</v>
      </c>
      <c r="G284" s="234" t="s">
        <v>25</v>
      </c>
      <c r="H284" s="234" t="s">
        <v>4856</v>
      </c>
      <c r="I284" s="234" t="s">
        <v>25</v>
      </c>
      <c r="J284" s="234" t="s">
        <v>4857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1035</v>
      </c>
      <c r="B285" s="233" t="s">
        <v>4858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4859</v>
      </c>
      <c r="B286" s="234" t="s">
        <v>4860</v>
      </c>
      <c r="C286" s="234" t="s">
        <v>4861</v>
      </c>
      <c r="D286" s="234" t="s">
        <v>4862</v>
      </c>
      <c r="E286" s="234" t="s">
        <v>25</v>
      </c>
      <c r="F286" s="234" t="s">
        <v>25</v>
      </c>
      <c r="G286" s="234" t="s">
        <v>25</v>
      </c>
      <c r="H286" s="234" t="s">
        <v>4863</v>
      </c>
      <c r="I286" s="234" t="s">
        <v>4864</v>
      </c>
      <c r="J286" s="234" t="s">
        <v>4865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1039</v>
      </c>
      <c r="B287" s="233" t="s">
        <v>4866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4867</v>
      </c>
      <c r="B288" s="234" t="s">
        <v>4868</v>
      </c>
      <c r="C288" s="234" t="s">
        <v>4869</v>
      </c>
      <c r="D288" s="234" t="s">
        <v>4870</v>
      </c>
      <c r="E288" s="234" t="s">
        <v>4871</v>
      </c>
      <c r="F288" s="234" t="s">
        <v>4872</v>
      </c>
      <c r="G288" s="234" t="s">
        <v>4873</v>
      </c>
      <c r="H288" s="234" t="s">
        <v>4874</v>
      </c>
      <c r="I288" s="234" t="s">
        <v>3855</v>
      </c>
      <c r="J288" s="234" t="s">
        <v>4875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4876</v>
      </c>
      <c r="B289" s="234" t="s">
        <v>4877</v>
      </c>
      <c r="C289" s="234" t="s">
        <v>4878</v>
      </c>
      <c r="D289" s="234" t="s">
        <v>25</v>
      </c>
      <c r="E289" s="234" t="s">
        <v>4871</v>
      </c>
      <c r="F289" s="234" t="s">
        <v>25</v>
      </c>
      <c r="G289" s="234" t="s">
        <v>4879</v>
      </c>
      <c r="H289" s="234" t="s">
        <v>4880</v>
      </c>
      <c r="I289" s="234" t="s">
        <v>4881</v>
      </c>
      <c r="J289" s="234" t="s">
        <v>4882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4883</v>
      </c>
      <c r="B290" s="234" t="s">
        <v>4884</v>
      </c>
      <c r="C290" s="234" t="s">
        <v>4885</v>
      </c>
      <c r="D290" s="234" t="s">
        <v>25</v>
      </c>
      <c r="E290" s="234" t="s">
        <v>4886</v>
      </c>
      <c r="F290" s="234" t="s">
        <v>25</v>
      </c>
      <c r="G290" s="234" t="s">
        <v>4887</v>
      </c>
      <c r="H290" s="234" t="s">
        <v>4888</v>
      </c>
      <c r="I290" s="234" t="s">
        <v>4889</v>
      </c>
      <c r="J290" s="234" t="s">
        <v>4890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4891</v>
      </c>
      <c r="B291" s="234" t="s">
        <v>4892</v>
      </c>
      <c r="C291" s="234" t="s">
        <v>4893</v>
      </c>
      <c r="D291" s="234" t="s">
        <v>25</v>
      </c>
      <c r="E291" s="234" t="s">
        <v>25</v>
      </c>
      <c r="F291" s="234" t="s">
        <v>25</v>
      </c>
      <c r="G291" s="234" t="s">
        <v>25</v>
      </c>
      <c r="H291" s="234" t="s">
        <v>4894</v>
      </c>
      <c r="I291" s="234" t="s">
        <v>3855</v>
      </c>
      <c r="J291" s="234" t="s">
        <v>4895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1043</v>
      </c>
      <c r="B292" s="233" t="s">
        <v>4896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4897</v>
      </c>
      <c r="B293" s="234" t="s">
        <v>4898</v>
      </c>
      <c r="C293" s="234" t="s">
        <v>4899</v>
      </c>
      <c r="D293" s="234" t="s">
        <v>4900</v>
      </c>
      <c r="E293" s="234" t="s">
        <v>25</v>
      </c>
      <c r="F293" s="234" t="s">
        <v>25</v>
      </c>
      <c r="G293" s="234" t="s">
        <v>25</v>
      </c>
      <c r="H293" s="234" t="s">
        <v>4901</v>
      </c>
      <c r="I293" s="234" t="s">
        <v>4902</v>
      </c>
      <c r="J293" s="234" t="s">
        <v>4903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4904</v>
      </c>
      <c r="B294" s="234" t="s">
        <v>4905</v>
      </c>
      <c r="C294" s="234" t="s">
        <v>4906</v>
      </c>
      <c r="D294" s="234" t="s">
        <v>4900</v>
      </c>
      <c r="E294" s="234" t="s">
        <v>25</v>
      </c>
      <c r="F294" s="234" t="s">
        <v>4907</v>
      </c>
      <c r="G294" s="234" t="s">
        <v>25</v>
      </c>
      <c r="H294" s="234" t="s">
        <v>4908</v>
      </c>
      <c r="I294" s="234" t="s">
        <v>3825</v>
      </c>
      <c r="J294" s="234" t="s">
        <v>4909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4910</v>
      </c>
      <c r="B295" s="234" t="s">
        <v>4911</v>
      </c>
      <c r="C295" s="234" t="s">
        <v>4912</v>
      </c>
      <c r="D295" s="234" t="s">
        <v>4913</v>
      </c>
      <c r="E295" s="234" t="s">
        <v>25</v>
      </c>
      <c r="F295" s="234" t="s">
        <v>25</v>
      </c>
      <c r="G295" s="234" t="s">
        <v>25</v>
      </c>
      <c r="H295" s="234" t="s">
        <v>4914</v>
      </c>
      <c r="I295" s="234" t="s">
        <v>3825</v>
      </c>
      <c r="J295" s="234" t="s">
        <v>4915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1047</v>
      </c>
      <c r="B296" s="233" t="s">
        <v>4916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4917</v>
      </c>
      <c r="B297" s="234" t="s">
        <v>4918</v>
      </c>
      <c r="C297" s="234" t="s">
        <v>4919</v>
      </c>
      <c r="D297" s="234" t="s">
        <v>4913</v>
      </c>
      <c r="E297" s="234" t="s">
        <v>25</v>
      </c>
      <c r="F297" s="234" t="s">
        <v>4920</v>
      </c>
      <c r="G297" s="234" t="s">
        <v>25</v>
      </c>
      <c r="H297" s="234" t="s">
        <v>4921</v>
      </c>
      <c r="I297" s="234" t="s">
        <v>25</v>
      </c>
      <c r="J297" s="234" t="s">
        <v>4922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4923</v>
      </c>
      <c r="B298" s="234" t="s">
        <v>4924</v>
      </c>
      <c r="C298" s="234" t="s">
        <v>4925</v>
      </c>
      <c r="D298" s="234" t="s">
        <v>4926</v>
      </c>
      <c r="E298" s="234" t="s">
        <v>25</v>
      </c>
      <c r="F298" s="234" t="s">
        <v>25</v>
      </c>
      <c r="G298" s="234" t="s">
        <v>4927</v>
      </c>
      <c r="H298" s="234" t="s">
        <v>4928</v>
      </c>
      <c r="I298" s="234" t="s">
        <v>4928</v>
      </c>
      <c r="J298" s="234" t="s">
        <v>4929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4930</v>
      </c>
      <c r="B299" s="234" t="s">
        <v>4931</v>
      </c>
      <c r="C299" s="234" t="s">
        <v>4932</v>
      </c>
      <c r="D299" s="234" t="s">
        <v>25</v>
      </c>
      <c r="E299" s="234" t="s">
        <v>25</v>
      </c>
      <c r="F299" s="234" t="s">
        <v>25</v>
      </c>
      <c r="G299" s="234" t="s">
        <v>25</v>
      </c>
      <c r="H299" s="234" t="s">
        <v>4933</v>
      </c>
      <c r="I299" s="234" t="s">
        <v>4934</v>
      </c>
      <c r="J299" s="234" t="s">
        <v>4935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4936</v>
      </c>
      <c r="B300" s="234" t="s">
        <v>4937</v>
      </c>
      <c r="C300" s="234" t="s">
        <v>4938</v>
      </c>
      <c r="D300" s="234" t="s">
        <v>25</v>
      </c>
      <c r="E300" s="234" t="s">
        <v>25</v>
      </c>
      <c r="F300" s="234" t="s">
        <v>4939</v>
      </c>
      <c r="G300" s="234" t="s">
        <v>25</v>
      </c>
      <c r="H300" s="234" t="s">
        <v>4940</v>
      </c>
      <c r="I300" s="234" t="s">
        <v>4934</v>
      </c>
      <c r="J300" s="234" t="s">
        <v>4941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1051</v>
      </c>
      <c r="B301" s="233" t="s">
        <v>4942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4943</v>
      </c>
      <c r="B302" s="234" t="s">
        <v>4944</v>
      </c>
      <c r="C302" s="234" t="s">
        <v>4945</v>
      </c>
      <c r="D302" s="234" t="s">
        <v>25</v>
      </c>
      <c r="E302" s="234" t="s">
        <v>25</v>
      </c>
      <c r="F302" s="234" t="s">
        <v>25</v>
      </c>
      <c r="G302" s="234" t="s">
        <v>25</v>
      </c>
      <c r="H302" s="234" t="s">
        <v>4946</v>
      </c>
      <c r="I302" s="234" t="s">
        <v>25</v>
      </c>
      <c r="J302" s="234" t="s">
        <v>4947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4948</v>
      </c>
      <c r="B303" s="234" t="s">
        <v>4949</v>
      </c>
      <c r="C303" s="234" t="s">
        <v>4950</v>
      </c>
      <c r="D303" s="234" t="s">
        <v>4951</v>
      </c>
      <c r="E303" s="234" t="s">
        <v>25</v>
      </c>
      <c r="F303" s="234" t="s">
        <v>25</v>
      </c>
      <c r="G303" s="234" t="s">
        <v>25</v>
      </c>
      <c r="H303" s="234" t="s">
        <v>4952</v>
      </c>
      <c r="I303" s="234" t="s">
        <v>3855</v>
      </c>
      <c r="J303" s="234" t="s">
        <v>4953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4954</v>
      </c>
      <c r="B304" s="234" t="s">
        <v>4955</v>
      </c>
      <c r="C304" s="234" t="s">
        <v>4956</v>
      </c>
      <c r="D304" s="234" t="s">
        <v>4951</v>
      </c>
      <c r="E304" s="234" t="s">
        <v>25</v>
      </c>
      <c r="F304" s="234" t="s">
        <v>4957</v>
      </c>
      <c r="G304" s="234" t="s">
        <v>25</v>
      </c>
      <c r="H304" s="234" t="s">
        <v>4958</v>
      </c>
      <c r="I304" s="234" t="s">
        <v>25</v>
      </c>
      <c r="J304" s="234" t="s">
        <v>4959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4960</v>
      </c>
      <c r="B305" s="234" t="s">
        <v>4961</v>
      </c>
      <c r="C305" s="234" t="s">
        <v>4962</v>
      </c>
      <c r="D305" s="234" t="s">
        <v>4963</v>
      </c>
      <c r="E305" s="234" t="s">
        <v>25</v>
      </c>
      <c r="F305" s="234" t="s">
        <v>25</v>
      </c>
      <c r="G305" s="234" t="s">
        <v>25</v>
      </c>
      <c r="H305" s="234" t="s">
        <v>4964</v>
      </c>
      <c r="I305" s="234" t="s">
        <v>4965</v>
      </c>
      <c r="J305" s="234" t="s">
        <v>4966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4967</v>
      </c>
      <c r="B306" s="234" t="s">
        <v>4968</v>
      </c>
      <c r="C306" s="234" t="s">
        <v>4969</v>
      </c>
      <c r="D306" s="234" t="s">
        <v>4970</v>
      </c>
      <c r="E306" s="234" t="s">
        <v>25</v>
      </c>
      <c r="F306" s="234" t="s">
        <v>25</v>
      </c>
      <c r="G306" s="234" t="s">
        <v>25</v>
      </c>
      <c r="H306" s="234" t="s">
        <v>4971</v>
      </c>
      <c r="I306" s="234" t="s">
        <v>3855</v>
      </c>
      <c r="J306" s="234" t="s">
        <v>4972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1055</v>
      </c>
      <c r="B307" s="233" t="s">
        <v>4973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4974</v>
      </c>
      <c r="B308" s="234" t="s">
        <v>4975</v>
      </c>
      <c r="C308" s="234" t="s">
        <v>4976</v>
      </c>
      <c r="D308" s="234" t="s">
        <v>4970</v>
      </c>
      <c r="E308" s="234" t="s">
        <v>25</v>
      </c>
      <c r="F308" s="234" t="s">
        <v>4977</v>
      </c>
      <c r="G308" s="234" t="s">
        <v>25</v>
      </c>
      <c r="H308" s="234" t="s">
        <v>4978</v>
      </c>
      <c r="I308" s="234" t="s">
        <v>4979</v>
      </c>
      <c r="J308" s="234" t="s">
        <v>4980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1059</v>
      </c>
      <c r="B309" s="233" t="s">
        <v>4981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4982</v>
      </c>
      <c r="B310" s="234" t="s">
        <v>4983</v>
      </c>
      <c r="C310" s="234" t="s">
        <v>4984</v>
      </c>
      <c r="D310" s="234" t="s">
        <v>25</v>
      </c>
      <c r="E310" s="234" t="s">
        <v>25</v>
      </c>
      <c r="F310" s="234" t="s">
        <v>4985</v>
      </c>
      <c r="G310" s="234" t="s">
        <v>25</v>
      </c>
      <c r="H310" s="234" t="s">
        <v>4986</v>
      </c>
      <c r="I310" s="234" t="s">
        <v>4987</v>
      </c>
      <c r="J310" s="234" t="s">
        <v>4988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4989</v>
      </c>
      <c r="B311" s="234" t="s">
        <v>4990</v>
      </c>
      <c r="C311" s="234" t="s">
        <v>4991</v>
      </c>
      <c r="D311" s="234" t="s">
        <v>4992</v>
      </c>
      <c r="E311" s="234" t="s">
        <v>25</v>
      </c>
      <c r="F311" s="234" t="s">
        <v>25</v>
      </c>
      <c r="G311" s="234" t="s">
        <v>4993</v>
      </c>
      <c r="H311" s="234" t="s">
        <v>4994</v>
      </c>
      <c r="I311" s="234" t="s">
        <v>25</v>
      </c>
      <c r="J311" s="234" t="s">
        <v>4995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4996</v>
      </c>
      <c r="B312" s="234" t="s">
        <v>4997</v>
      </c>
      <c r="C312" s="234" t="s">
        <v>4998</v>
      </c>
      <c r="D312" s="234" t="s">
        <v>4999</v>
      </c>
      <c r="E312" s="234" t="s">
        <v>25</v>
      </c>
      <c r="F312" s="234" t="s">
        <v>25</v>
      </c>
      <c r="G312" s="234" t="s">
        <v>25</v>
      </c>
      <c r="H312" s="234" t="s">
        <v>5000</v>
      </c>
      <c r="I312" s="234" t="s">
        <v>25</v>
      </c>
      <c r="J312" s="234" t="s">
        <v>5001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5002</v>
      </c>
      <c r="B313" s="234" t="s">
        <v>5003</v>
      </c>
      <c r="C313" s="234" t="s">
        <v>5004</v>
      </c>
      <c r="D313" s="234" t="s">
        <v>5005</v>
      </c>
      <c r="E313" s="234" t="s">
        <v>25</v>
      </c>
      <c r="F313" s="234" t="s">
        <v>25</v>
      </c>
      <c r="G313" s="234" t="s">
        <v>5006</v>
      </c>
      <c r="H313" s="234" t="s">
        <v>5007</v>
      </c>
      <c r="I313" s="234" t="s">
        <v>5008</v>
      </c>
      <c r="J313" s="234" t="s">
        <v>5009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5010</v>
      </c>
      <c r="B314" s="234" t="s">
        <v>5011</v>
      </c>
      <c r="C314" s="234" t="s">
        <v>5012</v>
      </c>
      <c r="D314" s="234" t="s">
        <v>5013</v>
      </c>
      <c r="E314" s="234" t="s">
        <v>25</v>
      </c>
      <c r="F314" s="234" t="s">
        <v>25</v>
      </c>
      <c r="G314" s="234" t="s">
        <v>5014</v>
      </c>
      <c r="H314" s="234" t="s">
        <v>5015</v>
      </c>
      <c r="I314" s="234" t="s">
        <v>5016</v>
      </c>
      <c r="J314" s="234" t="s">
        <v>5017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5018</v>
      </c>
      <c r="B315" s="233" t="s">
        <v>5019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5020</v>
      </c>
      <c r="B316" s="234" t="s">
        <v>5021</v>
      </c>
      <c r="C316" s="234" t="s">
        <v>5022</v>
      </c>
      <c r="D316" s="234" t="s">
        <v>25</v>
      </c>
      <c r="E316" s="234" t="s">
        <v>25</v>
      </c>
      <c r="F316" s="234" t="s">
        <v>25</v>
      </c>
      <c r="G316" s="234" t="s">
        <v>25</v>
      </c>
      <c r="H316" s="234" t="s">
        <v>5023</v>
      </c>
      <c r="I316" s="234" t="s">
        <v>5024</v>
      </c>
      <c r="J316" s="234" t="s">
        <v>5025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5026</v>
      </c>
      <c r="B317" s="234" t="s">
        <v>5027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5028</v>
      </c>
      <c r="B318" s="233" t="s">
        <v>5029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5030</v>
      </c>
      <c r="B319" s="234" t="s">
        <v>5031</v>
      </c>
      <c r="C319" s="234" t="s">
        <v>5032</v>
      </c>
      <c r="D319" s="234" t="s">
        <v>5033</v>
      </c>
      <c r="E319" s="234" t="s">
        <v>25</v>
      </c>
      <c r="F319" s="234" t="s">
        <v>5034</v>
      </c>
      <c r="G319" s="234" t="s">
        <v>5035</v>
      </c>
      <c r="H319" s="234" t="s">
        <v>5036</v>
      </c>
      <c r="I319" s="234" t="s">
        <v>25</v>
      </c>
      <c r="J319" s="234" t="s">
        <v>5037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5038</v>
      </c>
      <c r="B320" s="234" t="s">
        <v>5039</v>
      </c>
      <c r="C320" s="234" t="s">
        <v>5040</v>
      </c>
      <c r="D320" s="234" t="s">
        <v>5041</v>
      </c>
      <c r="E320" s="234" t="s">
        <v>25</v>
      </c>
      <c r="F320" s="234" t="s">
        <v>25</v>
      </c>
      <c r="G320" s="234" t="s">
        <v>25</v>
      </c>
      <c r="H320" s="234" t="s">
        <v>5042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5043</v>
      </c>
      <c r="B321" s="234" t="s">
        <v>5044</v>
      </c>
      <c r="C321" s="234" t="s">
        <v>5045</v>
      </c>
      <c r="D321" s="234" t="s">
        <v>5046</v>
      </c>
      <c r="E321" s="234" t="s">
        <v>25</v>
      </c>
      <c r="F321" s="234" t="s">
        <v>25</v>
      </c>
      <c r="G321" s="234" t="s">
        <v>25</v>
      </c>
      <c r="H321" s="234" t="s">
        <v>5047</v>
      </c>
      <c r="I321" s="234" t="s">
        <v>25</v>
      </c>
      <c r="J321" s="234" t="s">
        <v>5048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5049</v>
      </c>
      <c r="B322" s="234" t="s">
        <v>5050</v>
      </c>
      <c r="C322" s="234" t="s">
        <v>5051</v>
      </c>
      <c r="D322" s="234" t="s">
        <v>5052</v>
      </c>
      <c r="E322" s="234" t="s">
        <v>25</v>
      </c>
      <c r="F322" s="234" t="s">
        <v>25</v>
      </c>
      <c r="G322" s="234" t="s">
        <v>25</v>
      </c>
      <c r="H322" s="234" t="s">
        <v>5053</v>
      </c>
      <c r="I322" s="234" t="s">
        <v>25</v>
      </c>
      <c r="J322" s="234" t="s">
        <v>5054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5055</v>
      </c>
      <c r="B323" s="234" t="s">
        <v>5056</v>
      </c>
      <c r="C323" s="234" t="s">
        <v>5057</v>
      </c>
      <c r="D323" s="234" t="s">
        <v>25</v>
      </c>
      <c r="E323" s="234" t="s">
        <v>25</v>
      </c>
      <c r="F323" s="234" t="s">
        <v>25</v>
      </c>
      <c r="G323" s="234" t="s">
        <v>25</v>
      </c>
      <c r="H323" s="234" t="s">
        <v>5058</v>
      </c>
      <c r="I323" s="234" t="s">
        <v>3855</v>
      </c>
      <c r="J323" s="234" t="s">
        <v>5059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5060</v>
      </c>
      <c r="B324" s="234" t="s">
        <v>5061</v>
      </c>
      <c r="C324" s="234" t="s">
        <v>5062</v>
      </c>
      <c r="D324" s="234" t="s">
        <v>25</v>
      </c>
      <c r="E324" s="234" t="s">
        <v>25</v>
      </c>
      <c r="F324" s="234" t="s">
        <v>25</v>
      </c>
      <c r="G324" s="234" t="s">
        <v>25</v>
      </c>
      <c r="H324" s="234" t="s">
        <v>5063</v>
      </c>
      <c r="I324" s="234" t="s">
        <v>5064</v>
      </c>
      <c r="J324" s="234" t="s">
        <v>5065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5066</v>
      </c>
      <c r="B325" s="234" t="s">
        <v>5067</v>
      </c>
      <c r="C325" s="234" t="s">
        <v>5068</v>
      </c>
      <c r="D325" s="234" t="s">
        <v>5069</v>
      </c>
      <c r="E325" s="234" t="s">
        <v>25</v>
      </c>
      <c r="F325" s="234" t="s">
        <v>25</v>
      </c>
      <c r="G325" s="234" t="s">
        <v>25</v>
      </c>
      <c r="H325" s="234" t="s">
        <v>5070</v>
      </c>
      <c r="I325" s="234" t="s">
        <v>25</v>
      </c>
      <c r="J325" s="234" t="s">
        <v>5071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5072</v>
      </c>
      <c r="B326" s="241" t="s">
        <v>5073</v>
      </c>
      <c r="C326" s="241" t="s">
        <v>5074</v>
      </c>
      <c r="D326" s="241" t="s">
        <v>5075</v>
      </c>
      <c r="E326" s="241" t="s">
        <v>25</v>
      </c>
      <c r="F326" s="241" t="s">
        <v>25</v>
      </c>
      <c r="G326" s="241" t="s">
        <v>25</v>
      </c>
      <c r="H326" s="241" t="s">
        <v>5076</v>
      </c>
      <c r="I326" s="241" t="s">
        <v>3855</v>
      </c>
      <c r="J326" s="241" t="s">
        <v>5077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394</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IFERROR(INDEX('Recommendations'!$I$2:$I$56, MATCH(L2,'Recommendations'!$B$2:$B$56,0))="Implemented", FALSE))</xm:f>
            <x14:dxf>
              <font>
                <color rgb="FF000000"/>
              </font>
              <fill>
                <patternFill>
                  <bgColor rgb="FF3C7D22"/>
                </patternFill>
              </fill>
            </x14:dxf>
          </x14:cfRule>
          <x14:cfRule type="expression" priority="2" id="{00000000-000E-0000-0A00-000002000000}">
            <xm:f>AND(L2&lt;&gt;"", IFERROR(INDEX('Recommendations'!$I$2:$I$56, MATCH(L2,'Recommendations'!$B$2:$B$56,0))="Compensated", FALSE))</xm:f>
            <x14:dxf>
              <font>
                <color rgb="FF000000"/>
              </font>
              <fill>
                <patternFill>
                  <bgColor rgb="FFC6E0B4"/>
                </patternFill>
              </fill>
            </x14:dxf>
          </x14:cfRule>
          <x14:cfRule type="expression" priority="3" id="{00000000-000E-0000-0A00-000003000000}">
            <xm:f>AND(L2&lt;&gt;"", IFERROR(INDEX('Recommendations'!$I$2:$I$56, MATCH(L2,'Recommendations'!$B$2:$B$56,0))="Testing", FALSE))</xm:f>
            <x14:dxf>
              <font>
                <color rgb="FF000000"/>
              </font>
              <fill>
                <patternFill>
                  <bgColor rgb="FFFFC000"/>
                </patternFill>
              </fill>
            </x14:dxf>
          </x14:cfRule>
          <x14:cfRule type="expression" priority="4" id="{00000000-000E-0000-0A00-000004000000}">
            <xm:f>AND(L2&lt;&gt;"", IFERROR(INDEX('Recommendations'!$I$2:$I$56, MATCH(L2,'Recommendations'!$B$2:$B$56,0))="Failed", FALSE))</xm:f>
            <x14:dxf>
              <font>
                <color rgb="FF000000"/>
              </font>
              <fill>
                <patternFill>
                  <bgColor rgb="FFD82891"/>
                </patternFill>
              </fill>
            </x14:dxf>
          </x14:cfRule>
          <x14:cfRule type="expression" priority="5" id="{00000000-000E-0000-0A00-000005000000}">
            <xm:f>AND(L2&lt;&gt;"", IFERROR(INDEX('Recommendations'!$I$2:$I$56, MATCH(L2,'Recommendations'!$B$2:$B$56,0))="Risk Accepted", FALSE))</xm:f>
            <x14:dxf>
              <font>
                <color rgb="FF000000"/>
              </font>
              <fill>
                <patternFill>
                  <bgColor rgb="FFD9D9D9"/>
                </patternFill>
              </fill>
            </x14:dxf>
          </x14:cfRule>
          <x14:cfRule type="expression" priority="6" id="{00000000-000E-0000-0A00-000006000000}">
            <xm:f>AND(L2&lt;&gt;"", IFERROR(INDEX('Recommendations'!$I$2:$I$56, MATCH(L2,'Recommendations'!$B$2:$B$56,0))="N/A",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56" t="s">
        <v>475</v>
      </c>
      <c r="C2" s="257"/>
      <c r="D2" s="257"/>
      <c r="E2" s="257"/>
      <c r="F2" s="257"/>
      <c r="G2" s="257"/>
      <c r="H2" s="257"/>
      <c r="I2" s="257"/>
    </row>
    <row r="4" spans="2:15" ht="18.5" x14ac:dyDescent="0.45">
      <c r="B4" s="39" t="s">
        <v>476</v>
      </c>
    </row>
    <row r="5" spans="2:15" x14ac:dyDescent="0.35">
      <c r="B5" s="41" t="s">
        <v>25</v>
      </c>
      <c r="C5" s="41" t="s">
        <v>477</v>
      </c>
      <c r="D5" s="41" t="s">
        <v>478</v>
      </c>
      <c r="F5" s="258" t="s">
        <v>479</v>
      </c>
      <c r="G5" s="258"/>
      <c r="H5" s="258"/>
      <c r="I5" s="259" t="s">
        <v>480</v>
      </c>
      <c r="J5" s="259"/>
      <c r="K5" s="259"/>
      <c r="L5" s="259"/>
      <c r="M5" s="259"/>
      <c r="N5" s="259"/>
      <c r="O5" s="259"/>
    </row>
    <row r="6" spans="2:15" x14ac:dyDescent="0.35">
      <c r="B6" s="47" t="s">
        <v>481</v>
      </c>
      <c r="C6" s="48">
        <v>55</v>
      </c>
      <c r="D6" s="49" t="s">
        <v>25</v>
      </c>
      <c r="F6" s="258" t="s">
        <v>482</v>
      </c>
      <c r="G6" s="258"/>
      <c r="H6" s="258"/>
      <c r="I6" s="260" t="s">
        <v>483</v>
      </c>
      <c r="J6" s="260"/>
      <c r="K6" s="260"/>
      <c r="L6" s="260"/>
      <c r="M6" s="260"/>
      <c r="N6" s="260"/>
      <c r="O6" s="260"/>
    </row>
    <row r="7" spans="2:15" x14ac:dyDescent="0.35">
      <c r="B7" s="50" t="s">
        <v>484</v>
      </c>
      <c r="C7" s="51">
        <f>C6-C8-C9</f>
        <v>55</v>
      </c>
      <c r="D7" s="52">
        <f>IF(C6&gt;0,C7/C6,0)</f>
        <v>1</v>
      </c>
      <c r="F7" s="258" t="s">
        <v>485</v>
      </c>
      <c r="G7" s="258"/>
      <c r="H7" s="258"/>
      <c r="I7" s="260" t="s">
        <v>483</v>
      </c>
      <c r="J7" s="260"/>
      <c r="K7" s="260"/>
      <c r="L7" s="260"/>
      <c r="M7" s="260"/>
      <c r="N7" s="260"/>
      <c r="O7" s="260"/>
    </row>
    <row r="8" spans="2:15" x14ac:dyDescent="0.35">
      <c r="B8" s="43" t="s">
        <v>486</v>
      </c>
      <c r="C8" s="44">
        <f>COUNTIF('Recommendations'!I:I,"Risk Accepted")</f>
        <v>0</v>
      </c>
      <c r="D8" s="45">
        <f>IF(C6&gt;0,C8/C6,0)</f>
        <v>0</v>
      </c>
      <c r="F8" s="258" t="s">
        <v>487</v>
      </c>
      <c r="G8" s="258"/>
      <c r="H8" s="258"/>
      <c r="I8" s="260" t="s">
        <v>483</v>
      </c>
      <c r="J8" s="260"/>
      <c r="K8" s="260"/>
      <c r="L8" s="260"/>
      <c r="M8" s="260"/>
      <c r="N8" s="260"/>
      <c r="O8" s="260"/>
    </row>
    <row r="9" spans="2:15" x14ac:dyDescent="0.35">
      <c r="B9" s="43" t="s">
        <v>488</v>
      </c>
      <c r="C9" s="44">
        <f>COUNTIF('Recommendations'!I:I,"N/A")</f>
        <v>0</v>
      </c>
      <c r="D9" s="45">
        <f>IF(C6&gt;0,C9/C6,0)</f>
        <v>0</v>
      </c>
      <c r="F9" s="258" t="s">
        <v>489</v>
      </c>
      <c r="G9" s="258"/>
      <c r="H9" s="258"/>
      <c r="I9" s="260" t="s">
        <v>483</v>
      </c>
      <c r="J9" s="260"/>
      <c r="K9" s="260"/>
      <c r="L9" s="260"/>
      <c r="M9" s="260"/>
      <c r="N9" s="260"/>
      <c r="O9" s="260"/>
    </row>
    <row r="12" spans="2:15" ht="18.5" x14ac:dyDescent="0.45">
      <c r="B12" s="39" t="s">
        <v>490</v>
      </c>
    </row>
    <row r="14" spans="2:15" x14ac:dyDescent="0.35">
      <c r="B14" s="53" t="s">
        <v>491</v>
      </c>
    </row>
    <row r="15" spans="2:15" x14ac:dyDescent="0.35">
      <c r="B15" s="41" t="s">
        <v>25</v>
      </c>
      <c r="C15" s="41" t="s">
        <v>492</v>
      </c>
      <c r="D15" s="41" t="s">
        <v>493</v>
      </c>
      <c r="E15" s="41" t="s">
        <v>494</v>
      </c>
      <c r="F15" s="41" t="s">
        <v>495</v>
      </c>
    </row>
    <row r="16" spans="2:15" x14ac:dyDescent="0.35">
      <c r="B16" s="43" t="s">
        <v>496</v>
      </c>
      <c r="C16" s="44">
        <f>COUNTIF('Recommendations'!P:P,"Resolved")</f>
        <v>0</v>
      </c>
      <c r="D16" s="44">
        <f>COUNTIF('Recommendations'!P:P,"Testing")</f>
        <v>0</v>
      </c>
      <c r="E16" s="44">
        <f>COUNTIF('Recommendations'!P:P,"Outstanding")</f>
        <v>55</v>
      </c>
      <c r="F16" s="44">
        <f>SUM(C16:E16)</f>
        <v>55</v>
      </c>
    </row>
    <row r="18" spans="2:6" x14ac:dyDescent="0.35">
      <c r="B18" s="53" t="s">
        <v>497</v>
      </c>
    </row>
    <row r="19" spans="2:6" x14ac:dyDescent="0.35">
      <c r="B19" s="54" t="s">
        <v>25</v>
      </c>
      <c r="C19" s="54" t="s">
        <v>492</v>
      </c>
      <c r="D19" s="54" t="s">
        <v>493</v>
      </c>
      <c r="E19" s="54" t="s">
        <v>494</v>
      </c>
      <c r="F19" s="54" t="s">
        <v>25</v>
      </c>
    </row>
    <row r="20" spans="2:6" x14ac:dyDescent="0.35">
      <c r="B20" s="43" t="s">
        <v>496</v>
      </c>
      <c r="C20" s="45">
        <f>IF(F16&gt;0, C16/F16, 0)</f>
        <v>0</v>
      </c>
      <c r="D20" s="45">
        <f>IF(F16&gt;0, D16/F16, 0)</f>
        <v>0</v>
      </c>
      <c r="E20" s="45">
        <f>IF(F16&gt;0, E16/F16, 0)</f>
        <v>1</v>
      </c>
      <c r="F20" s="46" t="s">
        <v>25</v>
      </c>
    </row>
    <row r="25" spans="2:6" ht="18.5" x14ac:dyDescent="0.45">
      <c r="B25" s="39" t="s">
        <v>498</v>
      </c>
    </row>
    <row r="27" spans="2:6" x14ac:dyDescent="0.35">
      <c r="B27" s="53" t="s">
        <v>491</v>
      </c>
    </row>
    <row r="28" spans="2:6" x14ac:dyDescent="0.35">
      <c r="B28" s="41" t="s">
        <v>4</v>
      </c>
      <c r="C28" s="41" t="s">
        <v>492</v>
      </c>
      <c r="D28" s="41" t="s">
        <v>493</v>
      </c>
      <c r="E28" s="41" t="s">
        <v>494</v>
      </c>
      <c r="F28" s="41" t="s">
        <v>495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40</v>
      </c>
      <c r="F29" s="44">
        <f>SUM(C29:E29)</f>
        <v>40</v>
      </c>
    </row>
    <row r="30" spans="2:6" x14ac:dyDescent="0.35">
      <c r="B30" s="43" t="s">
        <v>98</v>
      </c>
      <c r="C30" s="44">
        <f>COUNTIFS('Recommendations'!E:E,"Level 2",'Recommendations'!P:P,"=Resolved")</f>
        <v>0</v>
      </c>
      <c r="D30" s="44">
        <f>COUNTIFS('Recommendations'!E:E,"=Level 2",'Recommendations'!P:P,"=Testing")</f>
        <v>0</v>
      </c>
      <c r="E30" s="44">
        <f>COUNTIFS('Recommendations'!E:E,"=Level 2",'Recommendations'!P:P,"=Outstanding")</f>
        <v>15</v>
      </c>
      <c r="F30" s="44">
        <f>SUM(C30:E30)</f>
        <v>15</v>
      </c>
    </row>
    <row r="32" spans="2:6" x14ac:dyDescent="0.35">
      <c r="B32" s="53" t="s">
        <v>497</v>
      </c>
    </row>
    <row r="33" spans="2:6" x14ac:dyDescent="0.35">
      <c r="B33" s="54" t="s">
        <v>4</v>
      </c>
      <c r="C33" s="54" t="s">
        <v>492</v>
      </c>
      <c r="D33" s="54" t="s">
        <v>493</v>
      </c>
      <c r="E33" s="54" t="s">
        <v>494</v>
      </c>
      <c r="F33" s="54" t="s">
        <v>25</v>
      </c>
    </row>
    <row r="34" spans="2:6" x14ac:dyDescent="0.35">
      <c r="B34" s="43" t="s">
        <v>21</v>
      </c>
      <c r="C34" s="45">
        <f>IF(F29&gt;0, C29/F29, 0)</f>
        <v>0</v>
      </c>
      <c r="D34" s="45">
        <f>IF(F29&gt;0, D29/F29, 0)</f>
        <v>0</v>
      </c>
      <c r="E34" s="45">
        <f>IF(F29&gt;0, E29/F29, 0)</f>
        <v>1</v>
      </c>
      <c r="F34" s="46" t="s">
        <v>25</v>
      </c>
    </row>
    <row r="35" spans="2:6" x14ac:dyDescent="0.35">
      <c r="B35" s="43" t="s">
        <v>98</v>
      </c>
      <c r="C35" s="45">
        <f>IF(F30&gt;0, C30/F30, 0)</f>
        <v>0</v>
      </c>
      <c r="D35" s="45">
        <f>IF(F30&gt;0, D30/F30, 0)</f>
        <v>0</v>
      </c>
      <c r="E35" s="45">
        <f>IF(F30&gt;0, E30/F30, 0)</f>
        <v>1</v>
      </c>
      <c r="F35" s="46" t="s">
        <v>25</v>
      </c>
    </row>
    <row r="40" spans="2:6" ht="18.5" x14ac:dyDescent="0.45">
      <c r="B40" s="39" t="s">
        <v>499</v>
      </c>
    </row>
    <row r="42" spans="2:6" x14ac:dyDescent="0.35">
      <c r="B42" s="53" t="s">
        <v>491</v>
      </c>
    </row>
    <row r="43" spans="2:6" x14ac:dyDescent="0.35">
      <c r="B43" s="41" t="s">
        <v>7</v>
      </c>
      <c r="C43" s="41" t="s">
        <v>492</v>
      </c>
      <c r="D43" s="41" t="s">
        <v>493</v>
      </c>
      <c r="E43" s="41" t="s">
        <v>494</v>
      </c>
      <c r="F43" s="41" t="s">
        <v>495</v>
      </c>
    </row>
    <row r="44" spans="2:6" x14ac:dyDescent="0.35">
      <c r="B44" s="43" t="s">
        <v>500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501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502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503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504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55</v>
      </c>
      <c r="F49" s="44">
        <f t="shared" si="0"/>
        <v>55</v>
      </c>
    </row>
    <row r="51" spans="2:6" x14ac:dyDescent="0.35">
      <c r="B51" s="53" t="s">
        <v>497</v>
      </c>
    </row>
    <row r="52" spans="2:6" x14ac:dyDescent="0.35">
      <c r="B52" s="54" t="s">
        <v>7</v>
      </c>
      <c r="C52" s="54" t="s">
        <v>492</v>
      </c>
      <c r="D52" s="54" t="s">
        <v>493</v>
      </c>
      <c r="E52" s="54" t="s">
        <v>494</v>
      </c>
      <c r="F52" s="54" t="s">
        <v>25</v>
      </c>
    </row>
    <row r="53" spans="2:6" x14ac:dyDescent="0.35">
      <c r="B53" s="43" t="s">
        <v>500</v>
      </c>
      <c r="C53" s="45">
        <f t="shared" ref="C53:C58" si="1">IF(F44&gt;0, C44/F44, 0)</f>
        <v>0</v>
      </c>
      <c r="D53" s="45">
        <f t="shared" ref="D53:D58" si="2">IF(F44&gt;0, D44/F44, 0)</f>
        <v>0</v>
      </c>
      <c r="E53" s="45">
        <f t="shared" ref="E53:E58" si="3">IF(F44&gt;0, E44/F44, 0)</f>
        <v>0</v>
      </c>
      <c r="F53" s="46" t="s">
        <v>25</v>
      </c>
    </row>
    <row r="54" spans="2:6" x14ac:dyDescent="0.35">
      <c r="B54" s="43" t="s">
        <v>501</v>
      </c>
      <c r="C54" s="45">
        <f t="shared" si="1"/>
        <v>0</v>
      </c>
      <c r="D54" s="45">
        <f t="shared" si="2"/>
        <v>0</v>
      </c>
      <c r="E54" s="45">
        <f t="shared" si="3"/>
        <v>0</v>
      </c>
      <c r="F54" s="46" t="s">
        <v>25</v>
      </c>
    </row>
    <row r="55" spans="2:6" x14ac:dyDescent="0.35">
      <c r="B55" s="43" t="s">
        <v>502</v>
      </c>
      <c r="C55" s="45">
        <f t="shared" si="1"/>
        <v>0</v>
      </c>
      <c r="D55" s="45">
        <f t="shared" si="2"/>
        <v>0</v>
      </c>
      <c r="E55" s="45">
        <f t="shared" si="3"/>
        <v>0</v>
      </c>
      <c r="F55" s="46" t="s">
        <v>25</v>
      </c>
    </row>
    <row r="56" spans="2:6" x14ac:dyDescent="0.35">
      <c r="B56" s="43" t="s">
        <v>503</v>
      </c>
      <c r="C56" s="45">
        <f t="shared" si="1"/>
        <v>0</v>
      </c>
      <c r="D56" s="45">
        <f t="shared" si="2"/>
        <v>0</v>
      </c>
      <c r="E56" s="45">
        <f t="shared" si="3"/>
        <v>0</v>
      </c>
      <c r="F56" s="46" t="s">
        <v>25</v>
      </c>
    </row>
    <row r="57" spans="2:6" x14ac:dyDescent="0.35">
      <c r="B57" s="43" t="s">
        <v>504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505</v>
      </c>
    </row>
    <row r="65" spans="2:6" x14ac:dyDescent="0.35">
      <c r="B65" s="53" t="s">
        <v>491</v>
      </c>
    </row>
    <row r="66" spans="2:6" x14ac:dyDescent="0.35">
      <c r="B66" s="41" t="s">
        <v>3</v>
      </c>
      <c r="C66" s="41" t="s">
        <v>492</v>
      </c>
      <c r="D66" s="41" t="s">
        <v>493</v>
      </c>
      <c r="E66" s="41" t="s">
        <v>494</v>
      </c>
      <c r="F66" s="41" t="s">
        <v>495</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41</v>
      </c>
      <c r="F67" s="44">
        <f>SUM(C67:E67)</f>
        <v>41</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14</v>
      </c>
      <c r="F68" s="44">
        <f>SUM(C68:E68)</f>
        <v>14</v>
      </c>
    </row>
    <row r="70" spans="2:6" x14ac:dyDescent="0.35">
      <c r="B70" s="53" t="s">
        <v>497</v>
      </c>
    </row>
    <row r="71" spans="2:6" x14ac:dyDescent="0.35">
      <c r="B71" s="54" t="s">
        <v>3</v>
      </c>
      <c r="C71" s="54" t="s">
        <v>492</v>
      </c>
      <c r="D71" s="54" t="s">
        <v>493</v>
      </c>
      <c r="E71" s="54" t="s">
        <v>494</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506</v>
      </c>
    </row>
    <row r="80" spans="2:6" x14ac:dyDescent="0.35">
      <c r="B80" s="53" t="s">
        <v>491</v>
      </c>
    </row>
    <row r="81" spans="2:6" x14ac:dyDescent="0.35">
      <c r="B81" s="41" t="s">
        <v>5</v>
      </c>
      <c r="C81" s="41" t="s">
        <v>492</v>
      </c>
      <c r="D81" s="41" t="s">
        <v>493</v>
      </c>
      <c r="E81" s="41" t="s">
        <v>494</v>
      </c>
      <c r="F81" s="41" t="s">
        <v>495</v>
      </c>
    </row>
    <row r="82" spans="2:6" x14ac:dyDescent="0.35">
      <c r="B82" s="43" t="s">
        <v>507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508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509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510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55</v>
      </c>
      <c r="F86" s="44">
        <f>SUM(C86:E86)</f>
        <v>55</v>
      </c>
    </row>
    <row r="88" spans="2:6" x14ac:dyDescent="0.35">
      <c r="B88" s="53" t="s">
        <v>497</v>
      </c>
    </row>
    <row r="89" spans="2:6" x14ac:dyDescent="0.35">
      <c r="B89" s="54" t="s">
        <v>5</v>
      </c>
      <c r="C89" s="54" t="s">
        <v>492</v>
      </c>
      <c r="D89" s="54" t="s">
        <v>493</v>
      </c>
      <c r="E89" s="54" t="s">
        <v>494</v>
      </c>
      <c r="F89" s="54" t="s">
        <v>25</v>
      </c>
    </row>
    <row r="90" spans="2:6" x14ac:dyDescent="0.35">
      <c r="B90" s="43" t="s">
        <v>507</v>
      </c>
      <c r="C90" s="45">
        <f>IF(F82&gt;0, C82/F82, 0)</f>
        <v>0</v>
      </c>
      <c r="D90" s="45">
        <f>IF(F82&gt;0, D82/F82, 0)</f>
        <v>0</v>
      </c>
      <c r="E90" s="45">
        <f>IF(F82&gt;0, E82/F82, 0)</f>
        <v>0</v>
      </c>
      <c r="F90" s="46" t="s">
        <v>25</v>
      </c>
    </row>
    <row r="91" spans="2:6" x14ac:dyDescent="0.35">
      <c r="B91" s="43" t="s">
        <v>508</v>
      </c>
      <c r="C91" s="45">
        <f>IF(F83&gt;0, C83/F83, 0)</f>
        <v>0</v>
      </c>
      <c r="D91" s="45">
        <f>IF(F83&gt;0, D83/F83, 0)</f>
        <v>0</v>
      </c>
      <c r="E91" s="45">
        <f>IF(F83&gt;0, E83/F83, 0)</f>
        <v>0</v>
      </c>
      <c r="F91" s="46" t="s">
        <v>25</v>
      </c>
    </row>
    <row r="92" spans="2:6" x14ac:dyDescent="0.35">
      <c r="B92" s="43" t="s">
        <v>509</v>
      </c>
      <c r="C92" s="45">
        <f>IF(F84&gt;0, C84/F84, 0)</f>
        <v>0</v>
      </c>
      <c r="D92" s="45">
        <f>IF(F84&gt;0, D84/F84, 0)</f>
        <v>0</v>
      </c>
      <c r="E92" s="45">
        <f>IF(F84&gt;0, E84/F84, 0)</f>
        <v>0</v>
      </c>
      <c r="F92" s="46" t="s">
        <v>25</v>
      </c>
    </row>
    <row r="93" spans="2:6" x14ac:dyDescent="0.35">
      <c r="B93" s="43" t="s">
        <v>510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511</v>
      </c>
    </row>
    <row r="101" spans="2:6" x14ac:dyDescent="0.35">
      <c r="B101" s="53" t="s">
        <v>491</v>
      </c>
    </row>
    <row r="102" spans="2:6" x14ac:dyDescent="0.35">
      <c r="B102" s="41" t="s">
        <v>512</v>
      </c>
      <c r="C102" s="41" t="s">
        <v>492</v>
      </c>
      <c r="D102" s="41" t="s">
        <v>493</v>
      </c>
      <c r="E102" s="41" t="s">
        <v>494</v>
      </c>
      <c r="F102" s="41" t="s">
        <v>495</v>
      </c>
    </row>
    <row r="103" spans="2:6" x14ac:dyDescent="0.35">
      <c r="B103" s="43" t="s">
        <v>513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514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515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55</v>
      </c>
      <c r="F106" s="44">
        <f>SUM(C106:E106)</f>
        <v>55</v>
      </c>
    </row>
    <row r="108" spans="2:6" x14ac:dyDescent="0.35">
      <c r="B108" s="53" t="s">
        <v>497</v>
      </c>
    </row>
    <row r="109" spans="2:6" x14ac:dyDescent="0.35">
      <c r="B109" s="54" t="s">
        <v>512</v>
      </c>
      <c r="C109" s="54" t="s">
        <v>492</v>
      </c>
      <c r="D109" s="54" t="s">
        <v>493</v>
      </c>
      <c r="E109" s="54" t="s">
        <v>494</v>
      </c>
      <c r="F109" s="54" t="s">
        <v>25</v>
      </c>
    </row>
    <row r="110" spans="2:6" x14ac:dyDescent="0.35">
      <c r="B110" s="43" t="s">
        <v>513</v>
      </c>
      <c r="C110" s="45">
        <f>IF(F103&gt;0, C103/F103, 0)</f>
        <v>0</v>
      </c>
      <c r="D110" s="45">
        <f>IF(F103&gt;0, D103/F103, 0)</f>
        <v>0</v>
      </c>
      <c r="E110" s="45">
        <f>IF(F103&gt;0, E103/F103, 0)</f>
        <v>0</v>
      </c>
      <c r="F110" s="46" t="s">
        <v>25</v>
      </c>
    </row>
    <row r="111" spans="2:6" x14ac:dyDescent="0.35">
      <c r="B111" s="43" t="s">
        <v>514</v>
      </c>
      <c r="C111" s="45">
        <f>IF(F104&gt;0, C104/F104, 0)</f>
        <v>0</v>
      </c>
      <c r="D111" s="45">
        <f>IF(F104&gt;0, D104/F104, 0)</f>
        <v>0</v>
      </c>
      <c r="E111" s="45">
        <f>IF(F104&gt;0, E104/F104, 0)</f>
        <v>0</v>
      </c>
      <c r="F111" s="46" t="s">
        <v>25</v>
      </c>
    </row>
    <row r="112" spans="2:6" x14ac:dyDescent="0.35">
      <c r="B112" s="43" t="s">
        <v>515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516</v>
      </c>
      <c r="J118" s="39" t="s">
        <v>517</v>
      </c>
    </row>
    <row r="119" spans="2:15" x14ac:dyDescent="0.35">
      <c r="B119" s="41" t="s">
        <v>7</v>
      </c>
      <c r="C119" s="261" t="s">
        <v>518</v>
      </c>
      <c r="D119" s="261"/>
      <c r="E119" s="41" t="s">
        <v>484</v>
      </c>
      <c r="F119" s="41" t="s">
        <v>492</v>
      </c>
      <c r="G119" s="261" t="s">
        <v>519</v>
      </c>
      <c r="H119" s="261"/>
      <c r="J119" s="41" t="s">
        <v>7</v>
      </c>
      <c r="K119" s="41" t="s">
        <v>507</v>
      </c>
      <c r="L119" s="41" t="s">
        <v>508</v>
      </c>
      <c r="M119" s="41" t="s">
        <v>509</v>
      </c>
      <c r="N119" s="41" t="s">
        <v>510</v>
      </c>
      <c r="O119" s="41" t="s">
        <v>22</v>
      </c>
    </row>
    <row r="120" spans="2:15" x14ac:dyDescent="0.35">
      <c r="B120" s="47" t="s">
        <v>500</v>
      </c>
      <c r="C120" s="262" t="s">
        <v>25</v>
      </c>
      <c r="D120" s="262"/>
      <c r="E120" s="44">
        <f>COUNTIF('Recommendations'!H:H,"Phase1")-COUNTIFS('Recommendations'!H:H,"Phase1",'Recommendations'!I:I,"Risk Accepted")-COUNTIFS('Recommendations'!H:H,"Phase1",'Recommendations'!I:I,"N/A")</f>
        <v>0</v>
      </c>
      <c r="F120" s="44">
        <f>COUNTIFS('Recommendations'!H:H,"Phase1",'Recommendations'!P:P,"Resolved")</f>
        <v>0</v>
      </c>
      <c r="G120" s="263">
        <f t="shared" ref="G120:G125" si="4">IF(E120&gt;0,F120/E120,0)</f>
        <v>0</v>
      </c>
      <c r="H120" s="263"/>
      <c r="J120" s="47" t="s">
        <v>500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501</v>
      </c>
      <c r="C121" s="262" t="s">
        <v>25</v>
      </c>
      <c r="D121" s="262"/>
      <c r="E121" s="44">
        <f>COUNTIF('Recommendations'!H:H,"Phase2")-COUNTIFS('Recommendations'!H:H,"Phase2",'Recommendations'!I:I,"Risk Accepted")-COUNTIFS('Recommendations'!H:H,"Phase2",'Recommendations'!I:I,"N/A")</f>
        <v>0</v>
      </c>
      <c r="F121" s="44">
        <f>COUNTIFS('Recommendations'!H:H,"Phase2",'Recommendations'!P:P,"Resolved")</f>
        <v>0</v>
      </c>
      <c r="G121" s="263">
        <f t="shared" si="4"/>
        <v>0</v>
      </c>
      <c r="H121" s="263"/>
      <c r="J121" s="47" t="s">
        <v>501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502</v>
      </c>
      <c r="C122" s="262" t="s">
        <v>25</v>
      </c>
      <c r="D122" s="262"/>
      <c r="E122" s="44">
        <f>COUNTIF('Recommendations'!H:H,"Phase3")-COUNTIFS('Recommendations'!H:H,"Phase3",'Recommendations'!I:I,"Risk Accepted")-COUNTIFS('Recommendations'!H:H,"Phase3",'Recommendations'!I:I,"N/A")</f>
        <v>0</v>
      </c>
      <c r="F122" s="44">
        <f>COUNTIFS('Recommendations'!H:H,"Phase3",'Recommendations'!P:P,"Resolved")</f>
        <v>0</v>
      </c>
      <c r="G122" s="263">
        <f t="shared" si="4"/>
        <v>0</v>
      </c>
      <c r="H122" s="263"/>
      <c r="J122" s="47" t="s">
        <v>502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503</v>
      </c>
      <c r="C123" s="262" t="s">
        <v>25</v>
      </c>
      <c r="D123" s="262"/>
      <c r="E123" s="44">
        <f>COUNTIF('Recommendations'!H:H,"Phase4")-COUNTIFS('Recommendations'!H:H,"Phase4",'Recommendations'!I:I,"Risk Accepted")-COUNTIFS('Recommendations'!H:H,"Phase4",'Recommendations'!I:I,"N/A")</f>
        <v>0</v>
      </c>
      <c r="F123" s="44">
        <f>COUNTIFS('Recommendations'!H:H,"Phase4",'Recommendations'!P:P,"Resolved")</f>
        <v>0</v>
      </c>
      <c r="G123" s="263">
        <f t="shared" si="4"/>
        <v>0</v>
      </c>
      <c r="H123" s="263"/>
      <c r="J123" s="47" t="s">
        <v>503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504</v>
      </c>
      <c r="C124" s="262" t="s">
        <v>25</v>
      </c>
      <c r="D124" s="262"/>
      <c r="E124" s="44">
        <f>COUNTIF('Recommendations'!H:H,"Phase5")-COUNTIFS('Recommendations'!H:H,"Phase5",'Recommendations'!I:I,"Risk Accepted")-COUNTIFS('Recommendations'!H:H,"Phase5",'Recommendations'!I:I,"N/A")</f>
        <v>0</v>
      </c>
      <c r="F124" s="44">
        <f>COUNTIFS('Recommendations'!H:H,"Phase5",'Recommendations'!P:P,"Resolved")</f>
        <v>0</v>
      </c>
      <c r="G124" s="263">
        <f t="shared" si="4"/>
        <v>0</v>
      </c>
      <c r="H124" s="263"/>
      <c r="J124" s="47" t="s">
        <v>504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62" t="s">
        <v>25</v>
      </c>
      <c r="D125" s="262"/>
      <c r="E125" s="44">
        <f>COUNTIF('Recommendations'!H:H,"Pending")-COUNTIFS('Recommendations'!H:H,"Pending",'Recommendations'!I:I,"Risk Accepted")-COUNTIFS('Recommendations'!H:H,"Pending",'Recommendations'!I:I,"N/A")</f>
        <v>55</v>
      </c>
      <c r="F125" s="44">
        <f>COUNTIFS('Recommendations'!H:H,"Pending",'Recommendations'!P:P,"Resolved")</f>
        <v>0</v>
      </c>
      <c r="G125" s="263">
        <f t="shared" si="4"/>
        <v>0</v>
      </c>
      <c r="H125" s="263"/>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55</v>
      </c>
    </row>
    <row r="132" spans="2:24" ht="21" x14ac:dyDescent="0.5">
      <c r="B132" s="39" t="s">
        <v>520</v>
      </c>
      <c r="P132" s="56" t="s">
        <v>521</v>
      </c>
    </row>
    <row r="134" spans="2:24" ht="60" customHeight="1" x14ac:dyDescent="0.35">
      <c r="B134" s="264" t="s">
        <v>522</v>
      </c>
      <c r="C134" s="257"/>
      <c r="D134" s="257"/>
      <c r="E134" s="257"/>
      <c r="F134" s="257"/>
      <c r="P134" s="264" t="s">
        <v>523</v>
      </c>
      <c r="Q134" s="257"/>
      <c r="R134" s="257"/>
      <c r="S134" s="257"/>
      <c r="T134" s="257"/>
      <c r="U134" s="257"/>
      <c r="V134" s="257"/>
      <c r="W134" s="257"/>
    </row>
    <row r="136" spans="2:24" ht="30" customHeight="1" x14ac:dyDescent="0.35">
      <c r="P136" s="57" t="s">
        <v>524</v>
      </c>
      <c r="Q136" s="58">
        <f>C16</f>
        <v>0</v>
      </c>
      <c r="R136" s="59"/>
      <c r="S136" s="58">
        <f>C82</f>
        <v>0</v>
      </c>
      <c r="T136" s="59"/>
      <c r="U136" s="58">
        <f>C83</f>
        <v>0</v>
      </c>
      <c r="V136" s="59"/>
      <c r="W136" s="58">
        <f>C84</f>
        <v>0</v>
      </c>
      <c r="X136" s="59"/>
    </row>
    <row r="137" spans="2:24" ht="35" customHeight="1" x14ac:dyDescent="0.35">
      <c r="P137" s="60" t="s">
        <v>525</v>
      </c>
      <c r="Q137" s="60" t="s">
        <v>526</v>
      </c>
      <c r="R137" s="60" t="s">
        <v>527</v>
      </c>
      <c r="S137" s="60" t="s">
        <v>528</v>
      </c>
      <c r="T137" s="60" t="s">
        <v>529</v>
      </c>
      <c r="U137" s="60" t="s">
        <v>530</v>
      </c>
      <c r="V137" s="60" t="s">
        <v>531</v>
      </c>
      <c r="W137" s="60" t="s">
        <v>532</v>
      </c>
      <c r="X137" s="60" t="s">
        <v>533</v>
      </c>
    </row>
    <row r="138" spans="2:24" x14ac:dyDescent="0.35">
      <c r="O138" s="61" t="s">
        <v>534</v>
      </c>
      <c r="P138" s="62" t="s">
        <v>535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536</v>
      </c>
      <c r="P173" s="56" t="s">
        <v>537</v>
      </c>
    </row>
    <row r="175" spans="2:24" ht="45" customHeight="1" x14ac:dyDescent="0.35">
      <c r="B175" s="264" t="s">
        <v>538</v>
      </c>
      <c r="C175" s="257"/>
      <c r="D175" s="257"/>
      <c r="E175" s="257"/>
      <c r="F175" s="257"/>
      <c r="P175" s="264" t="s">
        <v>539</v>
      </c>
      <c r="Q175" s="257"/>
      <c r="R175" s="257"/>
      <c r="S175" s="257"/>
      <c r="T175" s="257"/>
      <c r="U175" s="257"/>
    </row>
    <row r="176" spans="2:24" ht="35" customHeight="1" x14ac:dyDescent="0.35">
      <c r="P176" s="261" t="s">
        <v>540</v>
      </c>
      <c r="Q176" s="261"/>
      <c r="R176" s="261" t="s">
        <v>541</v>
      </c>
      <c r="S176" s="261"/>
      <c r="T176" s="261"/>
    </row>
    <row r="177" spans="16:22" ht="30" customHeight="1" x14ac:dyDescent="0.35">
      <c r="P177" s="265">
        <v>0</v>
      </c>
      <c r="Q177" s="266"/>
      <c r="R177" s="267" t="s">
        <v>542</v>
      </c>
      <c r="S177" s="268"/>
      <c r="T177" s="268"/>
    </row>
    <row r="180" spans="16:22" ht="25" customHeight="1" x14ac:dyDescent="0.35">
      <c r="P180" s="65" t="s">
        <v>525</v>
      </c>
      <c r="Q180" s="65" t="s">
        <v>543</v>
      </c>
      <c r="R180" s="65" t="s">
        <v>544</v>
      </c>
      <c r="S180" s="269" t="s">
        <v>9</v>
      </c>
      <c r="T180" s="269"/>
      <c r="U180" s="269"/>
      <c r="V180" s="257"/>
    </row>
    <row r="181" spans="16:22" ht="20" customHeight="1" x14ac:dyDescent="0.35">
      <c r="P181" s="67"/>
      <c r="Q181" s="68"/>
      <c r="R181" s="69" t="str">
        <f>IF(AND(NOT(ISBLANK(Q181)), Dashboard!$P177&gt;0), Q181/Dashboard!$P177, "")</f>
        <v/>
      </c>
      <c r="S181" s="270"/>
      <c r="T181" s="271"/>
      <c r="U181" s="271"/>
      <c r="V181" s="271"/>
    </row>
    <row r="182" spans="16:22" ht="20" customHeight="1" x14ac:dyDescent="0.35">
      <c r="P182" s="67"/>
      <c r="Q182" s="68"/>
      <c r="R182" s="69" t="str">
        <f>IF(AND(NOT(ISBLANK(Q182)), Dashboard!$P177&gt;0), Q182/Dashboard!$P177, "")</f>
        <v/>
      </c>
      <c r="S182" s="270"/>
      <c r="T182" s="271"/>
      <c r="U182" s="271"/>
      <c r="V182" s="271"/>
    </row>
    <row r="183" spans="16:22" ht="20" customHeight="1" x14ac:dyDescent="0.35">
      <c r="P183" s="67"/>
      <c r="Q183" s="68"/>
      <c r="R183" s="69" t="str">
        <f>IF(AND(NOT(ISBLANK(Q183)), Dashboard!$P177&gt;0), Q183/Dashboard!$P177, "")</f>
        <v/>
      </c>
      <c r="S183" s="270"/>
      <c r="T183" s="271"/>
      <c r="U183" s="271"/>
      <c r="V183" s="271"/>
    </row>
    <row r="184" spans="16:22" ht="20" customHeight="1" x14ac:dyDescent="0.35">
      <c r="P184" s="67"/>
      <c r="Q184" s="68"/>
      <c r="R184" s="69" t="str">
        <f>IF(AND(NOT(ISBLANK(Q184)), Dashboard!$P177&gt;0), Q184/Dashboard!$P177, "")</f>
        <v/>
      </c>
      <c r="S184" s="270"/>
      <c r="T184" s="271"/>
      <c r="U184" s="271"/>
      <c r="V184" s="271"/>
    </row>
    <row r="185" spans="16:22" ht="20" customHeight="1" x14ac:dyDescent="0.35">
      <c r="P185" s="67"/>
      <c r="Q185" s="68"/>
      <c r="R185" s="69" t="str">
        <f>IF(AND(NOT(ISBLANK(Q185)), Dashboard!$P177&gt;0), Q185/Dashboard!$P177, "")</f>
        <v/>
      </c>
      <c r="S185" s="270"/>
      <c r="T185" s="271"/>
      <c r="U185" s="271"/>
      <c r="V185" s="271"/>
    </row>
    <row r="186" spans="16:22" ht="20" customHeight="1" x14ac:dyDescent="0.35">
      <c r="P186" s="67"/>
      <c r="Q186" s="68"/>
      <c r="R186" s="69" t="str">
        <f>IF(AND(NOT(ISBLANK(Q186)), Dashboard!$P177&gt;0), Q186/Dashboard!$P177, "")</f>
        <v/>
      </c>
      <c r="S186" s="270"/>
      <c r="T186" s="271"/>
      <c r="U186" s="271"/>
      <c r="V186" s="271"/>
    </row>
    <row r="187" spans="16:22" ht="20" customHeight="1" x14ac:dyDescent="0.35">
      <c r="P187" s="67"/>
      <c r="Q187" s="68"/>
      <c r="R187" s="69" t="str">
        <f>IF(AND(NOT(ISBLANK(Q187)), Dashboard!$P177&gt;0), Q187/Dashboard!$P177, "")</f>
        <v/>
      </c>
      <c r="S187" s="270"/>
      <c r="T187" s="271"/>
      <c r="U187" s="271"/>
      <c r="V187" s="271"/>
    </row>
    <row r="188" spans="16:22" ht="20" customHeight="1" x14ac:dyDescent="0.35">
      <c r="P188" s="67"/>
      <c r="Q188" s="68"/>
      <c r="R188" s="69" t="str">
        <f>IF(AND(NOT(ISBLANK(Q188)), Dashboard!$P177&gt;0), Q188/Dashboard!$P177, "")</f>
        <v/>
      </c>
      <c r="S188" s="270"/>
      <c r="T188" s="271"/>
      <c r="U188" s="271"/>
      <c r="V188" s="271"/>
    </row>
    <row r="189" spans="16:22" ht="20" customHeight="1" x14ac:dyDescent="0.35">
      <c r="P189" s="67"/>
      <c r="Q189" s="68"/>
      <c r="R189" s="69" t="str">
        <f>IF(AND(NOT(ISBLANK(Q189)), Dashboard!$P177&gt;0), Q189/Dashboard!$P177, "")</f>
        <v/>
      </c>
      <c r="S189" s="270"/>
      <c r="T189" s="271"/>
      <c r="U189" s="271"/>
      <c r="V189" s="271"/>
    </row>
    <row r="190" spans="16:22" ht="20" customHeight="1" x14ac:dyDescent="0.35">
      <c r="P190" s="67"/>
      <c r="Q190" s="68"/>
      <c r="R190" s="69" t="str">
        <f>IF(AND(NOT(ISBLANK(Q190)), Dashboard!$P177&gt;0), Q190/Dashboard!$P177, "")</f>
        <v/>
      </c>
      <c r="S190" s="270"/>
      <c r="T190" s="271"/>
      <c r="U190" s="271"/>
      <c r="V190" s="271"/>
    </row>
    <row r="191" spans="16:22" ht="20" customHeight="1" x14ac:dyDescent="0.35">
      <c r="P191" s="67"/>
      <c r="Q191" s="68"/>
      <c r="R191" s="69" t="str">
        <f>IF(AND(NOT(ISBLANK(Q191)), Dashboard!$P177&gt;0), Q191/Dashboard!$P177, "")</f>
        <v/>
      </c>
      <c r="S191" s="270"/>
      <c r="T191" s="271"/>
      <c r="U191" s="271"/>
      <c r="V191" s="271"/>
    </row>
    <row r="192" spans="16:22" ht="20" customHeight="1" x14ac:dyDescent="0.35">
      <c r="P192" s="67"/>
      <c r="Q192" s="68"/>
      <c r="R192" s="69" t="str">
        <f>IF(AND(NOT(ISBLANK(Q192)), Dashboard!$P177&gt;0), Q192/Dashboard!$P177, "")</f>
        <v/>
      </c>
      <c r="S192" s="270"/>
      <c r="T192" s="271"/>
      <c r="U192" s="271"/>
      <c r="V192" s="271"/>
    </row>
    <row r="193" spans="2:22" ht="20" customHeight="1" x14ac:dyDescent="0.35">
      <c r="P193" s="67"/>
      <c r="Q193" s="68"/>
      <c r="R193" s="69" t="str">
        <f>IF(AND(NOT(ISBLANK(Q193)), Dashboard!$P177&gt;0), Q193/Dashboard!$P177, "")</f>
        <v/>
      </c>
      <c r="S193" s="270"/>
      <c r="T193" s="271"/>
      <c r="U193" s="271"/>
      <c r="V193" s="271"/>
    </row>
    <row r="194" spans="2:22" ht="20" customHeight="1" x14ac:dyDescent="0.35">
      <c r="P194" s="67"/>
      <c r="Q194" s="68"/>
      <c r="R194" s="69" t="str">
        <f>IF(AND(NOT(ISBLANK(Q194)), Dashboard!$P177&gt;0), Q194/Dashboard!$P177, "")</f>
        <v/>
      </c>
      <c r="S194" s="270"/>
      <c r="T194" s="271"/>
      <c r="U194" s="271"/>
      <c r="V194" s="271"/>
    </row>
    <row r="195" spans="2:22" ht="20" customHeight="1" x14ac:dyDescent="0.35">
      <c r="P195" s="67"/>
      <c r="Q195" s="68"/>
      <c r="R195" s="69" t="str">
        <f>IF(AND(NOT(ISBLANK(Q195)), Dashboard!$P177&gt;0), Q195/Dashboard!$P177, "")</f>
        <v/>
      </c>
      <c r="S195" s="270"/>
      <c r="T195" s="271"/>
      <c r="U195" s="271"/>
      <c r="V195" s="271"/>
    </row>
    <row r="196" spans="2:22" ht="20" customHeight="1" x14ac:dyDescent="0.35">
      <c r="P196" s="67"/>
      <c r="Q196" s="68"/>
      <c r="R196" s="69" t="str">
        <f>IF(AND(NOT(ISBLANK(Q196)), Dashboard!$P177&gt;0), Q196/Dashboard!$P177, "")</f>
        <v/>
      </c>
      <c r="S196" s="270"/>
      <c r="T196" s="271"/>
      <c r="U196" s="271"/>
      <c r="V196" s="271"/>
    </row>
    <row r="197" spans="2:22" ht="20" customHeight="1" x14ac:dyDescent="0.35">
      <c r="P197" s="67"/>
      <c r="Q197" s="68"/>
      <c r="R197" s="69" t="str">
        <f>IF(AND(NOT(ISBLANK(Q197)), Dashboard!$P177&gt;0), Q197/Dashboard!$P177, "")</f>
        <v/>
      </c>
      <c r="S197" s="270"/>
      <c r="T197" s="271"/>
      <c r="U197" s="271"/>
      <c r="V197" s="271"/>
    </row>
    <row r="198" spans="2:22" ht="20" customHeight="1" x14ac:dyDescent="0.35">
      <c r="P198" s="67"/>
      <c r="Q198" s="68"/>
      <c r="R198" s="69" t="str">
        <f>IF(AND(NOT(ISBLANK(Q198)), Dashboard!$P177&gt;0), Q198/Dashboard!$P177, "")</f>
        <v/>
      </c>
      <c r="S198" s="270"/>
      <c r="T198" s="271"/>
      <c r="U198" s="271"/>
      <c r="V198" s="271"/>
    </row>
    <row r="199" spans="2:22" ht="20" customHeight="1" x14ac:dyDescent="0.35">
      <c r="P199" s="67"/>
      <c r="Q199" s="68"/>
      <c r="R199" s="69" t="str">
        <f>IF(AND(NOT(ISBLANK(Q199)), Dashboard!$P177&gt;0), Q199/Dashboard!$P177, "")</f>
        <v/>
      </c>
      <c r="S199" s="270"/>
      <c r="T199" s="271"/>
      <c r="U199" s="271"/>
      <c r="V199" s="271"/>
    </row>
    <row r="200" spans="2:22" ht="20" customHeight="1" x14ac:dyDescent="0.35">
      <c r="P200" s="67"/>
      <c r="Q200" s="68"/>
      <c r="R200" s="69" t="str">
        <f>IF(AND(NOT(ISBLANK(Q200)), Dashboard!$P177&gt;0), Q200/Dashboard!$P177, "")</f>
        <v/>
      </c>
      <c r="S200" s="270"/>
      <c r="T200" s="271"/>
      <c r="U200" s="271"/>
      <c r="V200" s="271"/>
    </row>
    <row r="204" spans="2:22" ht="32" customHeight="1" x14ac:dyDescent="0.35">
      <c r="B204" s="255" t="s">
        <v>394</v>
      </c>
      <c r="C204" s="255"/>
      <c r="D204" s="255"/>
      <c r="E204" s="255"/>
      <c r="F204" s="255"/>
      <c r="G204" s="255"/>
      <c r="H204" s="255"/>
      <c r="I204" s="255"/>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20:H125">
    <cfRule type="expression" dxfId="71" priority="4">
      <formula>$G120&gt;=0.8</formula>
    </cfRule>
    <cfRule type="expression" dxfId="70" priority="5">
      <formula>AND($G120&gt;=0.5,$G120&lt;0.8)</formula>
    </cfRule>
    <cfRule type="expression" dxfId="69" priority="6">
      <formula>$G120&lt;0.5</formula>
    </cfRule>
  </conditionalFormatting>
  <conditionalFormatting sqref="K120:K125">
    <cfRule type="cellIs" dxfId="68" priority="7" operator="greaterThan">
      <formula>0</formula>
    </cfRule>
  </conditionalFormatting>
  <conditionalFormatting sqref="L120:L125">
    <cfRule type="cellIs" dxfId="67" priority="8" operator="greaterThan">
      <formula>0</formula>
    </cfRule>
  </conditionalFormatting>
  <conditionalFormatting sqref="M120:M125">
    <cfRule type="cellIs" dxfId="66" priority="9" operator="greaterThan">
      <formula>0</formula>
    </cfRule>
  </conditionalFormatting>
  <conditionalFormatting sqref="N120:N12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6"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17</v>
      </c>
      <c r="B4" s="2" t="s">
        <v>39</v>
      </c>
      <c r="C4" s="1" t="s">
        <v>40</v>
      </c>
      <c r="D4" s="3" t="s">
        <v>33</v>
      </c>
      <c r="E4" s="3" t="s">
        <v>21</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17</v>
      </c>
      <c r="B5" s="2" t="s">
        <v>46</v>
      </c>
      <c r="C5" s="1" t="s">
        <v>47</v>
      </c>
      <c r="D5" s="3" t="s">
        <v>33</v>
      </c>
      <c r="E5" s="3" t="s">
        <v>21</v>
      </c>
      <c r="F5" s="4" t="s">
        <v>22</v>
      </c>
      <c r="G5" s="4" t="s">
        <v>23</v>
      </c>
      <c r="H5" s="4" t="s">
        <v>24</v>
      </c>
      <c r="I5" s="4" t="s">
        <v>25</v>
      </c>
      <c r="J5" s="5" t="s">
        <v>25</v>
      </c>
      <c r="K5" s="5" t="s">
        <v>48</v>
      </c>
      <c r="L5" s="5" t="s">
        <v>49</v>
      </c>
      <c r="M5" s="5" t="s">
        <v>50</v>
      </c>
      <c r="N5" s="5" t="s">
        <v>51</v>
      </c>
      <c r="O5" s="5" t="s">
        <v>52</v>
      </c>
      <c r="P5" s="4" t="str">
        <f t="shared" si="0"/>
        <v>Outstanding</v>
      </c>
      <c r="Q5" s="13" t="s">
        <v>25</v>
      </c>
    </row>
    <row r="6" spans="1:17" ht="60" customHeight="1" x14ac:dyDescent="0.35">
      <c r="A6" s="11" t="s">
        <v>17</v>
      </c>
      <c r="B6" s="2" t="s">
        <v>53</v>
      </c>
      <c r="C6" s="1" t="s">
        <v>54</v>
      </c>
      <c r="D6" s="3" t="s">
        <v>33</v>
      </c>
      <c r="E6" s="3" t="s">
        <v>21</v>
      </c>
      <c r="F6" s="4" t="s">
        <v>22</v>
      </c>
      <c r="G6" s="4" t="s">
        <v>23</v>
      </c>
      <c r="H6" s="4" t="s">
        <v>24</v>
      </c>
      <c r="I6" s="4" t="s">
        <v>25</v>
      </c>
      <c r="J6" s="5" t="s">
        <v>25</v>
      </c>
      <c r="K6" s="5" t="s">
        <v>55</v>
      </c>
      <c r="L6" s="5" t="s">
        <v>56</v>
      </c>
      <c r="M6" s="5" t="s">
        <v>57</v>
      </c>
      <c r="N6" s="5" t="s">
        <v>58</v>
      </c>
      <c r="O6" s="5" t="s">
        <v>59</v>
      </c>
      <c r="P6" s="4" t="str">
        <f t="shared" si="0"/>
        <v>Outstanding</v>
      </c>
      <c r="Q6" s="13" t="s">
        <v>25</v>
      </c>
    </row>
    <row r="7" spans="1:17" ht="60" customHeight="1" x14ac:dyDescent="0.35">
      <c r="A7" s="11" t="s">
        <v>17</v>
      </c>
      <c r="B7" s="2" t="s">
        <v>60</v>
      </c>
      <c r="C7" s="1" t="s">
        <v>61</v>
      </c>
      <c r="D7" s="3" t="s">
        <v>33</v>
      </c>
      <c r="E7" s="3" t="s">
        <v>21</v>
      </c>
      <c r="F7" s="4" t="s">
        <v>22</v>
      </c>
      <c r="G7" s="4" t="s">
        <v>23</v>
      </c>
      <c r="H7" s="4" t="s">
        <v>24</v>
      </c>
      <c r="I7" s="4" t="s">
        <v>25</v>
      </c>
      <c r="J7" s="5" t="s">
        <v>25</v>
      </c>
      <c r="K7" s="5" t="s">
        <v>62</v>
      </c>
      <c r="L7" s="5" t="s">
        <v>63</v>
      </c>
      <c r="M7" s="5" t="s">
        <v>64</v>
      </c>
      <c r="N7" s="5" t="s">
        <v>65</v>
      </c>
      <c r="O7" s="5" t="s">
        <v>66</v>
      </c>
      <c r="P7" s="4" t="str">
        <f t="shared" si="0"/>
        <v>Outstanding</v>
      </c>
      <c r="Q7" s="13" t="s">
        <v>25</v>
      </c>
    </row>
    <row r="8" spans="1:17" ht="60" customHeight="1" x14ac:dyDescent="0.35">
      <c r="A8" s="11" t="s">
        <v>17</v>
      </c>
      <c r="B8" s="2" t="s">
        <v>67</v>
      </c>
      <c r="C8" s="1" t="s">
        <v>68</v>
      </c>
      <c r="D8" s="3" t="s">
        <v>33</v>
      </c>
      <c r="E8" s="3" t="s">
        <v>21</v>
      </c>
      <c r="F8" s="4" t="s">
        <v>22</v>
      </c>
      <c r="G8" s="4" t="s">
        <v>23</v>
      </c>
      <c r="H8" s="4" t="s">
        <v>24</v>
      </c>
      <c r="I8" s="4" t="s">
        <v>25</v>
      </c>
      <c r="J8" s="5" t="s">
        <v>25</v>
      </c>
      <c r="K8" s="5" t="s">
        <v>69</v>
      </c>
      <c r="L8" s="5" t="s">
        <v>70</v>
      </c>
      <c r="M8" s="5" t="s">
        <v>71</v>
      </c>
      <c r="N8" s="5" t="s">
        <v>72</v>
      </c>
      <c r="O8" s="5" t="s">
        <v>73</v>
      </c>
      <c r="P8" s="4" t="str">
        <f t="shared" si="0"/>
        <v>Outstanding</v>
      </c>
      <c r="Q8" s="13" t="s">
        <v>25</v>
      </c>
    </row>
    <row r="9" spans="1:17" ht="60" customHeight="1" x14ac:dyDescent="0.35">
      <c r="A9" s="11" t="s">
        <v>74</v>
      </c>
      <c r="B9" s="2" t="s">
        <v>75</v>
      </c>
      <c r="C9" s="1" t="s">
        <v>76</v>
      </c>
      <c r="D9" s="3" t="s">
        <v>20</v>
      </c>
      <c r="E9" s="3" t="s">
        <v>21</v>
      </c>
      <c r="F9" s="4" t="s">
        <v>22</v>
      </c>
      <c r="G9" s="4" t="s">
        <v>23</v>
      </c>
      <c r="H9" s="4" t="s">
        <v>24</v>
      </c>
      <c r="I9" s="4" t="s">
        <v>25</v>
      </c>
      <c r="J9" s="5" t="s">
        <v>25</v>
      </c>
      <c r="K9" s="5" t="s">
        <v>77</v>
      </c>
      <c r="L9" s="5" t="s">
        <v>78</v>
      </c>
      <c r="M9" s="5" t="s">
        <v>79</v>
      </c>
      <c r="N9" s="5" t="s">
        <v>80</v>
      </c>
      <c r="O9" s="5" t="s">
        <v>81</v>
      </c>
      <c r="P9" s="4" t="str">
        <f t="shared" si="0"/>
        <v>Outstanding</v>
      </c>
      <c r="Q9" s="13" t="s">
        <v>25</v>
      </c>
    </row>
    <row r="10" spans="1:17" ht="60" customHeight="1" x14ac:dyDescent="0.35">
      <c r="A10" s="11" t="s">
        <v>74</v>
      </c>
      <c r="B10" s="2" t="s">
        <v>82</v>
      </c>
      <c r="C10" s="1" t="s">
        <v>83</v>
      </c>
      <c r="D10" s="3" t="s">
        <v>20</v>
      </c>
      <c r="E10" s="3" t="s">
        <v>21</v>
      </c>
      <c r="F10" s="4" t="s">
        <v>22</v>
      </c>
      <c r="G10" s="4" t="s">
        <v>23</v>
      </c>
      <c r="H10" s="4" t="s">
        <v>24</v>
      </c>
      <c r="I10" s="4" t="s">
        <v>25</v>
      </c>
      <c r="J10" s="5" t="s">
        <v>25</v>
      </c>
      <c r="K10" s="5" t="s">
        <v>84</v>
      </c>
      <c r="L10" s="5" t="s">
        <v>85</v>
      </c>
      <c r="M10" s="5" t="s">
        <v>86</v>
      </c>
      <c r="N10" s="5" t="s">
        <v>87</v>
      </c>
      <c r="O10" s="5" t="s">
        <v>88</v>
      </c>
      <c r="P10" s="4" t="str">
        <f t="shared" si="0"/>
        <v>Outstanding</v>
      </c>
      <c r="Q10" s="13" t="s">
        <v>25</v>
      </c>
    </row>
    <row r="11" spans="1:17" ht="60" customHeight="1" x14ac:dyDescent="0.35">
      <c r="A11" s="11" t="s">
        <v>74</v>
      </c>
      <c r="B11" s="2" t="s">
        <v>89</v>
      </c>
      <c r="C11" s="1" t="s">
        <v>90</v>
      </c>
      <c r="D11" s="3" t="s">
        <v>33</v>
      </c>
      <c r="E11" s="3" t="s">
        <v>21</v>
      </c>
      <c r="F11" s="4" t="s">
        <v>22</v>
      </c>
      <c r="G11" s="4" t="s">
        <v>23</v>
      </c>
      <c r="H11" s="4" t="s">
        <v>24</v>
      </c>
      <c r="I11" s="4" t="s">
        <v>25</v>
      </c>
      <c r="J11" s="5" t="s">
        <v>25</v>
      </c>
      <c r="K11" s="5" t="s">
        <v>91</v>
      </c>
      <c r="L11" s="5" t="s">
        <v>92</v>
      </c>
      <c r="M11" s="5" t="s">
        <v>93</v>
      </c>
      <c r="N11" s="5" t="s">
        <v>94</v>
      </c>
      <c r="O11" s="5" t="s">
        <v>95</v>
      </c>
      <c r="P11" s="4" t="str">
        <f t="shared" si="0"/>
        <v>Outstanding</v>
      </c>
      <c r="Q11" s="13" t="s">
        <v>25</v>
      </c>
    </row>
    <row r="12" spans="1:17" ht="60" customHeight="1" x14ac:dyDescent="0.35">
      <c r="A12" s="11" t="s">
        <v>74</v>
      </c>
      <c r="B12" s="2" t="s">
        <v>96</v>
      </c>
      <c r="C12" s="1" t="s">
        <v>97</v>
      </c>
      <c r="D12" s="3" t="s">
        <v>33</v>
      </c>
      <c r="E12" s="3" t="s">
        <v>98</v>
      </c>
      <c r="F12" s="4" t="s">
        <v>22</v>
      </c>
      <c r="G12" s="4" t="s">
        <v>23</v>
      </c>
      <c r="H12" s="4" t="s">
        <v>24</v>
      </c>
      <c r="I12" s="4" t="s">
        <v>25</v>
      </c>
      <c r="J12" s="5" t="s">
        <v>25</v>
      </c>
      <c r="K12" s="5" t="s">
        <v>99</v>
      </c>
      <c r="L12" s="5" t="s">
        <v>100</v>
      </c>
      <c r="M12" s="5" t="s">
        <v>101</v>
      </c>
      <c r="N12" s="5" t="s">
        <v>102</v>
      </c>
      <c r="O12" s="5" t="s">
        <v>103</v>
      </c>
      <c r="P12" s="4" t="str">
        <f t="shared" si="0"/>
        <v>Outstanding</v>
      </c>
      <c r="Q12" s="13" t="s">
        <v>25</v>
      </c>
    </row>
    <row r="13" spans="1:17" ht="60" customHeight="1" x14ac:dyDescent="0.35">
      <c r="A13" s="11" t="s">
        <v>74</v>
      </c>
      <c r="B13" s="2" t="s">
        <v>104</v>
      </c>
      <c r="C13" s="1" t="s">
        <v>105</v>
      </c>
      <c r="D13" s="3" t="s">
        <v>33</v>
      </c>
      <c r="E13" s="3" t="s">
        <v>21</v>
      </c>
      <c r="F13" s="4" t="s">
        <v>22</v>
      </c>
      <c r="G13" s="4" t="s">
        <v>23</v>
      </c>
      <c r="H13" s="4" t="s">
        <v>24</v>
      </c>
      <c r="I13" s="4" t="s">
        <v>25</v>
      </c>
      <c r="J13" s="5" t="s">
        <v>25</v>
      </c>
      <c r="K13" s="5" t="s">
        <v>106</v>
      </c>
      <c r="L13" s="5" t="s">
        <v>107</v>
      </c>
      <c r="M13" s="5" t="s">
        <v>108</v>
      </c>
      <c r="N13" s="5" t="s">
        <v>109</v>
      </c>
      <c r="O13" s="5" t="s">
        <v>110</v>
      </c>
      <c r="P13" s="4" t="str">
        <f t="shared" si="0"/>
        <v>Outstanding</v>
      </c>
      <c r="Q13" s="13" t="s">
        <v>25</v>
      </c>
    </row>
    <row r="14" spans="1:17" ht="60" customHeight="1" x14ac:dyDescent="0.35">
      <c r="A14" s="11" t="s">
        <v>74</v>
      </c>
      <c r="B14" s="2" t="s">
        <v>111</v>
      </c>
      <c r="C14" s="1" t="s">
        <v>112</v>
      </c>
      <c r="D14" s="3" t="s">
        <v>33</v>
      </c>
      <c r="E14" s="3" t="s">
        <v>21</v>
      </c>
      <c r="F14" s="4" t="s">
        <v>22</v>
      </c>
      <c r="G14" s="4" t="s">
        <v>23</v>
      </c>
      <c r="H14" s="4" t="s">
        <v>24</v>
      </c>
      <c r="I14" s="4" t="s">
        <v>25</v>
      </c>
      <c r="J14" s="5" t="s">
        <v>25</v>
      </c>
      <c r="K14" s="5" t="s">
        <v>113</v>
      </c>
      <c r="L14" s="5" t="s">
        <v>114</v>
      </c>
      <c r="M14" s="5" t="s">
        <v>115</v>
      </c>
      <c r="N14" s="5" t="s">
        <v>116</v>
      </c>
      <c r="O14" s="5" t="s">
        <v>117</v>
      </c>
      <c r="P14" s="4" t="str">
        <f t="shared" si="0"/>
        <v>Outstanding</v>
      </c>
      <c r="Q14" s="13" t="s">
        <v>25</v>
      </c>
    </row>
    <row r="15" spans="1:17" ht="60" customHeight="1" x14ac:dyDescent="0.35">
      <c r="A15" s="11" t="s">
        <v>74</v>
      </c>
      <c r="B15" s="2" t="s">
        <v>118</v>
      </c>
      <c r="C15" s="1" t="s">
        <v>119</v>
      </c>
      <c r="D15" s="3" t="s">
        <v>33</v>
      </c>
      <c r="E15" s="3" t="s">
        <v>21</v>
      </c>
      <c r="F15" s="4" t="s">
        <v>22</v>
      </c>
      <c r="G15" s="4" t="s">
        <v>23</v>
      </c>
      <c r="H15" s="4" t="s">
        <v>24</v>
      </c>
      <c r="I15" s="4" t="s">
        <v>25</v>
      </c>
      <c r="J15" s="5" t="s">
        <v>25</v>
      </c>
      <c r="K15" s="5" t="s">
        <v>120</v>
      </c>
      <c r="L15" s="5" t="s">
        <v>121</v>
      </c>
      <c r="M15" s="5" t="s">
        <v>122</v>
      </c>
      <c r="N15" s="5" t="s">
        <v>123</v>
      </c>
      <c r="O15" s="5" t="s">
        <v>124</v>
      </c>
      <c r="P15" s="4" t="str">
        <f t="shared" si="0"/>
        <v>Outstanding</v>
      </c>
      <c r="Q15" s="13" t="s">
        <v>25</v>
      </c>
    </row>
    <row r="16" spans="1:17" ht="60" customHeight="1" x14ac:dyDescent="0.35">
      <c r="A16" s="11" t="s">
        <v>74</v>
      </c>
      <c r="B16" s="2" t="s">
        <v>125</v>
      </c>
      <c r="C16" s="1" t="s">
        <v>126</v>
      </c>
      <c r="D16" s="3" t="s">
        <v>33</v>
      </c>
      <c r="E16" s="3" t="s">
        <v>98</v>
      </c>
      <c r="F16" s="4" t="s">
        <v>22</v>
      </c>
      <c r="G16" s="4" t="s">
        <v>23</v>
      </c>
      <c r="H16" s="4" t="s">
        <v>24</v>
      </c>
      <c r="I16" s="4" t="s">
        <v>25</v>
      </c>
      <c r="J16" s="5" t="s">
        <v>25</v>
      </c>
      <c r="K16" s="5" t="s">
        <v>127</v>
      </c>
      <c r="L16" s="5" t="s">
        <v>128</v>
      </c>
      <c r="M16" s="5" t="s">
        <v>129</v>
      </c>
      <c r="N16" s="5" t="s">
        <v>130</v>
      </c>
      <c r="O16" s="5"/>
      <c r="P16" s="4" t="str">
        <f t="shared" si="0"/>
        <v>Outstanding</v>
      </c>
      <c r="Q16" s="13" t="s">
        <v>25</v>
      </c>
    </row>
    <row r="17" spans="1:17" ht="60" customHeight="1" x14ac:dyDescent="0.35">
      <c r="A17" s="11" t="s">
        <v>131</v>
      </c>
      <c r="B17" s="2" t="s">
        <v>132</v>
      </c>
      <c r="C17" s="1" t="s">
        <v>133</v>
      </c>
      <c r="D17" s="3" t="s">
        <v>20</v>
      </c>
      <c r="E17" s="3" t="s">
        <v>21</v>
      </c>
      <c r="F17" s="4" t="s">
        <v>22</v>
      </c>
      <c r="G17" s="4" t="s">
        <v>23</v>
      </c>
      <c r="H17" s="4" t="s">
        <v>24</v>
      </c>
      <c r="I17" s="4" t="s">
        <v>25</v>
      </c>
      <c r="J17" s="5" t="s">
        <v>25</v>
      </c>
      <c r="K17" s="5" t="s">
        <v>134</v>
      </c>
      <c r="L17" s="5" t="s">
        <v>135</v>
      </c>
      <c r="M17" s="5" t="s">
        <v>64</v>
      </c>
      <c r="N17" s="5" t="s">
        <v>136</v>
      </c>
      <c r="O17" s="5" t="s">
        <v>137</v>
      </c>
      <c r="P17" s="4" t="str">
        <f t="shared" si="0"/>
        <v>Outstanding</v>
      </c>
      <c r="Q17" s="13" t="s">
        <v>25</v>
      </c>
    </row>
    <row r="18" spans="1:17" ht="60" customHeight="1" x14ac:dyDescent="0.35">
      <c r="A18" s="11" t="s">
        <v>131</v>
      </c>
      <c r="B18" s="2" t="s">
        <v>138</v>
      </c>
      <c r="C18" s="1" t="s">
        <v>139</v>
      </c>
      <c r="D18" s="3" t="s">
        <v>33</v>
      </c>
      <c r="E18" s="3" t="s">
        <v>98</v>
      </c>
      <c r="F18" s="4" t="s">
        <v>22</v>
      </c>
      <c r="G18" s="4" t="s">
        <v>23</v>
      </c>
      <c r="H18" s="4" t="s">
        <v>24</v>
      </c>
      <c r="I18" s="4" t="s">
        <v>25</v>
      </c>
      <c r="J18" s="5" t="s">
        <v>25</v>
      </c>
      <c r="K18" s="5" t="s">
        <v>140</v>
      </c>
      <c r="L18" s="5" t="s">
        <v>141</v>
      </c>
      <c r="M18" s="5" t="s">
        <v>142</v>
      </c>
      <c r="N18" s="5" t="s">
        <v>143</v>
      </c>
      <c r="O18" s="5" t="s">
        <v>144</v>
      </c>
      <c r="P18" s="4" t="str">
        <f t="shared" si="0"/>
        <v>Outstanding</v>
      </c>
      <c r="Q18" s="13" t="s">
        <v>25</v>
      </c>
    </row>
    <row r="19" spans="1:17" ht="60" customHeight="1" x14ac:dyDescent="0.35">
      <c r="A19" s="11" t="s">
        <v>131</v>
      </c>
      <c r="B19" s="2" t="s">
        <v>145</v>
      </c>
      <c r="C19" s="1" t="s">
        <v>146</v>
      </c>
      <c r="D19" s="3" t="s">
        <v>33</v>
      </c>
      <c r="E19" s="3" t="s">
        <v>98</v>
      </c>
      <c r="F19" s="4" t="s">
        <v>22</v>
      </c>
      <c r="G19" s="4" t="s">
        <v>23</v>
      </c>
      <c r="H19" s="4" t="s">
        <v>24</v>
      </c>
      <c r="I19" s="4" t="s">
        <v>25</v>
      </c>
      <c r="J19" s="5" t="s">
        <v>25</v>
      </c>
      <c r="K19" s="5" t="s">
        <v>147</v>
      </c>
      <c r="L19" s="5" t="s">
        <v>148</v>
      </c>
      <c r="M19" s="5" t="s">
        <v>64</v>
      </c>
      <c r="N19" s="5" t="s">
        <v>149</v>
      </c>
      <c r="O19" s="5" t="s">
        <v>150</v>
      </c>
      <c r="P19" s="4" t="str">
        <f t="shared" si="0"/>
        <v>Outstanding</v>
      </c>
      <c r="Q19" s="13" t="s">
        <v>25</v>
      </c>
    </row>
    <row r="20" spans="1:17" ht="60" customHeight="1" x14ac:dyDescent="0.35">
      <c r="A20" s="11" t="s">
        <v>131</v>
      </c>
      <c r="B20" s="2" t="s">
        <v>151</v>
      </c>
      <c r="C20" s="1" t="s">
        <v>152</v>
      </c>
      <c r="D20" s="3" t="s">
        <v>33</v>
      </c>
      <c r="E20" s="3" t="s">
        <v>21</v>
      </c>
      <c r="F20" s="4" t="s">
        <v>22</v>
      </c>
      <c r="G20" s="4" t="s">
        <v>23</v>
      </c>
      <c r="H20" s="4" t="s">
        <v>24</v>
      </c>
      <c r="I20" s="4" t="s">
        <v>25</v>
      </c>
      <c r="J20" s="5" t="s">
        <v>25</v>
      </c>
      <c r="K20" s="5" t="s">
        <v>153</v>
      </c>
      <c r="L20" s="5" t="s">
        <v>154</v>
      </c>
      <c r="M20" s="5" t="s">
        <v>155</v>
      </c>
      <c r="N20" s="5" t="s">
        <v>156</v>
      </c>
      <c r="O20" s="5" t="s">
        <v>157</v>
      </c>
      <c r="P20" s="4" t="str">
        <f t="shared" si="0"/>
        <v>Outstanding</v>
      </c>
      <c r="Q20" s="13" t="s">
        <v>25</v>
      </c>
    </row>
    <row r="21" spans="1:17" ht="60" customHeight="1" x14ac:dyDescent="0.35">
      <c r="A21" s="11" t="s">
        <v>131</v>
      </c>
      <c r="B21" s="2" t="s">
        <v>158</v>
      </c>
      <c r="C21" s="1" t="s">
        <v>159</v>
      </c>
      <c r="D21" s="3" t="s">
        <v>33</v>
      </c>
      <c r="E21" s="3" t="s">
        <v>98</v>
      </c>
      <c r="F21" s="4" t="s">
        <v>22</v>
      </c>
      <c r="G21" s="4" t="s">
        <v>23</v>
      </c>
      <c r="H21" s="4" t="s">
        <v>24</v>
      </c>
      <c r="I21" s="4" t="s">
        <v>25</v>
      </c>
      <c r="J21" s="5" t="s">
        <v>25</v>
      </c>
      <c r="K21" s="5" t="s">
        <v>160</v>
      </c>
      <c r="L21" s="5" t="s">
        <v>161</v>
      </c>
      <c r="M21" s="5" t="s">
        <v>162</v>
      </c>
      <c r="N21" s="5" t="s">
        <v>163</v>
      </c>
      <c r="O21" s="5" t="s">
        <v>164</v>
      </c>
      <c r="P21" s="4" t="str">
        <f t="shared" si="0"/>
        <v>Outstanding</v>
      </c>
      <c r="Q21" s="13" t="s">
        <v>25</v>
      </c>
    </row>
    <row r="22" spans="1:17" ht="60" customHeight="1" x14ac:dyDescent="0.35">
      <c r="A22" s="11" t="s">
        <v>131</v>
      </c>
      <c r="B22" s="2" t="s">
        <v>165</v>
      </c>
      <c r="C22" s="1" t="s">
        <v>166</v>
      </c>
      <c r="D22" s="3" t="s">
        <v>33</v>
      </c>
      <c r="E22" s="3" t="s">
        <v>98</v>
      </c>
      <c r="F22" s="4" t="s">
        <v>22</v>
      </c>
      <c r="G22" s="4" t="s">
        <v>23</v>
      </c>
      <c r="H22" s="4" t="s">
        <v>24</v>
      </c>
      <c r="I22" s="4" t="s">
        <v>25</v>
      </c>
      <c r="J22" s="5" t="s">
        <v>25</v>
      </c>
      <c r="K22" s="5" t="s">
        <v>167</v>
      </c>
      <c r="L22" s="5" t="s">
        <v>168</v>
      </c>
      <c r="M22" s="5" t="s">
        <v>169</v>
      </c>
      <c r="N22" s="5" t="s">
        <v>170</v>
      </c>
      <c r="O22" s="5" t="s">
        <v>171</v>
      </c>
      <c r="P22" s="4" t="str">
        <f t="shared" si="0"/>
        <v>Outstanding</v>
      </c>
      <c r="Q22" s="13" t="s">
        <v>25</v>
      </c>
    </row>
    <row r="23" spans="1:17" ht="60" customHeight="1" x14ac:dyDescent="0.35">
      <c r="A23" s="11" t="s">
        <v>131</v>
      </c>
      <c r="B23" s="2" t="s">
        <v>172</v>
      </c>
      <c r="C23" s="1" t="s">
        <v>173</v>
      </c>
      <c r="D23" s="3" t="s">
        <v>33</v>
      </c>
      <c r="E23" s="3" t="s">
        <v>21</v>
      </c>
      <c r="F23" s="4" t="s">
        <v>22</v>
      </c>
      <c r="G23" s="4" t="s">
        <v>23</v>
      </c>
      <c r="H23" s="4" t="s">
        <v>24</v>
      </c>
      <c r="I23" s="4" t="s">
        <v>25</v>
      </c>
      <c r="J23" s="5" t="s">
        <v>25</v>
      </c>
      <c r="K23" s="5" t="s">
        <v>174</v>
      </c>
      <c r="L23" s="5" t="s">
        <v>175</v>
      </c>
      <c r="M23" s="5" t="s">
        <v>64</v>
      </c>
      <c r="N23" s="5" t="s">
        <v>176</v>
      </c>
      <c r="O23" s="5" t="s">
        <v>177</v>
      </c>
      <c r="P23" s="4" t="str">
        <f t="shared" si="0"/>
        <v>Outstanding</v>
      </c>
      <c r="Q23" s="13" t="s">
        <v>25</v>
      </c>
    </row>
    <row r="24" spans="1:17" ht="60" customHeight="1" x14ac:dyDescent="0.35">
      <c r="A24" s="11" t="s">
        <v>131</v>
      </c>
      <c r="B24" s="2" t="s">
        <v>178</v>
      </c>
      <c r="C24" s="1" t="s">
        <v>179</v>
      </c>
      <c r="D24" s="3" t="s">
        <v>33</v>
      </c>
      <c r="E24" s="3" t="s">
        <v>98</v>
      </c>
      <c r="F24" s="4" t="s">
        <v>22</v>
      </c>
      <c r="G24" s="4" t="s">
        <v>23</v>
      </c>
      <c r="H24" s="4" t="s">
        <v>24</v>
      </c>
      <c r="I24" s="4" t="s">
        <v>25</v>
      </c>
      <c r="J24" s="5" t="s">
        <v>25</v>
      </c>
      <c r="K24" s="5" t="s">
        <v>180</v>
      </c>
      <c r="L24" s="5" t="s">
        <v>181</v>
      </c>
      <c r="M24" s="5" t="s">
        <v>64</v>
      </c>
      <c r="N24" s="5" t="s">
        <v>182</v>
      </c>
      <c r="O24" s="5" t="s">
        <v>183</v>
      </c>
      <c r="P24" s="4" t="str">
        <f t="shared" si="0"/>
        <v>Outstanding</v>
      </c>
      <c r="Q24" s="13" t="s">
        <v>25</v>
      </c>
    </row>
    <row r="25" spans="1:17" ht="60" customHeight="1" x14ac:dyDescent="0.35">
      <c r="A25" s="11" t="s">
        <v>131</v>
      </c>
      <c r="B25" s="2" t="s">
        <v>184</v>
      </c>
      <c r="C25" s="1" t="s">
        <v>185</v>
      </c>
      <c r="D25" s="3" t="s">
        <v>33</v>
      </c>
      <c r="E25" s="3" t="s">
        <v>21</v>
      </c>
      <c r="F25" s="4" t="s">
        <v>22</v>
      </c>
      <c r="G25" s="4" t="s">
        <v>23</v>
      </c>
      <c r="H25" s="4" t="s">
        <v>24</v>
      </c>
      <c r="I25" s="4" t="s">
        <v>25</v>
      </c>
      <c r="J25" s="5" t="s">
        <v>25</v>
      </c>
      <c r="K25" s="5" t="s">
        <v>186</v>
      </c>
      <c r="L25" s="5" t="s">
        <v>187</v>
      </c>
      <c r="M25" s="5" t="s">
        <v>64</v>
      </c>
      <c r="N25" s="5" t="s">
        <v>188</v>
      </c>
      <c r="O25" s="5" t="s">
        <v>189</v>
      </c>
      <c r="P25" s="4" t="str">
        <f t="shared" si="0"/>
        <v>Outstanding</v>
      </c>
      <c r="Q25" s="13" t="s">
        <v>25</v>
      </c>
    </row>
    <row r="26" spans="1:17" ht="60" customHeight="1" x14ac:dyDescent="0.35">
      <c r="A26" s="11" t="s">
        <v>131</v>
      </c>
      <c r="B26" s="2" t="s">
        <v>190</v>
      </c>
      <c r="C26" s="1" t="s">
        <v>191</v>
      </c>
      <c r="D26" s="3" t="s">
        <v>33</v>
      </c>
      <c r="E26" s="3" t="s">
        <v>21</v>
      </c>
      <c r="F26" s="4" t="s">
        <v>22</v>
      </c>
      <c r="G26" s="4" t="s">
        <v>23</v>
      </c>
      <c r="H26" s="4" t="s">
        <v>24</v>
      </c>
      <c r="I26" s="4" t="s">
        <v>25</v>
      </c>
      <c r="J26" s="5" t="s">
        <v>25</v>
      </c>
      <c r="K26" s="5" t="s">
        <v>192</v>
      </c>
      <c r="L26" s="5" t="s">
        <v>193</v>
      </c>
      <c r="M26" s="5" t="s">
        <v>194</v>
      </c>
      <c r="N26" s="5" t="s">
        <v>195</v>
      </c>
      <c r="O26" s="5" t="s">
        <v>196</v>
      </c>
      <c r="P26" s="4" t="str">
        <f t="shared" si="0"/>
        <v>Outstanding</v>
      </c>
      <c r="Q26" s="13" t="s">
        <v>25</v>
      </c>
    </row>
    <row r="27" spans="1:17" ht="60" customHeight="1" x14ac:dyDescent="0.35">
      <c r="A27" s="11" t="s">
        <v>131</v>
      </c>
      <c r="B27" s="2" t="s">
        <v>197</v>
      </c>
      <c r="C27" s="1" t="s">
        <v>198</v>
      </c>
      <c r="D27" s="3" t="s">
        <v>20</v>
      </c>
      <c r="E27" s="3" t="s">
        <v>98</v>
      </c>
      <c r="F27" s="4" t="s">
        <v>22</v>
      </c>
      <c r="G27" s="4" t="s">
        <v>23</v>
      </c>
      <c r="H27" s="4" t="s">
        <v>24</v>
      </c>
      <c r="I27" s="4" t="s">
        <v>25</v>
      </c>
      <c r="J27" s="5" t="s">
        <v>25</v>
      </c>
      <c r="K27" s="5" t="s">
        <v>199</v>
      </c>
      <c r="L27" s="5" t="s">
        <v>200</v>
      </c>
      <c r="M27" s="5" t="s">
        <v>201</v>
      </c>
      <c r="N27" s="5" t="s">
        <v>202</v>
      </c>
      <c r="O27" s="5"/>
      <c r="P27" s="4" t="str">
        <f t="shared" si="0"/>
        <v>Outstanding</v>
      </c>
      <c r="Q27" s="13" t="s">
        <v>25</v>
      </c>
    </row>
    <row r="28" spans="1:17" ht="60" customHeight="1" x14ac:dyDescent="0.35">
      <c r="A28" s="11" t="s">
        <v>131</v>
      </c>
      <c r="B28" s="2" t="s">
        <v>203</v>
      </c>
      <c r="C28" s="1" t="s">
        <v>204</v>
      </c>
      <c r="D28" s="3" t="s">
        <v>20</v>
      </c>
      <c r="E28" s="3" t="s">
        <v>98</v>
      </c>
      <c r="F28" s="4" t="s">
        <v>22</v>
      </c>
      <c r="G28" s="4" t="s">
        <v>23</v>
      </c>
      <c r="H28" s="4" t="s">
        <v>24</v>
      </c>
      <c r="I28" s="4" t="s">
        <v>25</v>
      </c>
      <c r="J28" s="5" t="s">
        <v>25</v>
      </c>
      <c r="K28" s="5" t="s">
        <v>205</v>
      </c>
      <c r="L28" s="5" t="s">
        <v>206</v>
      </c>
      <c r="M28" s="5" t="s">
        <v>207</v>
      </c>
      <c r="N28" s="5" t="s">
        <v>208</v>
      </c>
      <c r="O28" s="5" t="s">
        <v>209</v>
      </c>
      <c r="P28" s="4" t="str">
        <f t="shared" si="0"/>
        <v>Outstanding</v>
      </c>
      <c r="Q28" s="13" t="s">
        <v>25</v>
      </c>
    </row>
    <row r="29" spans="1:17" ht="60" customHeight="1" x14ac:dyDescent="0.35">
      <c r="A29" s="11" t="s">
        <v>210</v>
      </c>
      <c r="B29" s="2" t="s">
        <v>211</v>
      </c>
      <c r="C29" s="1" t="s">
        <v>212</v>
      </c>
      <c r="D29" s="3" t="s">
        <v>20</v>
      </c>
      <c r="E29" s="3" t="s">
        <v>98</v>
      </c>
      <c r="F29" s="4" t="s">
        <v>22</v>
      </c>
      <c r="G29" s="4" t="s">
        <v>23</v>
      </c>
      <c r="H29" s="4" t="s">
        <v>24</v>
      </c>
      <c r="I29" s="4" t="s">
        <v>25</v>
      </c>
      <c r="J29" s="5" t="s">
        <v>25</v>
      </c>
      <c r="K29" s="5" t="s">
        <v>213</v>
      </c>
      <c r="L29" s="5" t="s">
        <v>214</v>
      </c>
      <c r="M29" s="5" t="s">
        <v>215</v>
      </c>
      <c r="N29" s="5" t="s">
        <v>216</v>
      </c>
      <c r="O29" s="5" t="s">
        <v>217</v>
      </c>
      <c r="P29" s="4" t="str">
        <f t="shared" si="0"/>
        <v>Outstanding</v>
      </c>
      <c r="Q29" s="13" t="s">
        <v>25</v>
      </c>
    </row>
    <row r="30" spans="1:17" ht="60" customHeight="1" x14ac:dyDescent="0.35">
      <c r="A30" s="11" t="s">
        <v>210</v>
      </c>
      <c r="B30" s="2" t="s">
        <v>218</v>
      </c>
      <c r="C30" s="1" t="s">
        <v>219</v>
      </c>
      <c r="D30" s="3" t="s">
        <v>33</v>
      </c>
      <c r="E30" s="3" t="s">
        <v>98</v>
      </c>
      <c r="F30" s="4" t="s">
        <v>22</v>
      </c>
      <c r="G30" s="4" t="s">
        <v>23</v>
      </c>
      <c r="H30" s="4" t="s">
        <v>24</v>
      </c>
      <c r="I30" s="4" t="s">
        <v>25</v>
      </c>
      <c r="J30" s="5" t="s">
        <v>25</v>
      </c>
      <c r="K30" s="5" t="s">
        <v>220</v>
      </c>
      <c r="L30" s="5" t="s">
        <v>221</v>
      </c>
      <c r="M30" s="5" t="s">
        <v>222</v>
      </c>
      <c r="N30" s="5" t="s">
        <v>223</v>
      </c>
      <c r="O30" s="5" t="s">
        <v>224</v>
      </c>
      <c r="P30" s="4" t="str">
        <f t="shared" si="0"/>
        <v>Outstanding</v>
      </c>
      <c r="Q30" s="13" t="s">
        <v>25</v>
      </c>
    </row>
    <row r="31" spans="1:17" ht="60" customHeight="1" x14ac:dyDescent="0.35">
      <c r="A31" s="11" t="s">
        <v>210</v>
      </c>
      <c r="B31" s="2" t="s">
        <v>225</v>
      </c>
      <c r="C31" s="1" t="s">
        <v>226</v>
      </c>
      <c r="D31" s="3" t="s">
        <v>33</v>
      </c>
      <c r="E31" s="3" t="s">
        <v>98</v>
      </c>
      <c r="F31" s="4" t="s">
        <v>22</v>
      </c>
      <c r="G31" s="4" t="s">
        <v>23</v>
      </c>
      <c r="H31" s="4" t="s">
        <v>24</v>
      </c>
      <c r="I31" s="4" t="s">
        <v>25</v>
      </c>
      <c r="J31" s="5" t="s">
        <v>25</v>
      </c>
      <c r="K31" s="5" t="s">
        <v>227</v>
      </c>
      <c r="L31" s="5" t="s">
        <v>228</v>
      </c>
      <c r="M31" s="5" t="s">
        <v>229</v>
      </c>
      <c r="N31" s="5" t="s">
        <v>230</v>
      </c>
      <c r="O31" s="5" t="s">
        <v>231</v>
      </c>
      <c r="P31" s="4" t="str">
        <f t="shared" si="0"/>
        <v>Outstanding</v>
      </c>
      <c r="Q31" s="13" t="s">
        <v>25</v>
      </c>
    </row>
    <row r="32" spans="1:17" ht="60" customHeight="1" x14ac:dyDescent="0.35">
      <c r="A32" s="11" t="s">
        <v>210</v>
      </c>
      <c r="B32" s="2" t="s">
        <v>232</v>
      </c>
      <c r="C32" s="1" t="s">
        <v>233</v>
      </c>
      <c r="D32" s="3" t="s">
        <v>33</v>
      </c>
      <c r="E32" s="3" t="s">
        <v>98</v>
      </c>
      <c r="F32" s="4" t="s">
        <v>22</v>
      </c>
      <c r="G32" s="4" t="s">
        <v>23</v>
      </c>
      <c r="H32" s="4" t="s">
        <v>24</v>
      </c>
      <c r="I32" s="4" t="s">
        <v>25</v>
      </c>
      <c r="J32" s="5" t="s">
        <v>25</v>
      </c>
      <c r="K32" s="5" t="s">
        <v>234</v>
      </c>
      <c r="L32" s="5" t="s">
        <v>235</v>
      </c>
      <c r="M32" s="5" t="s">
        <v>236</v>
      </c>
      <c r="N32" s="5" t="s">
        <v>237</v>
      </c>
      <c r="O32" s="5" t="s">
        <v>238</v>
      </c>
      <c r="P32" s="4" t="str">
        <f t="shared" si="0"/>
        <v>Outstanding</v>
      </c>
      <c r="Q32" s="13" t="s">
        <v>25</v>
      </c>
    </row>
    <row r="33" spans="1:17" ht="60" customHeight="1" x14ac:dyDescent="0.35">
      <c r="A33" s="11" t="s">
        <v>210</v>
      </c>
      <c r="B33" s="2" t="s">
        <v>239</v>
      </c>
      <c r="C33" s="1" t="s">
        <v>240</v>
      </c>
      <c r="D33" s="3" t="s">
        <v>33</v>
      </c>
      <c r="E33" s="3" t="s">
        <v>21</v>
      </c>
      <c r="F33" s="4" t="s">
        <v>22</v>
      </c>
      <c r="G33" s="4" t="s">
        <v>23</v>
      </c>
      <c r="H33" s="4" t="s">
        <v>24</v>
      </c>
      <c r="I33" s="4" t="s">
        <v>25</v>
      </c>
      <c r="J33" s="5" t="s">
        <v>25</v>
      </c>
      <c r="K33" s="5" t="s">
        <v>241</v>
      </c>
      <c r="L33" s="5" t="s">
        <v>242</v>
      </c>
      <c r="M33" s="5" t="s">
        <v>243</v>
      </c>
      <c r="N33" s="5" t="s">
        <v>244</v>
      </c>
      <c r="O33" s="5" t="s">
        <v>245</v>
      </c>
      <c r="P33" s="4" t="str">
        <f t="shared" si="0"/>
        <v>Outstanding</v>
      </c>
      <c r="Q33" s="13" t="s">
        <v>25</v>
      </c>
    </row>
    <row r="34" spans="1:17" ht="60" customHeight="1" x14ac:dyDescent="0.35">
      <c r="A34" s="11" t="s">
        <v>210</v>
      </c>
      <c r="B34" s="2" t="s">
        <v>246</v>
      </c>
      <c r="C34" s="1" t="s">
        <v>247</v>
      </c>
      <c r="D34" s="3" t="s">
        <v>20</v>
      </c>
      <c r="E34" s="3" t="s">
        <v>21</v>
      </c>
      <c r="F34" s="4" t="s">
        <v>22</v>
      </c>
      <c r="G34" s="4" t="s">
        <v>23</v>
      </c>
      <c r="H34" s="4" t="s">
        <v>24</v>
      </c>
      <c r="I34" s="4" t="s">
        <v>25</v>
      </c>
      <c r="J34" s="5" t="s">
        <v>25</v>
      </c>
      <c r="K34" s="5" t="s">
        <v>248</v>
      </c>
      <c r="L34" s="5" t="s">
        <v>249</v>
      </c>
      <c r="M34" s="5" t="s">
        <v>250</v>
      </c>
      <c r="N34" s="5" t="s">
        <v>251</v>
      </c>
      <c r="O34" s="5" t="s">
        <v>252</v>
      </c>
      <c r="P34" s="4" t="str">
        <f t="shared" si="0"/>
        <v>Outstanding</v>
      </c>
      <c r="Q34" s="13" t="s">
        <v>25</v>
      </c>
    </row>
    <row r="35" spans="1:17" ht="60" customHeight="1" x14ac:dyDescent="0.35">
      <c r="A35" s="11" t="s">
        <v>210</v>
      </c>
      <c r="B35" s="2" t="s">
        <v>253</v>
      </c>
      <c r="C35" s="1" t="s">
        <v>254</v>
      </c>
      <c r="D35" s="3" t="s">
        <v>33</v>
      </c>
      <c r="E35" s="3" t="s">
        <v>21</v>
      </c>
      <c r="F35" s="4" t="s">
        <v>22</v>
      </c>
      <c r="G35" s="4" t="s">
        <v>23</v>
      </c>
      <c r="H35" s="4" t="s">
        <v>24</v>
      </c>
      <c r="I35" s="4" t="s">
        <v>25</v>
      </c>
      <c r="J35" s="5" t="s">
        <v>25</v>
      </c>
      <c r="K35" s="5" t="s">
        <v>255</v>
      </c>
      <c r="L35" s="5" t="s">
        <v>256</v>
      </c>
      <c r="M35" s="5" t="s">
        <v>257</v>
      </c>
      <c r="N35" s="5" t="s">
        <v>258</v>
      </c>
      <c r="O35" s="5" t="s">
        <v>259</v>
      </c>
      <c r="P35" s="4" t="str">
        <f t="shared" si="0"/>
        <v>Outstanding</v>
      </c>
      <c r="Q35" s="13" t="s">
        <v>25</v>
      </c>
    </row>
    <row r="36" spans="1:17" ht="60" customHeight="1" x14ac:dyDescent="0.35">
      <c r="A36" s="11" t="s">
        <v>210</v>
      </c>
      <c r="B36" s="2" t="s">
        <v>260</v>
      </c>
      <c r="C36" s="1" t="s">
        <v>261</v>
      </c>
      <c r="D36" s="3" t="s">
        <v>20</v>
      </c>
      <c r="E36" s="3" t="s">
        <v>21</v>
      </c>
      <c r="F36" s="4" t="s">
        <v>22</v>
      </c>
      <c r="G36" s="4" t="s">
        <v>23</v>
      </c>
      <c r="H36" s="4" t="s">
        <v>24</v>
      </c>
      <c r="I36" s="4" t="s">
        <v>25</v>
      </c>
      <c r="J36" s="5" t="s">
        <v>25</v>
      </c>
      <c r="K36" s="5" t="s">
        <v>262</v>
      </c>
      <c r="L36" s="5" t="s">
        <v>263</v>
      </c>
      <c r="M36" s="5" t="s">
        <v>64</v>
      </c>
      <c r="N36" s="5" t="s">
        <v>264</v>
      </c>
      <c r="O36" s="5" t="s">
        <v>265</v>
      </c>
      <c r="P36" s="4" t="str">
        <f t="shared" si="0"/>
        <v>Outstanding</v>
      </c>
      <c r="Q36" s="13" t="s">
        <v>25</v>
      </c>
    </row>
    <row r="37" spans="1:17" ht="60" customHeight="1" x14ac:dyDescent="0.35">
      <c r="A37" s="11" t="s">
        <v>210</v>
      </c>
      <c r="B37" s="2" t="s">
        <v>266</v>
      </c>
      <c r="C37" s="1" t="s">
        <v>267</v>
      </c>
      <c r="D37" s="3" t="s">
        <v>33</v>
      </c>
      <c r="E37" s="3" t="s">
        <v>21</v>
      </c>
      <c r="F37" s="4" t="s">
        <v>22</v>
      </c>
      <c r="G37" s="4" t="s">
        <v>23</v>
      </c>
      <c r="H37" s="4" t="s">
        <v>24</v>
      </c>
      <c r="I37" s="4" t="s">
        <v>25</v>
      </c>
      <c r="J37" s="5" t="s">
        <v>25</v>
      </c>
      <c r="K37" s="5" t="s">
        <v>268</v>
      </c>
      <c r="L37" s="5" t="s">
        <v>269</v>
      </c>
      <c r="M37" s="5" t="s">
        <v>270</v>
      </c>
      <c r="N37" s="5" t="s">
        <v>271</v>
      </c>
      <c r="O37" s="5" t="s">
        <v>272</v>
      </c>
      <c r="P37" s="4" t="str">
        <f t="shared" si="0"/>
        <v>Outstanding</v>
      </c>
      <c r="Q37" s="13" t="s">
        <v>25</v>
      </c>
    </row>
    <row r="38" spans="1:17" ht="60" customHeight="1" x14ac:dyDescent="0.35">
      <c r="A38" s="11" t="s">
        <v>210</v>
      </c>
      <c r="B38" s="2" t="s">
        <v>273</v>
      </c>
      <c r="C38" s="1" t="s">
        <v>274</v>
      </c>
      <c r="D38" s="3" t="s">
        <v>33</v>
      </c>
      <c r="E38" s="3" t="s">
        <v>21</v>
      </c>
      <c r="F38" s="4" t="s">
        <v>22</v>
      </c>
      <c r="G38" s="4" t="s">
        <v>23</v>
      </c>
      <c r="H38" s="4" t="s">
        <v>24</v>
      </c>
      <c r="I38" s="4" t="s">
        <v>25</v>
      </c>
      <c r="J38" s="5" t="s">
        <v>25</v>
      </c>
      <c r="K38" s="5" t="s">
        <v>275</v>
      </c>
      <c r="L38" s="5" t="s">
        <v>276</v>
      </c>
      <c r="M38" s="5" t="s">
        <v>277</v>
      </c>
      <c r="N38" s="5" t="s">
        <v>278</v>
      </c>
      <c r="O38" s="5" t="s">
        <v>279</v>
      </c>
      <c r="P38" s="4" t="str">
        <f t="shared" si="0"/>
        <v>Outstanding</v>
      </c>
      <c r="Q38" s="13" t="s">
        <v>25</v>
      </c>
    </row>
    <row r="39" spans="1:17" ht="60" customHeight="1" x14ac:dyDescent="0.35">
      <c r="A39" s="11" t="s">
        <v>210</v>
      </c>
      <c r="B39" s="2" t="s">
        <v>280</v>
      </c>
      <c r="C39" s="1" t="s">
        <v>281</v>
      </c>
      <c r="D39" s="3" t="s">
        <v>20</v>
      </c>
      <c r="E39" s="3" t="s">
        <v>21</v>
      </c>
      <c r="F39" s="4" t="s">
        <v>22</v>
      </c>
      <c r="G39" s="4" t="s">
        <v>23</v>
      </c>
      <c r="H39" s="4" t="s">
        <v>24</v>
      </c>
      <c r="I39" s="4" t="s">
        <v>25</v>
      </c>
      <c r="J39" s="5" t="s">
        <v>25</v>
      </c>
      <c r="K39" s="5" t="s">
        <v>282</v>
      </c>
      <c r="L39" s="5" t="s">
        <v>283</v>
      </c>
      <c r="M39" s="5" t="s">
        <v>284</v>
      </c>
      <c r="N39" s="5" t="s">
        <v>285</v>
      </c>
      <c r="O39" s="5" t="s">
        <v>286</v>
      </c>
      <c r="P39" s="4" t="str">
        <f t="shared" si="0"/>
        <v>Outstanding</v>
      </c>
      <c r="Q39" s="13" t="s">
        <v>25</v>
      </c>
    </row>
    <row r="40" spans="1:17" ht="60" customHeight="1" x14ac:dyDescent="0.35">
      <c r="A40" s="11" t="s">
        <v>287</v>
      </c>
      <c r="B40" s="2" t="s">
        <v>288</v>
      </c>
      <c r="C40" s="1" t="s">
        <v>289</v>
      </c>
      <c r="D40" s="3" t="s">
        <v>33</v>
      </c>
      <c r="E40" s="3" t="s">
        <v>21</v>
      </c>
      <c r="F40" s="4" t="s">
        <v>22</v>
      </c>
      <c r="G40" s="4" t="s">
        <v>23</v>
      </c>
      <c r="H40" s="4" t="s">
        <v>24</v>
      </c>
      <c r="I40" s="4" t="s">
        <v>25</v>
      </c>
      <c r="J40" s="5" t="s">
        <v>25</v>
      </c>
      <c r="K40" s="5" t="s">
        <v>290</v>
      </c>
      <c r="L40" s="5" t="s">
        <v>291</v>
      </c>
      <c r="M40" s="5" t="s">
        <v>292</v>
      </c>
      <c r="N40" s="5" t="s">
        <v>293</v>
      </c>
      <c r="O40" s="5" t="s">
        <v>294</v>
      </c>
      <c r="P40" s="4" t="str">
        <f t="shared" si="0"/>
        <v>Outstanding</v>
      </c>
      <c r="Q40" s="13" t="s">
        <v>25</v>
      </c>
    </row>
    <row r="41" spans="1:17" ht="60" customHeight="1" x14ac:dyDescent="0.35">
      <c r="A41" s="11" t="s">
        <v>287</v>
      </c>
      <c r="B41" s="2" t="s">
        <v>295</v>
      </c>
      <c r="C41" s="1" t="s">
        <v>296</v>
      </c>
      <c r="D41" s="3" t="s">
        <v>33</v>
      </c>
      <c r="E41" s="3" t="s">
        <v>21</v>
      </c>
      <c r="F41" s="4" t="s">
        <v>22</v>
      </c>
      <c r="G41" s="4" t="s">
        <v>23</v>
      </c>
      <c r="H41" s="4" t="s">
        <v>24</v>
      </c>
      <c r="I41" s="4" t="s">
        <v>25</v>
      </c>
      <c r="J41" s="5" t="s">
        <v>25</v>
      </c>
      <c r="K41" s="5" t="s">
        <v>297</v>
      </c>
      <c r="L41" s="5" t="s">
        <v>298</v>
      </c>
      <c r="M41" s="5" t="s">
        <v>299</v>
      </c>
      <c r="N41" s="5" t="s">
        <v>300</v>
      </c>
      <c r="O41" s="5" t="s">
        <v>301</v>
      </c>
      <c r="P41" s="4" t="str">
        <f t="shared" si="0"/>
        <v>Outstanding</v>
      </c>
      <c r="Q41" s="13" t="s">
        <v>25</v>
      </c>
    </row>
    <row r="42" spans="1:17" ht="60" customHeight="1" x14ac:dyDescent="0.35">
      <c r="A42" s="11" t="s">
        <v>287</v>
      </c>
      <c r="B42" s="2" t="s">
        <v>302</v>
      </c>
      <c r="C42" s="1" t="s">
        <v>303</v>
      </c>
      <c r="D42" s="3" t="s">
        <v>20</v>
      </c>
      <c r="E42" s="3" t="s">
        <v>21</v>
      </c>
      <c r="F42" s="4" t="s">
        <v>22</v>
      </c>
      <c r="G42" s="4" t="s">
        <v>23</v>
      </c>
      <c r="H42" s="4" t="s">
        <v>24</v>
      </c>
      <c r="I42" s="4" t="s">
        <v>25</v>
      </c>
      <c r="J42" s="5" t="s">
        <v>25</v>
      </c>
      <c r="K42" s="5" t="s">
        <v>304</v>
      </c>
      <c r="L42" s="5" t="s">
        <v>305</v>
      </c>
      <c r="M42" s="5" t="s">
        <v>306</v>
      </c>
      <c r="N42" s="5" t="s">
        <v>307</v>
      </c>
      <c r="O42" s="5"/>
      <c r="P42" s="4" t="str">
        <f t="shared" si="0"/>
        <v>Outstanding</v>
      </c>
      <c r="Q42" s="13" t="s">
        <v>25</v>
      </c>
    </row>
    <row r="43" spans="1:17" ht="60" customHeight="1" x14ac:dyDescent="0.35">
      <c r="A43" s="11" t="s">
        <v>308</v>
      </c>
      <c r="B43" s="2" t="s">
        <v>309</v>
      </c>
      <c r="C43" s="1" t="s">
        <v>310</v>
      </c>
      <c r="D43" s="3" t="s">
        <v>20</v>
      </c>
      <c r="E43" s="3" t="s">
        <v>21</v>
      </c>
      <c r="F43" s="4" t="s">
        <v>22</v>
      </c>
      <c r="G43" s="4" t="s">
        <v>23</v>
      </c>
      <c r="H43" s="4" t="s">
        <v>24</v>
      </c>
      <c r="I43" s="4" t="s">
        <v>25</v>
      </c>
      <c r="J43" s="5" t="s">
        <v>25</v>
      </c>
      <c r="K43" s="5" t="s">
        <v>311</v>
      </c>
      <c r="L43" s="5" t="s">
        <v>312</v>
      </c>
      <c r="M43" s="5" t="s">
        <v>313</v>
      </c>
      <c r="N43" s="5" t="s">
        <v>314</v>
      </c>
      <c r="O43" s="5" t="s">
        <v>315</v>
      </c>
      <c r="P43" s="4" t="str">
        <f t="shared" si="0"/>
        <v>Outstanding</v>
      </c>
      <c r="Q43" s="13" t="s">
        <v>25</v>
      </c>
    </row>
    <row r="44" spans="1:17" ht="60" customHeight="1" x14ac:dyDescent="0.35">
      <c r="A44" s="11" t="s">
        <v>308</v>
      </c>
      <c r="B44" s="2" t="s">
        <v>316</v>
      </c>
      <c r="C44" s="1" t="s">
        <v>317</v>
      </c>
      <c r="D44" s="3" t="s">
        <v>20</v>
      </c>
      <c r="E44" s="3" t="s">
        <v>21</v>
      </c>
      <c r="F44" s="4" t="s">
        <v>22</v>
      </c>
      <c r="G44" s="4" t="s">
        <v>23</v>
      </c>
      <c r="H44" s="4" t="s">
        <v>24</v>
      </c>
      <c r="I44" s="4" t="s">
        <v>25</v>
      </c>
      <c r="J44" s="5" t="s">
        <v>25</v>
      </c>
      <c r="K44" s="5" t="s">
        <v>318</v>
      </c>
      <c r="L44" s="5" t="s">
        <v>319</v>
      </c>
      <c r="M44" s="5" t="s">
        <v>64</v>
      </c>
      <c r="N44" s="5" t="s">
        <v>320</v>
      </c>
      <c r="O44" s="5" t="s">
        <v>321</v>
      </c>
      <c r="P44" s="4" t="str">
        <f t="shared" si="0"/>
        <v>Outstanding</v>
      </c>
      <c r="Q44" s="13" t="s">
        <v>25</v>
      </c>
    </row>
    <row r="45" spans="1:17" ht="60" customHeight="1" x14ac:dyDescent="0.35">
      <c r="A45" s="11" t="s">
        <v>322</v>
      </c>
      <c r="B45" s="2" t="s">
        <v>323</v>
      </c>
      <c r="C45" s="1" t="s">
        <v>324</v>
      </c>
      <c r="D45" s="3" t="s">
        <v>20</v>
      </c>
      <c r="E45" s="3" t="s">
        <v>98</v>
      </c>
      <c r="F45" s="4" t="s">
        <v>22</v>
      </c>
      <c r="G45" s="4" t="s">
        <v>23</v>
      </c>
      <c r="H45" s="4" t="s">
        <v>24</v>
      </c>
      <c r="I45" s="4" t="s">
        <v>25</v>
      </c>
      <c r="J45" s="5" t="s">
        <v>25</v>
      </c>
      <c r="K45" s="5" t="s">
        <v>325</v>
      </c>
      <c r="L45" s="5" t="s">
        <v>326</v>
      </c>
      <c r="M45" s="5" t="s">
        <v>327</v>
      </c>
      <c r="N45" s="5" t="s">
        <v>328</v>
      </c>
      <c r="O45" s="5"/>
      <c r="P45" s="4" t="str">
        <f t="shared" si="0"/>
        <v>Outstanding</v>
      </c>
      <c r="Q45" s="13" t="s">
        <v>25</v>
      </c>
    </row>
    <row r="46" spans="1:17" ht="60" customHeight="1" x14ac:dyDescent="0.35">
      <c r="A46" s="11" t="s">
        <v>322</v>
      </c>
      <c r="B46" s="2" t="s">
        <v>329</v>
      </c>
      <c r="C46" s="1" t="s">
        <v>330</v>
      </c>
      <c r="D46" s="3" t="s">
        <v>33</v>
      </c>
      <c r="E46" s="3" t="s">
        <v>21</v>
      </c>
      <c r="F46" s="4" t="s">
        <v>22</v>
      </c>
      <c r="G46" s="4" t="s">
        <v>23</v>
      </c>
      <c r="H46" s="4" t="s">
        <v>24</v>
      </c>
      <c r="I46" s="4" t="s">
        <v>25</v>
      </c>
      <c r="J46" s="5" t="s">
        <v>25</v>
      </c>
      <c r="K46" s="5" t="s">
        <v>331</v>
      </c>
      <c r="L46" s="5" t="s">
        <v>332</v>
      </c>
      <c r="M46" s="5" t="s">
        <v>333</v>
      </c>
      <c r="N46" s="5" t="s">
        <v>334</v>
      </c>
      <c r="O46" s="5" t="s">
        <v>335</v>
      </c>
      <c r="P46" s="4" t="str">
        <f t="shared" si="0"/>
        <v>Outstanding</v>
      </c>
      <c r="Q46" s="13" t="s">
        <v>25</v>
      </c>
    </row>
    <row r="47" spans="1:17" ht="60" customHeight="1" x14ac:dyDescent="0.35">
      <c r="A47" s="11" t="s">
        <v>322</v>
      </c>
      <c r="B47" s="2" t="s">
        <v>336</v>
      </c>
      <c r="C47" s="1" t="s">
        <v>337</v>
      </c>
      <c r="D47" s="3" t="s">
        <v>33</v>
      </c>
      <c r="E47" s="3" t="s">
        <v>21</v>
      </c>
      <c r="F47" s="4" t="s">
        <v>22</v>
      </c>
      <c r="G47" s="4" t="s">
        <v>23</v>
      </c>
      <c r="H47" s="4" t="s">
        <v>24</v>
      </c>
      <c r="I47" s="4" t="s">
        <v>25</v>
      </c>
      <c r="J47" s="5" t="s">
        <v>25</v>
      </c>
      <c r="K47" s="5" t="s">
        <v>338</v>
      </c>
      <c r="L47" s="5" t="s">
        <v>339</v>
      </c>
      <c r="M47" s="5" t="s">
        <v>340</v>
      </c>
      <c r="N47" s="5" t="s">
        <v>341</v>
      </c>
      <c r="O47" s="5" t="s">
        <v>335</v>
      </c>
      <c r="P47" s="4" t="str">
        <f t="shared" si="0"/>
        <v>Outstanding</v>
      </c>
      <c r="Q47" s="13" t="s">
        <v>25</v>
      </c>
    </row>
    <row r="48" spans="1:17" ht="60" customHeight="1" x14ac:dyDescent="0.35">
      <c r="A48" s="11" t="s">
        <v>322</v>
      </c>
      <c r="B48" s="2" t="s">
        <v>342</v>
      </c>
      <c r="C48" s="1" t="s">
        <v>343</v>
      </c>
      <c r="D48" s="3" t="s">
        <v>33</v>
      </c>
      <c r="E48" s="3" t="s">
        <v>21</v>
      </c>
      <c r="F48" s="4" t="s">
        <v>22</v>
      </c>
      <c r="G48" s="4" t="s">
        <v>23</v>
      </c>
      <c r="H48" s="4" t="s">
        <v>24</v>
      </c>
      <c r="I48" s="4" t="s">
        <v>25</v>
      </c>
      <c r="J48" s="5" t="s">
        <v>25</v>
      </c>
      <c r="K48" s="5" t="s">
        <v>344</v>
      </c>
      <c r="L48" s="5" t="s">
        <v>345</v>
      </c>
      <c r="M48" s="5" t="s">
        <v>346</v>
      </c>
      <c r="N48" s="5" t="s">
        <v>347</v>
      </c>
      <c r="O48" s="5"/>
      <c r="P48" s="4" t="str">
        <f t="shared" si="0"/>
        <v>Outstanding</v>
      </c>
      <c r="Q48" s="13" t="s">
        <v>25</v>
      </c>
    </row>
    <row r="49" spans="1:17" ht="60" customHeight="1" x14ac:dyDescent="0.35">
      <c r="A49" s="11" t="s">
        <v>322</v>
      </c>
      <c r="B49" s="2" t="s">
        <v>348</v>
      </c>
      <c r="C49" s="1" t="s">
        <v>349</v>
      </c>
      <c r="D49" s="3" t="s">
        <v>33</v>
      </c>
      <c r="E49" s="3" t="s">
        <v>21</v>
      </c>
      <c r="F49" s="4" t="s">
        <v>22</v>
      </c>
      <c r="G49" s="4" t="s">
        <v>23</v>
      </c>
      <c r="H49" s="4" t="s">
        <v>24</v>
      </c>
      <c r="I49" s="4" t="s">
        <v>25</v>
      </c>
      <c r="J49" s="5" t="s">
        <v>25</v>
      </c>
      <c r="K49" s="5" t="s">
        <v>350</v>
      </c>
      <c r="L49" s="5" t="s">
        <v>351</v>
      </c>
      <c r="M49" s="5" t="s">
        <v>352</v>
      </c>
      <c r="N49" s="5" t="s">
        <v>353</v>
      </c>
      <c r="O49" s="5"/>
      <c r="P49" s="4" t="str">
        <f t="shared" si="0"/>
        <v>Outstanding</v>
      </c>
      <c r="Q49" s="13" t="s">
        <v>25</v>
      </c>
    </row>
    <row r="50" spans="1:17" ht="60" customHeight="1" x14ac:dyDescent="0.35">
      <c r="A50" s="11" t="s">
        <v>322</v>
      </c>
      <c r="B50" s="2" t="s">
        <v>354</v>
      </c>
      <c r="C50" s="1" t="s">
        <v>355</v>
      </c>
      <c r="D50" s="3" t="s">
        <v>33</v>
      </c>
      <c r="E50" s="3" t="s">
        <v>21</v>
      </c>
      <c r="F50" s="4" t="s">
        <v>22</v>
      </c>
      <c r="G50" s="4" t="s">
        <v>23</v>
      </c>
      <c r="H50" s="4" t="s">
        <v>24</v>
      </c>
      <c r="I50" s="4" t="s">
        <v>25</v>
      </c>
      <c r="J50" s="5" t="s">
        <v>25</v>
      </c>
      <c r="K50" s="5" t="s">
        <v>356</v>
      </c>
      <c r="L50" s="5" t="s">
        <v>357</v>
      </c>
      <c r="M50" s="5" t="s">
        <v>64</v>
      </c>
      <c r="N50" s="5" t="s">
        <v>358</v>
      </c>
      <c r="O50" s="5"/>
      <c r="P50" s="4" t="str">
        <f t="shared" si="0"/>
        <v>Outstanding</v>
      </c>
      <c r="Q50" s="13" t="s">
        <v>25</v>
      </c>
    </row>
    <row r="51" spans="1:17" ht="60" customHeight="1" x14ac:dyDescent="0.35">
      <c r="A51" s="11" t="s">
        <v>322</v>
      </c>
      <c r="B51" s="2" t="s">
        <v>359</v>
      </c>
      <c r="C51" s="1" t="s">
        <v>360</v>
      </c>
      <c r="D51" s="3" t="s">
        <v>33</v>
      </c>
      <c r="E51" s="3" t="s">
        <v>21</v>
      </c>
      <c r="F51" s="4" t="s">
        <v>22</v>
      </c>
      <c r="G51" s="4" t="s">
        <v>23</v>
      </c>
      <c r="H51" s="4" t="s">
        <v>24</v>
      </c>
      <c r="I51" s="4" t="s">
        <v>25</v>
      </c>
      <c r="J51" s="5" t="s">
        <v>25</v>
      </c>
      <c r="K51" s="5" t="s">
        <v>361</v>
      </c>
      <c r="L51" s="5" t="s">
        <v>362</v>
      </c>
      <c r="M51" s="5" t="s">
        <v>363</v>
      </c>
      <c r="N51" s="5" t="s">
        <v>364</v>
      </c>
      <c r="O51" s="5"/>
      <c r="P51" s="4" t="str">
        <f t="shared" si="0"/>
        <v>Outstanding</v>
      </c>
      <c r="Q51" s="13" t="s">
        <v>25</v>
      </c>
    </row>
    <row r="52" spans="1:17" ht="60" customHeight="1" x14ac:dyDescent="0.35">
      <c r="A52" s="11" t="s">
        <v>322</v>
      </c>
      <c r="B52" s="2" t="s">
        <v>365</v>
      </c>
      <c r="C52" s="1" t="s">
        <v>366</v>
      </c>
      <c r="D52" s="3" t="s">
        <v>33</v>
      </c>
      <c r="E52" s="3" t="s">
        <v>21</v>
      </c>
      <c r="F52" s="4" t="s">
        <v>22</v>
      </c>
      <c r="G52" s="4" t="s">
        <v>23</v>
      </c>
      <c r="H52" s="4" t="s">
        <v>24</v>
      </c>
      <c r="I52" s="4" t="s">
        <v>25</v>
      </c>
      <c r="J52" s="5" t="s">
        <v>25</v>
      </c>
      <c r="K52" s="5" t="s">
        <v>367</v>
      </c>
      <c r="L52" s="5" t="s">
        <v>368</v>
      </c>
      <c r="M52" s="5" t="s">
        <v>369</v>
      </c>
      <c r="N52" s="5" t="s">
        <v>370</v>
      </c>
      <c r="O52" s="5"/>
      <c r="P52" s="4" t="str">
        <f t="shared" si="0"/>
        <v>Outstanding</v>
      </c>
      <c r="Q52" s="13" t="s">
        <v>25</v>
      </c>
    </row>
    <row r="53" spans="1:17" ht="60" customHeight="1" x14ac:dyDescent="0.35">
      <c r="A53" s="11" t="s">
        <v>322</v>
      </c>
      <c r="B53" s="2" t="s">
        <v>371</v>
      </c>
      <c r="C53" s="1" t="s">
        <v>372</v>
      </c>
      <c r="D53" s="3" t="s">
        <v>33</v>
      </c>
      <c r="E53" s="3" t="s">
        <v>21</v>
      </c>
      <c r="F53" s="4" t="s">
        <v>22</v>
      </c>
      <c r="G53" s="4" t="s">
        <v>23</v>
      </c>
      <c r="H53" s="4" t="s">
        <v>24</v>
      </c>
      <c r="I53" s="4" t="s">
        <v>25</v>
      </c>
      <c r="J53" s="5" t="s">
        <v>25</v>
      </c>
      <c r="K53" s="5" t="s">
        <v>373</v>
      </c>
      <c r="L53" s="5" t="s">
        <v>374</v>
      </c>
      <c r="M53" s="5" t="s">
        <v>375</v>
      </c>
      <c r="N53" s="5" t="s">
        <v>376</v>
      </c>
      <c r="O53" s="5"/>
      <c r="P53" s="4" t="str">
        <f t="shared" si="0"/>
        <v>Outstanding</v>
      </c>
      <c r="Q53" s="13" t="s">
        <v>25</v>
      </c>
    </row>
    <row r="54" spans="1:17" ht="60" customHeight="1" x14ac:dyDescent="0.35">
      <c r="A54" s="11" t="s">
        <v>322</v>
      </c>
      <c r="B54" s="2" t="s">
        <v>377</v>
      </c>
      <c r="C54" s="1" t="s">
        <v>378</v>
      </c>
      <c r="D54" s="3" t="s">
        <v>33</v>
      </c>
      <c r="E54" s="3" t="s">
        <v>21</v>
      </c>
      <c r="F54" s="4" t="s">
        <v>22</v>
      </c>
      <c r="G54" s="4" t="s">
        <v>23</v>
      </c>
      <c r="H54" s="4" t="s">
        <v>24</v>
      </c>
      <c r="I54" s="4" t="s">
        <v>25</v>
      </c>
      <c r="J54" s="5" t="s">
        <v>25</v>
      </c>
      <c r="K54" s="5" t="s">
        <v>379</v>
      </c>
      <c r="L54" s="5" t="s">
        <v>380</v>
      </c>
      <c r="M54" s="5" t="s">
        <v>381</v>
      </c>
      <c r="N54" s="5" t="s">
        <v>382</v>
      </c>
      <c r="O54" s="5"/>
      <c r="P54" s="4" t="str">
        <f t="shared" si="0"/>
        <v>Outstanding</v>
      </c>
      <c r="Q54" s="13" t="s">
        <v>25</v>
      </c>
    </row>
    <row r="55" spans="1:17" ht="60" customHeight="1" x14ac:dyDescent="0.35">
      <c r="A55" s="11" t="s">
        <v>322</v>
      </c>
      <c r="B55" s="2" t="s">
        <v>383</v>
      </c>
      <c r="C55" s="1" t="s">
        <v>384</v>
      </c>
      <c r="D55" s="3" t="s">
        <v>33</v>
      </c>
      <c r="E55" s="3" t="s">
        <v>21</v>
      </c>
      <c r="F55" s="4" t="s">
        <v>22</v>
      </c>
      <c r="G55" s="4" t="s">
        <v>23</v>
      </c>
      <c r="H55" s="4" t="s">
        <v>24</v>
      </c>
      <c r="I55" s="4" t="s">
        <v>25</v>
      </c>
      <c r="J55" s="5" t="s">
        <v>25</v>
      </c>
      <c r="K55" s="5" t="s">
        <v>385</v>
      </c>
      <c r="L55" s="5" t="s">
        <v>386</v>
      </c>
      <c r="M55" s="5" t="s">
        <v>64</v>
      </c>
      <c r="N55" s="5" t="s">
        <v>387</v>
      </c>
      <c r="O55" s="5"/>
      <c r="P55" s="4" t="str">
        <f t="shared" si="0"/>
        <v>Outstanding</v>
      </c>
      <c r="Q55" s="13" t="s">
        <v>25</v>
      </c>
    </row>
    <row r="56" spans="1:17" ht="60" customHeight="1" x14ac:dyDescent="0.35">
      <c r="A56" s="12" t="s">
        <v>322</v>
      </c>
      <c r="B56" s="6" t="s">
        <v>388</v>
      </c>
      <c r="C56" s="7" t="s">
        <v>389</v>
      </c>
      <c r="D56" s="8" t="s">
        <v>33</v>
      </c>
      <c r="E56" s="8" t="s">
        <v>98</v>
      </c>
      <c r="F56" s="9" t="s">
        <v>22</v>
      </c>
      <c r="G56" s="9" t="s">
        <v>23</v>
      </c>
      <c r="H56" s="9" t="s">
        <v>24</v>
      </c>
      <c r="I56" s="9" t="s">
        <v>25</v>
      </c>
      <c r="J56" s="10" t="s">
        <v>25</v>
      </c>
      <c r="K56" s="10" t="s">
        <v>390</v>
      </c>
      <c r="L56" s="10" t="s">
        <v>391</v>
      </c>
      <c r="M56" s="10" t="s">
        <v>392</v>
      </c>
      <c r="N56" s="10" t="s">
        <v>393</v>
      </c>
      <c r="O56" s="10"/>
      <c r="P56" s="9" t="str">
        <f t="shared" si="0"/>
        <v>Outstanding</v>
      </c>
      <c r="Q56" s="14" t="s">
        <v>25</v>
      </c>
    </row>
    <row r="60" spans="1:17" ht="32" customHeight="1" x14ac:dyDescent="0.35">
      <c r="A60" s="255" t="s">
        <v>394</v>
      </c>
      <c r="B60" s="255"/>
      <c r="C60" s="255"/>
      <c r="D60" s="255"/>
    </row>
  </sheetData>
  <mergeCells count="1">
    <mergeCell ref="A60:D60"/>
  </mergeCells>
  <conditionalFormatting sqref="F2:F56">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G2:G56">
    <cfRule type="cellIs" dxfId="60" priority="5" operator="equal">
      <formula>"Low"</formula>
    </cfRule>
    <cfRule type="cellIs" dxfId="59" priority="6" operator="equal">
      <formula>"Medium"</formula>
    </cfRule>
    <cfRule type="cellIs" dxfId="58" priority="7" operator="equal">
      <formula>"High"</formula>
    </cfRule>
  </conditionalFormatting>
  <conditionalFormatting sqref="I2:I56">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F2:F56" xr:uid="{00000000-0002-0000-0200-000000000000}">
      <formula1>"Must,Should,Could,Won't,Unassigned"</formula1>
    </dataValidation>
    <dataValidation type="list" showErrorMessage="1" errorTitle="Invalid Value" error="Please select a value from the list: Low, Medium, High, Unassessed." sqref="G2:G56" xr:uid="{00000000-0002-0000-0200-000001000000}">
      <formula1>"Low,Medium,High,Unassessed"</formula1>
    </dataValidation>
    <dataValidation type="list" showErrorMessage="1" errorTitle="Invalid Value" error="Please select a value from the list: Phase1, Phase2, Phase3, Phase4, Phase5, Pending." sqref="H2:H5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6" xr:uid="{00000000-0002-0000-0200-000003000000}">
      <formula1>"Implemented,Testing,Failed,Compensated,Risk Accepted,N/A"</formula1>
    </dataValidation>
  </dataValidations>
  <hyperlinks>
    <hyperlink ref="A6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72" t="s">
        <v>545</v>
      </c>
      <c r="C2" s="272" t="s">
        <v>545</v>
      </c>
      <c r="D2" s="272" t="s">
        <v>545</v>
      </c>
      <c r="E2" s="272" t="s">
        <v>545</v>
      </c>
      <c r="F2" s="272" t="s">
        <v>545</v>
      </c>
      <c r="G2" s="272" t="s">
        <v>545</v>
      </c>
      <c r="H2" s="276" t="s">
        <v>546</v>
      </c>
      <c r="I2" s="276" t="s">
        <v>546</v>
      </c>
      <c r="J2" s="276" t="s">
        <v>546</v>
      </c>
      <c r="K2" s="276" t="s">
        <v>546</v>
      </c>
      <c r="L2" s="276" t="s">
        <v>546</v>
      </c>
      <c r="M2" s="275" t="s">
        <v>547</v>
      </c>
      <c r="N2" s="275" t="s">
        <v>547</v>
      </c>
      <c r="O2" s="277" t="s">
        <v>548</v>
      </c>
      <c r="P2" s="277" t="s">
        <v>548</v>
      </c>
      <c r="Q2" s="273" t="s">
        <v>15</v>
      </c>
      <c r="R2" s="273" t="s">
        <v>15</v>
      </c>
      <c r="S2" s="273" t="s">
        <v>15</v>
      </c>
      <c r="T2" s="274" t="s">
        <v>549</v>
      </c>
    </row>
    <row r="3" spans="2:20" ht="35" customHeight="1" x14ac:dyDescent="0.35">
      <c r="B3" s="70" t="s">
        <v>550</v>
      </c>
      <c r="C3" s="70" t="s">
        <v>551</v>
      </c>
      <c r="D3" s="70" t="s">
        <v>552</v>
      </c>
      <c r="E3" s="70" t="s">
        <v>553</v>
      </c>
      <c r="F3" s="70" t="s">
        <v>554</v>
      </c>
      <c r="G3" s="70" t="s">
        <v>11</v>
      </c>
      <c r="H3" s="71" t="s">
        <v>555</v>
      </c>
      <c r="I3" s="71" t="s">
        <v>556</v>
      </c>
      <c r="J3" s="71" t="s">
        <v>557</v>
      </c>
      <c r="K3" s="71" t="s">
        <v>558</v>
      </c>
      <c r="L3" s="71" t="s">
        <v>489</v>
      </c>
      <c r="M3" s="72" t="s">
        <v>559</v>
      </c>
      <c r="N3" s="72" t="s">
        <v>560</v>
      </c>
      <c r="O3" s="73" t="s">
        <v>561</v>
      </c>
      <c r="P3" s="73" t="s">
        <v>562</v>
      </c>
      <c r="Q3" s="74" t="s">
        <v>15</v>
      </c>
      <c r="R3" s="74" t="s">
        <v>563</v>
      </c>
      <c r="S3" s="74" t="s">
        <v>564</v>
      </c>
      <c r="T3" s="75" t="s">
        <v>565</v>
      </c>
    </row>
    <row r="4" spans="2:20" ht="60" customHeight="1" x14ac:dyDescent="0.35">
      <c r="B4" s="76" t="s">
        <v>566</v>
      </c>
      <c r="C4" s="76" t="s">
        <v>567</v>
      </c>
      <c r="D4" s="76" t="s">
        <v>568</v>
      </c>
      <c r="E4" s="76" t="s">
        <v>569</v>
      </c>
      <c r="F4" s="76" t="s">
        <v>570</v>
      </c>
      <c r="G4" s="76" t="s">
        <v>571</v>
      </c>
      <c r="H4" s="76" t="s">
        <v>572</v>
      </c>
      <c r="I4" s="76" t="s">
        <v>573</v>
      </c>
      <c r="J4" s="76" t="s">
        <v>574</v>
      </c>
      <c r="K4" s="76" t="s">
        <v>575</v>
      </c>
      <c r="L4" s="76" t="s">
        <v>576</v>
      </c>
      <c r="M4" s="76" t="s">
        <v>577</v>
      </c>
      <c r="N4" s="76" t="s">
        <v>578</v>
      </c>
      <c r="O4" s="76" t="s">
        <v>579</v>
      </c>
      <c r="P4" s="76" t="s">
        <v>580</v>
      </c>
      <c r="Q4" s="76" t="s">
        <v>581</v>
      </c>
      <c r="R4" s="76" t="s">
        <v>582</v>
      </c>
      <c r="S4" s="76" t="s">
        <v>583</v>
      </c>
      <c r="T4" s="76" t="s">
        <v>584</v>
      </c>
    </row>
    <row r="5" spans="2:20" ht="60" customHeight="1" x14ac:dyDescent="0.35">
      <c r="B5" s="38" t="s">
        <v>585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586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587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588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589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590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591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592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593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594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595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596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597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598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599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600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601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602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603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604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605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606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607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608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609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610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611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612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613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614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615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616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617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618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619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620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621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622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623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624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625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626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627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628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629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630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631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632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633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634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394</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635</v>
      </c>
      <c r="B1" s="104" t="s">
        <v>1</v>
      </c>
      <c r="C1" s="104" t="s">
        <v>636</v>
      </c>
      <c r="D1" s="104" t="s">
        <v>11</v>
      </c>
      <c r="E1" s="104" t="s">
        <v>637</v>
      </c>
      <c r="F1" s="104" t="s">
        <v>638</v>
      </c>
      <c r="G1" s="104" t="s">
        <v>639</v>
      </c>
      <c r="H1" s="104" t="s">
        <v>640</v>
      </c>
      <c r="I1" s="104" t="s">
        <v>641</v>
      </c>
      <c r="J1" s="104" t="s">
        <v>642</v>
      </c>
      <c r="K1" s="104" t="s">
        <v>643</v>
      </c>
      <c r="L1" s="104" t="s">
        <v>644</v>
      </c>
      <c r="M1" s="104" t="s">
        <v>645</v>
      </c>
      <c r="N1" s="104" t="s">
        <v>646</v>
      </c>
      <c r="O1" s="104" t="s">
        <v>647</v>
      </c>
      <c r="P1" s="104" t="s">
        <v>648</v>
      </c>
      <c r="Q1" s="104" t="s">
        <v>649</v>
      </c>
      <c r="R1" s="104" t="s">
        <v>650</v>
      </c>
      <c r="S1" s="104" t="s">
        <v>651</v>
      </c>
      <c r="T1" s="104" t="s">
        <v>652</v>
      </c>
      <c r="U1" s="104" t="s">
        <v>653</v>
      </c>
      <c r="V1" s="104" t="s">
        <v>654</v>
      </c>
      <c r="W1" s="104" t="s">
        <v>655</v>
      </c>
      <c r="X1" s="104" t="s">
        <v>656</v>
      </c>
      <c r="Y1" s="104" t="s">
        <v>657</v>
      </c>
      <c r="Z1" s="104" t="s">
        <v>658</v>
      </c>
      <c r="AA1" s="104" t="s">
        <v>659</v>
      </c>
      <c r="AB1" s="104" t="s">
        <v>660</v>
      </c>
      <c r="AC1" s="104" t="s">
        <v>661</v>
      </c>
      <c r="AD1" s="104" t="s">
        <v>662</v>
      </c>
      <c r="AE1" s="104" t="s">
        <v>663</v>
      </c>
      <c r="AF1" s="104" t="s">
        <v>664</v>
      </c>
      <c r="AG1" s="104" t="s">
        <v>665</v>
      </c>
      <c r="AH1" s="104" t="s">
        <v>666</v>
      </c>
      <c r="AI1" s="104" t="s">
        <v>667</v>
      </c>
      <c r="AJ1" s="104" t="s">
        <v>668</v>
      </c>
      <c r="AK1" s="104" t="s">
        <v>669</v>
      </c>
      <c r="AL1" s="104" t="s">
        <v>670</v>
      </c>
      <c r="AM1" s="104" t="s">
        <v>671</v>
      </c>
      <c r="AN1" s="104" t="s">
        <v>672</v>
      </c>
      <c r="AO1" s="104" t="s">
        <v>673</v>
      </c>
      <c r="AP1" s="104" t="s">
        <v>674</v>
      </c>
      <c r="AQ1" s="104" t="s">
        <v>675</v>
      </c>
      <c r="AR1" s="104" t="s">
        <v>676</v>
      </c>
      <c r="AS1" s="104" t="s">
        <v>677</v>
      </c>
      <c r="AT1" s="104" t="s">
        <v>678</v>
      </c>
      <c r="AU1" s="104" t="s">
        <v>679</v>
      </c>
      <c r="AV1" s="104" t="s">
        <v>680</v>
      </c>
      <c r="AW1" s="105" t="s">
        <v>681</v>
      </c>
    </row>
    <row r="2" spans="1:49" ht="60" customHeight="1" outlineLevel="1" x14ac:dyDescent="0.35">
      <c r="A2" s="97" t="s">
        <v>682</v>
      </c>
      <c r="B2" s="80">
        <v>1</v>
      </c>
      <c r="C2" s="82" t="s">
        <v>25</v>
      </c>
      <c r="D2" s="84" t="s">
        <v>683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682</v>
      </c>
      <c r="B3" s="81" t="s">
        <v>18</v>
      </c>
      <c r="C3" s="83" t="s">
        <v>684</v>
      </c>
      <c r="D3" s="85" t="s">
        <v>685</v>
      </c>
      <c r="E3" s="85" t="s">
        <v>686</v>
      </c>
      <c r="F3" s="86" t="s">
        <v>687</v>
      </c>
      <c r="G3" s="86" t="s">
        <v>688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682</v>
      </c>
      <c r="B4" s="81" t="s">
        <v>31</v>
      </c>
      <c r="C4" s="83" t="s">
        <v>689</v>
      </c>
      <c r="D4" s="85" t="s">
        <v>690</v>
      </c>
      <c r="E4" s="85" t="s">
        <v>691</v>
      </c>
      <c r="F4" s="86" t="s">
        <v>687</v>
      </c>
      <c r="G4" s="86" t="s">
        <v>692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682</v>
      </c>
      <c r="B5" s="81" t="s">
        <v>39</v>
      </c>
      <c r="C5" s="83" t="s">
        <v>693</v>
      </c>
      <c r="D5" s="85" t="s">
        <v>694</v>
      </c>
      <c r="E5" s="85" t="s">
        <v>695</v>
      </c>
      <c r="F5" s="86" t="s">
        <v>687</v>
      </c>
      <c r="G5" s="86" t="s">
        <v>696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682</v>
      </c>
      <c r="B6" s="81" t="s">
        <v>46</v>
      </c>
      <c r="C6" s="83" t="s">
        <v>697</v>
      </c>
      <c r="D6" s="85" t="s">
        <v>698</v>
      </c>
      <c r="E6" s="85" t="s">
        <v>699</v>
      </c>
      <c r="F6" s="86" t="s">
        <v>687</v>
      </c>
      <c r="G6" s="86" t="s">
        <v>688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682</v>
      </c>
      <c r="B7" s="81" t="s">
        <v>53</v>
      </c>
      <c r="C7" s="83" t="s">
        <v>700</v>
      </c>
      <c r="D7" s="85" t="s">
        <v>701</v>
      </c>
      <c r="E7" s="85" t="s">
        <v>702</v>
      </c>
      <c r="F7" s="86" t="s">
        <v>687</v>
      </c>
      <c r="G7" s="86" t="s">
        <v>696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703</v>
      </c>
      <c r="B8" s="80">
        <v>2</v>
      </c>
      <c r="C8" s="82" t="s">
        <v>25</v>
      </c>
      <c r="D8" s="84" t="s">
        <v>704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703</v>
      </c>
      <c r="B9" s="81" t="s">
        <v>75</v>
      </c>
      <c r="C9" s="83" t="s">
        <v>705</v>
      </c>
      <c r="D9" s="85" t="s">
        <v>706</v>
      </c>
      <c r="E9" s="85" t="s">
        <v>707</v>
      </c>
      <c r="F9" s="86" t="s">
        <v>708</v>
      </c>
      <c r="G9" s="86" t="s">
        <v>688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703</v>
      </c>
      <c r="B10" s="81" t="s">
        <v>82</v>
      </c>
      <c r="C10" s="83" t="s">
        <v>709</v>
      </c>
      <c r="D10" s="85" t="s">
        <v>710</v>
      </c>
      <c r="E10" s="85" t="s">
        <v>711</v>
      </c>
      <c r="F10" s="86" t="s">
        <v>708</v>
      </c>
      <c r="G10" s="86" t="s">
        <v>688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703</v>
      </c>
      <c r="B11" s="81" t="s">
        <v>89</v>
      </c>
      <c r="C11" s="83" t="s">
        <v>712</v>
      </c>
      <c r="D11" s="85" t="s">
        <v>713</v>
      </c>
      <c r="E11" s="85" t="s">
        <v>714</v>
      </c>
      <c r="F11" s="86" t="s">
        <v>708</v>
      </c>
      <c r="G11" s="86" t="s">
        <v>692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703</v>
      </c>
      <c r="B12" s="81" t="s">
        <v>96</v>
      </c>
      <c r="C12" s="83" t="s">
        <v>715</v>
      </c>
      <c r="D12" s="85" t="s">
        <v>716</v>
      </c>
      <c r="E12" s="85" t="s">
        <v>717</v>
      </c>
      <c r="F12" s="86" t="s">
        <v>708</v>
      </c>
      <c r="G12" s="86" t="s">
        <v>696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703</v>
      </c>
      <c r="B13" s="81" t="s">
        <v>104</v>
      </c>
      <c r="C13" s="83" t="s">
        <v>718</v>
      </c>
      <c r="D13" s="85" t="s">
        <v>719</v>
      </c>
      <c r="E13" s="85" t="s">
        <v>720</v>
      </c>
      <c r="F13" s="86" t="s">
        <v>708</v>
      </c>
      <c r="G13" s="86" t="s">
        <v>721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703</v>
      </c>
      <c r="B14" s="81" t="s">
        <v>111</v>
      </c>
      <c r="C14" s="83" t="s">
        <v>722</v>
      </c>
      <c r="D14" s="85" t="s">
        <v>723</v>
      </c>
      <c r="E14" s="85" t="s">
        <v>724</v>
      </c>
      <c r="F14" s="86" t="s">
        <v>708</v>
      </c>
      <c r="G14" s="86" t="s">
        <v>721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703</v>
      </c>
      <c r="B15" s="81" t="s">
        <v>118</v>
      </c>
      <c r="C15" s="83" t="s">
        <v>725</v>
      </c>
      <c r="D15" s="85" t="s">
        <v>726</v>
      </c>
      <c r="E15" s="85" t="s">
        <v>727</v>
      </c>
      <c r="F15" s="86" t="s">
        <v>708</v>
      </c>
      <c r="G15" s="86" t="s">
        <v>721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728</v>
      </c>
      <c r="B16" s="80">
        <v>3</v>
      </c>
      <c r="C16" s="82" t="s">
        <v>25</v>
      </c>
      <c r="D16" s="84" t="s">
        <v>729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728</v>
      </c>
      <c r="B17" s="81" t="s">
        <v>132</v>
      </c>
      <c r="C17" s="83" t="s">
        <v>730</v>
      </c>
      <c r="D17" s="85" t="s">
        <v>731</v>
      </c>
      <c r="E17" s="85" t="s">
        <v>732</v>
      </c>
      <c r="F17" s="86" t="s">
        <v>733</v>
      </c>
      <c r="G17" s="86" t="s">
        <v>734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728</v>
      </c>
      <c r="B18" s="81" t="s">
        <v>138</v>
      </c>
      <c r="C18" s="83" t="s">
        <v>735</v>
      </c>
      <c r="D18" s="85" t="s">
        <v>736</v>
      </c>
      <c r="E18" s="85" t="s">
        <v>737</v>
      </c>
      <c r="F18" s="86" t="s">
        <v>733</v>
      </c>
      <c r="G18" s="86" t="s">
        <v>688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728</v>
      </c>
      <c r="B19" s="81" t="s">
        <v>145</v>
      </c>
      <c r="C19" s="83" t="s">
        <v>738</v>
      </c>
      <c r="D19" s="85" t="s">
        <v>739</v>
      </c>
      <c r="E19" s="85" t="s">
        <v>740</v>
      </c>
      <c r="F19" s="86" t="s">
        <v>733</v>
      </c>
      <c r="G19" s="86" t="s">
        <v>721</v>
      </c>
      <c r="H19" s="86">
        <v>1</v>
      </c>
      <c r="I19" s="88">
        <f>IF(COUNTIF(J19:AW19,"&lt;&gt;")=0,"",SUMPRODUCT(((Recommendations[ImplStatus]="Implemented")+(Recommendations[ImplStatus]="Compensated"))*ISNUMBER(MATCH(Recommendations[Id],J19:AW19,0)))/COUNTIF(J19:AW19,"&lt;&gt;"))</f>
        <v>0</v>
      </c>
      <c r="J19" s="90" t="s">
        <v>75</v>
      </c>
      <c r="K19" s="90" t="s">
        <v>190</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728</v>
      </c>
      <c r="B20" s="81" t="s">
        <v>151</v>
      </c>
      <c r="C20" s="83" t="s">
        <v>741</v>
      </c>
      <c r="D20" s="85" t="s">
        <v>742</v>
      </c>
      <c r="E20" s="85" t="s">
        <v>743</v>
      </c>
      <c r="F20" s="86" t="s">
        <v>733</v>
      </c>
      <c r="G20" s="86" t="s">
        <v>721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728</v>
      </c>
      <c r="B21" s="81" t="s">
        <v>158</v>
      </c>
      <c r="C21" s="83" t="s">
        <v>744</v>
      </c>
      <c r="D21" s="85" t="s">
        <v>745</v>
      </c>
      <c r="E21" s="85" t="s">
        <v>746</v>
      </c>
      <c r="F21" s="86" t="s">
        <v>733</v>
      </c>
      <c r="G21" s="86" t="s">
        <v>721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728</v>
      </c>
      <c r="B22" s="81" t="s">
        <v>165</v>
      </c>
      <c r="C22" s="83" t="s">
        <v>747</v>
      </c>
      <c r="D22" s="85" t="s">
        <v>748</v>
      </c>
      <c r="E22" s="85" t="s">
        <v>749</v>
      </c>
      <c r="F22" s="86" t="s">
        <v>733</v>
      </c>
      <c r="G22" s="86" t="s">
        <v>721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728</v>
      </c>
      <c r="B23" s="81" t="s">
        <v>172</v>
      </c>
      <c r="C23" s="83" t="s">
        <v>750</v>
      </c>
      <c r="D23" s="85" t="s">
        <v>751</v>
      </c>
      <c r="E23" s="85" t="s">
        <v>752</v>
      </c>
      <c r="F23" s="86" t="s">
        <v>733</v>
      </c>
      <c r="G23" s="86" t="s">
        <v>688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728</v>
      </c>
      <c r="B24" s="81" t="s">
        <v>178</v>
      </c>
      <c r="C24" s="83" t="s">
        <v>753</v>
      </c>
      <c r="D24" s="85" t="s">
        <v>754</v>
      </c>
      <c r="E24" s="85" t="s">
        <v>755</v>
      </c>
      <c r="F24" s="86" t="s">
        <v>733</v>
      </c>
      <c r="G24" s="86" t="s">
        <v>688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728</v>
      </c>
      <c r="B25" s="81" t="s">
        <v>184</v>
      </c>
      <c r="C25" s="83" t="s">
        <v>756</v>
      </c>
      <c r="D25" s="85" t="s">
        <v>757</v>
      </c>
      <c r="E25" s="85" t="s">
        <v>758</v>
      </c>
      <c r="F25" s="86" t="s">
        <v>733</v>
      </c>
      <c r="G25" s="86" t="s">
        <v>721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728</v>
      </c>
      <c r="B26" s="81" t="s">
        <v>190</v>
      </c>
      <c r="C26" s="83" t="s">
        <v>759</v>
      </c>
      <c r="D26" s="85" t="s">
        <v>760</v>
      </c>
      <c r="E26" s="85" t="s">
        <v>761</v>
      </c>
      <c r="F26" s="86" t="s">
        <v>733</v>
      </c>
      <c r="G26" s="86" t="s">
        <v>721</v>
      </c>
      <c r="H26" s="86">
        <v>2</v>
      </c>
      <c r="I26" s="88">
        <f>IF(COUNTIF(J26:AW26,"&lt;&gt;")=0,"",SUMPRODUCT(((Recommendations[ImplStatus]="Implemented")+(Recommendations[ImplStatus]="Compensated"))*ISNUMBER(MATCH(Recommendations[Id],J26:AW26,0)))/COUNTIF(J26:AW26,"&lt;&gt;"))</f>
        <v>0</v>
      </c>
      <c r="J26" s="90" t="s">
        <v>89</v>
      </c>
      <c r="K26" s="90" t="s">
        <v>111</v>
      </c>
      <c r="L26" s="90" t="s">
        <v>178</v>
      </c>
      <c r="M26" s="90" t="s">
        <v>184</v>
      </c>
      <c r="N26" s="90" t="s">
        <v>309</v>
      </c>
      <c r="O26" s="90" t="s">
        <v>323</v>
      </c>
      <c r="P26" s="90" t="s">
        <v>336</v>
      </c>
      <c r="Q26" s="90" t="s">
        <v>342</v>
      </c>
      <c r="R26" s="90" t="s">
        <v>354</v>
      </c>
      <c r="S26" s="90" t="s">
        <v>359</v>
      </c>
      <c r="T26" s="90" t="s">
        <v>365</v>
      </c>
      <c r="U26" s="90" t="s">
        <v>371</v>
      </c>
      <c r="V26" s="90" t="s">
        <v>377</v>
      </c>
      <c r="W26" s="90" t="s">
        <v>383</v>
      </c>
      <c r="X26" s="90" t="s">
        <v>388</v>
      </c>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728</v>
      </c>
      <c r="B27" s="81" t="s">
        <v>197</v>
      </c>
      <c r="C27" s="83" t="s">
        <v>762</v>
      </c>
      <c r="D27" s="85" t="s">
        <v>763</v>
      </c>
      <c r="E27" s="85" t="s">
        <v>764</v>
      </c>
      <c r="F27" s="86" t="s">
        <v>733</v>
      </c>
      <c r="G27" s="86" t="s">
        <v>721</v>
      </c>
      <c r="H27" s="86">
        <v>2</v>
      </c>
      <c r="I27" s="88">
        <f>IF(COUNTIF(J27:AW27,"&lt;&gt;")=0,"",SUMPRODUCT(((Recommendations[ImplStatus]="Implemented")+(Recommendations[ImplStatus]="Compensated"))*ISNUMBER(MATCH(Recommendations[Id],J27:AW27,0)))/COUNTIF(J27:AW27,"&lt;&gt;"))</f>
        <v>0</v>
      </c>
      <c r="J27" s="90" t="s">
        <v>104</v>
      </c>
      <c r="K27" s="90" t="s">
        <v>118</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728</v>
      </c>
      <c r="B28" s="81" t="s">
        <v>203</v>
      </c>
      <c r="C28" s="83" t="s">
        <v>765</v>
      </c>
      <c r="D28" s="85" t="s">
        <v>766</v>
      </c>
      <c r="E28" s="85" t="s">
        <v>767</v>
      </c>
      <c r="F28" s="86" t="s">
        <v>733</v>
      </c>
      <c r="G28" s="86" t="s">
        <v>721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728</v>
      </c>
      <c r="B29" s="81" t="s">
        <v>768</v>
      </c>
      <c r="C29" s="83" t="s">
        <v>769</v>
      </c>
      <c r="D29" s="85" t="s">
        <v>770</v>
      </c>
      <c r="E29" s="85" t="s">
        <v>771</v>
      </c>
      <c r="F29" s="86" t="s">
        <v>733</v>
      </c>
      <c r="G29" s="86" t="s">
        <v>721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728</v>
      </c>
      <c r="B30" s="81" t="s">
        <v>772</v>
      </c>
      <c r="C30" s="83" t="s">
        <v>773</v>
      </c>
      <c r="D30" s="85" t="s">
        <v>774</v>
      </c>
      <c r="E30" s="85" t="s">
        <v>775</v>
      </c>
      <c r="F30" s="86" t="s">
        <v>733</v>
      </c>
      <c r="G30" s="86" t="s">
        <v>696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776</v>
      </c>
      <c r="B31" s="80">
        <v>4</v>
      </c>
      <c r="C31" s="82" t="s">
        <v>25</v>
      </c>
      <c r="D31" s="84" t="s">
        <v>777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776</v>
      </c>
      <c r="B32" s="81" t="s">
        <v>211</v>
      </c>
      <c r="C32" s="83" t="s">
        <v>778</v>
      </c>
      <c r="D32" s="85" t="s">
        <v>779</v>
      </c>
      <c r="E32" s="85" t="s">
        <v>780</v>
      </c>
      <c r="F32" s="86" t="s">
        <v>781</v>
      </c>
      <c r="G32" s="86" t="s">
        <v>734</v>
      </c>
      <c r="H32" s="86">
        <v>1</v>
      </c>
      <c r="I32" s="88">
        <f>IF(COUNTIF(J32:AW32,"&lt;&gt;")=0,"",SUMPRODUCT(((Recommendations[ImplStatus]="Implemented")+(Recommendations[ImplStatus]="Compensated"))*ISNUMBER(MATCH(Recommendations[Id],J32:AW32,0)))/COUNTIF(J32:AW32,"&lt;&gt;"))</f>
        <v>0</v>
      </c>
      <c r="J32" s="90" t="s">
        <v>18</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776</v>
      </c>
      <c r="B33" s="81" t="s">
        <v>218</v>
      </c>
      <c r="C33" s="83" t="s">
        <v>782</v>
      </c>
      <c r="D33" s="85" t="s">
        <v>783</v>
      </c>
      <c r="E33" s="85" t="s">
        <v>784</v>
      </c>
      <c r="F33" s="86" t="s">
        <v>781</v>
      </c>
      <c r="G33" s="86" t="s">
        <v>734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776</v>
      </c>
      <c r="B34" s="81" t="s">
        <v>225</v>
      </c>
      <c r="C34" s="83" t="s">
        <v>785</v>
      </c>
      <c r="D34" s="85" t="s">
        <v>786</v>
      </c>
      <c r="E34" s="85" t="s">
        <v>787</v>
      </c>
      <c r="F34" s="86" t="s">
        <v>687</v>
      </c>
      <c r="G34" s="86" t="s">
        <v>721</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776</v>
      </c>
      <c r="B35" s="81" t="s">
        <v>232</v>
      </c>
      <c r="C35" s="83" t="s">
        <v>788</v>
      </c>
      <c r="D35" s="85" t="s">
        <v>789</v>
      </c>
      <c r="E35" s="85" t="s">
        <v>790</v>
      </c>
      <c r="F35" s="86" t="s">
        <v>687</v>
      </c>
      <c r="G35" s="86" t="s">
        <v>721</v>
      </c>
      <c r="H35" s="86">
        <v>1</v>
      </c>
      <c r="I35" s="88">
        <f>IF(COUNTIF(J35:AW35,"&lt;&gt;")=0,"",SUMPRODUCT(((Recommendations[ImplStatus]="Implemented")+(Recommendations[ImplStatus]="Compensated"))*ISNUMBER(MATCH(Recommendations[Id],J35:AW35,0)))/COUNTIF(J35:AW35,"&lt;&gt;"))</f>
        <v>0</v>
      </c>
      <c r="J35" s="90" t="s">
        <v>18</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776</v>
      </c>
      <c r="B36" s="81" t="s">
        <v>239</v>
      </c>
      <c r="C36" s="83" t="s">
        <v>791</v>
      </c>
      <c r="D36" s="85" t="s">
        <v>792</v>
      </c>
      <c r="E36" s="85" t="s">
        <v>793</v>
      </c>
      <c r="F36" s="86" t="s">
        <v>687</v>
      </c>
      <c r="G36" s="86" t="s">
        <v>721</v>
      </c>
      <c r="H36" s="86">
        <v>1</v>
      </c>
      <c r="I36" s="88">
        <f>IF(COUNTIF(J36:AW36,"&lt;&gt;")=0,"",SUMPRODUCT(((Recommendations[ImplStatus]="Implemented")+(Recommendations[ImplStatus]="Compensated"))*ISNUMBER(MATCH(Recommendations[Id],J36:AW36,0)))/COUNTIF(J36:AW36,"&lt;&gt;"))</f>
        <v>0</v>
      </c>
      <c r="J36" s="90" t="s">
        <v>31</v>
      </c>
      <c r="K36" s="90" t="s">
        <v>218</v>
      </c>
      <c r="L36" s="90" t="s">
        <v>232</v>
      </c>
      <c r="M36" s="90" t="s">
        <v>246</v>
      </c>
      <c r="N36" s="90" t="s">
        <v>253</v>
      </c>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776</v>
      </c>
      <c r="B37" s="81" t="s">
        <v>246</v>
      </c>
      <c r="C37" s="83" t="s">
        <v>794</v>
      </c>
      <c r="D37" s="85" t="s">
        <v>795</v>
      </c>
      <c r="E37" s="85" t="s">
        <v>796</v>
      </c>
      <c r="F37" s="86" t="s">
        <v>687</v>
      </c>
      <c r="G37" s="86" t="s">
        <v>721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776</v>
      </c>
      <c r="B38" s="81" t="s">
        <v>253</v>
      </c>
      <c r="C38" s="83" t="s">
        <v>797</v>
      </c>
      <c r="D38" s="85" t="s">
        <v>798</v>
      </c>
      <c r="E38" s="85" t="s">
        <v>799</v>
      </c>
      <c r="F38" s="86" t="s">
        <v>800</v>
      </c>
      <c r="G38" s="86" t="s">
        <v>721</v>
      </c>
      <c r="H38" s="86">
        <v>1</v>
      </c>
      <c r="I38" s="88">
        <f>IF(COUNTIF(J38:AW38,"&lt;&gt;")=0,"",SUMPRODUCT(((Recommendations[ImplStatus]="Implemented")+(Recommendations[ImplStatus]="Compensated"))*ISNUMBER(MATCH(Recommendations[Id],J38:AW38,0)))/COUNTIF(J38:AW38,"&lt;&gt;"))</f>
        <v>0</v>
      </c>
      <c r="J38" s="90" t="s">
        <v>31</v>
      </c>
      <c r="K38" s="90" t="s">
        <v>53</v>
      </c>
      <c r="L38" s="90" t="s">
        <v>266</v>
      </c>
      <c r="M38" s="90" t="s">
        <v>273</v>
      </c>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776</v>
      </c>
      <c r="B39" s="81" t="s">
        <v>260</v>
      </c>
      <c r="C39" s="83" t="s">
        <v>801</v>
      </c>
      <c r="D39" s="85" t="s">
        <v>802</v>
      </c>
      <c r="E39" s="85" t="s">
        <v>803</v>
      </c>
      <c r="F39" s="86" t="s">
        <v>687</v>
      </c>
      <c r="G39" s="86" t="s">
        <v>721</v>
      </c>
      <c r="H39" s="86">
        <v>2</v>
      </c>
      <c r="I39" s="88">
        <f>IF(COUNTIF(J39:AW39,"&lt;&gt;")=0,"",SUMPRODUCT(((Recommendations[ImplStatus]="Implemented")+(Recommendations[ImplStatus]="Compensated"))*ISNUMBER(MATCH(Recommendations[Id],J39:AW39,0)))/COUNTIF(J39:AW39,"&lt;&gt;"))</f>
        <v>0</v>
      </c>
      <c r="J39" s="90" t="s">
        <v>18</v>
      </c>
      <c r="K39" s="90" t="s">
        <v>39</v>
      </c>
      <c r="L39" s="90" t="s">
        <v>53</v>
      </c>
      <c r="M39" s="90" t="s">
        <v>60</v>
      </c>
      <c r="N39" s="90" t="s">
        <v>197</v>
      </c>
      <c r="O39" s="90" t="s">
        <v>203</v>
      </c>
      <c r="P39" s="90" t="s">
        <v>211</v>
      </c>
      <c r="Q39" s="90" t="s">
        <v>218</v>
      </c>
      <c r="R39" s="90" t="s">
        <v>225</v>
      </c>
      <c r="S39" s="90" t="s">
        <v>246</v>
      </c>
      <c r="T39" s="90" t="s">
        <v>253</v>
      </c>
      <c r="U39" s="90" t="s">
        <v>266</v>
      </c>
      <c r="V39" s="90" t="s">
        <v>273</v>
      </c>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776</v>
      </c>
      <c r="B40" s="81" t="s">
        <v>266</v>
      </c>
      <c r="C40" s="83" t="s">
        <v>804</v>
      </c>
      <c r="D40" s="85" t="s">
        <v>805</v>
      </c>
      <c r="E40" s="85" t="s">
        <v>806</v>
      </c>
      <c r="F40" s="86" t="s">
        <v>687</v>
      </c>
      <c r="G40" s="86" t="s">
        <v>721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776</v>
      </c>
      <c r="B41" s="81" t="s">
        <v>273</v>
      </c>
      <c r="C41" s="83" t="s">
        <v>807</v>
      </c>
      <c r="D41" s="85" t="s">
        <v>808</v>
      </c>
      <c r="E41" s="85" t="s">
        <v>809</v>
      </c>
      <c r="F41" s="86" t="s">
        <v>687</v>
      </c>
      <c r="G41" s="86" t="s">
        <v>721</v>
      </c>
      <c r="H41" s="86">
        <v>2</v>
      </c>
      <c r="I41" s="88">
        <f>IF(COUNTIF(J41:AW41,"&lt;&gt;")=0,"",SUMPRODUCT(((Recommendations[ImplStatus]="Implemented")+(Recommendations[ImplStatus]="Compensated"))*ISNUMBER(MATCH(Recommendations[Id],J41:AW41,0)))/COUNTIF(J41:AW41,"&lt;&gt;"))</f>
        <v>0</v>
      </c>
      <c r="J41" s="90" t="s">
        <v>31</v>
      </c>
      <c r="K41" s="90" t="s">
        <v>53</v>
      </c>
      <c r="L41" s="90" t="s">
        <v>60</v>
      </c>
      <c r="M41" s="90" t="s">
        <v>211</v>
      </c>
      <c r="N41" s="90" t="s">
        <v>225</v>
      </c>
      <c r="O41" s="90" t="s">
        <v>232</v>
      </c>
      <c r="P41" s="90" t="s">
        <v>246</v>
      </c>
      <c r="Q41" s="90" t="s">
        <v>253</v>
      </c>
      <c r="R41" s="90" t="s">
        <v>266</v>
      </c>
      <c r="S41" s="90" t="s">
        <v>273</v>
      </c>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776</v>
      </c>
      <c r="B42" s="81" t="s">
        <v>280</v>
      </c>
      <c r="C42" s="83" t="s">
        <v>810</v>
      </c>
      <c r="D42" s="85" t="s">
        <v>811</v>
      </c>
      <c r="E42" s="85" t="s">
        <v>812</v>
      </c>
      <c r="F42" s="86" t="s">
        <v>733</v>
      </c>
      <c r="G42" s="86" t="s">
        <v>721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776</v>
      </c>
      <c r="B43" s="81" t="s">
        <v>813</v>
      </c>
      <c r="C43" s="83" t="s">
        <v>814</v>
      </c>
      <c r="D43" s="85" t="s">
        <v>815</v>
      </c>
      <c r="E43" s="85" t="s">
        <v>816</v>
      </c>
      <c r="F43" s="86" t="s">
        <v>733</v>
      </c>
      <c r="G43" s="86" t="s">
        <v>721</v>
      </c>
      <c r="H43" s="86">
        <v>3</v>
      </c>
      <c r="I43" s="88">
        <f>IF(COUNTIF(J43:AW43,"&lt;&gt;")=0,"",SUMPRODUCT(((Recommendations[ImplStatus]="Implemented")+(Recommendations[ImplStatus]="Compensated"))*ISNUMBER(MATCH(Recommendations[Id],J43:AW43,0)))/COUNTIF(J43:AW43,"&lt;&gt;"))</f>
        <v>0</v>
      </c>
      <c r="J43" s="90" t="s">
        <v>60</v>
      </c>
      <c r="K43" s="90" t="s">
        <v>211</v>
      </c>
      <c r="L43" s="90" t="s">
        <v>218</v>
      </c>
      <c r="M43" s="90" t="s">
        <v>225</v>
      </c>
      <c r="N43" s="90" t="s">
        <v>232</v>
      </c>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817</v>
      </c>
      <c r="B44" s="80">
        <v>5</v>
      </c>
      <c r="C44" s="82" t="s">
        <v>25</v>
      </c>
      <c r="D44" s="84" t="s">
        <v>818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817</v>
      </c>
      <c r="B45" s="81" t="s">
        <v>288</v>
      </c>
      <c r="C45" s="83" t="s">
        <v>819</v>
      </c>
      <c r="D45" s="85" t="s">
        <v>820</v>
      </c>
      <c r="E45" s="85" t="s">
        <v>821</v>
      </c>
      <c r="F45" s="86" t="s">
        <v>800</v>
      </c>
      <c r="G45" s="86" t="s">
        <v>688</v>
      </c>
      <c r="H45" s="86">
        <v>1</v>
      </c>
      <c r="I45" s="88">
        <f>IF(COUNTIF(J45:AW45,"&lt;&gt;")=0,"",SUMPRODUCT(((Recommendations[ImplStatus]="Implemented")+(Recommendations[ImplStatus]="Compensated"))*ISNUMBER(MATCH(Recommendations[Id],J45:AW45,0)))/COUNTIF(J45:AW45,"&lt;&gt;"))</f>
        <v>0</v>
      </c>
      <c r="J45" s="90" t="s">
        <v>82</v>
      </c>
      <c r="K45" s="90" t="s">
        <v>96</v>
      </c>
      <c r="L45" s="90" t="s">
        <v>125</v>
      </c>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817</v>
      </c>
      <c r="B46" s="81" t="s">
        <v>295</v>
      </c>
      <c r="C46" s="83" t="s">
        <v>822</v>
      </c>
      <c r="D46" s="85" t="s">
        <v>823</v>
      </c>
      <c r="E46" s="85" t="s">
        <v>824</v>
      </c>
      <c r="F46" s="86" t="s">
        <v>800</v>
      </c>
      <c r="G46" s="86" t="s">
        <v>721</v>
      </c>
      <c r="H46" s="86">
        <v>1</v>
      </c>
      <c r="I46" s="88">
        <f>IF(COUNTIF(J46:AW46,"&lt;&gt;")=0,"",SUMPRODUCT(((Recommendations[ImplStatus]="Implemented")+(Recommendations[ImplStatus]="Compensated"))*ISNUMBER(MATCH(Recommendations[Id],J46:AW46,0)))/COUNTIF(J46:AW46,"&lt;&gt;"))</f>
        <v>0</v>
      </c>
      <c r="J46" s="90" t="s">
        <v>82</v>
      </c>
      <c r="K46" s="90" t="s">
        <v>96</v>
      </c>
      <c r="L46" s="90" t="s">
        <v>125</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817</v>
      </c>
      <c r="B47" s="81" t="s">
        <v>302</v>
      </c>
      <c r="C47" s="83" t="s">
        <v>825</v>
      </c>
      <c r="D47" s="85" t="s">
        <v>826</v>
      </c>
      <c r="E47" s="85" t="s">
        <v>827</v>
      </c>
      <c r="F47" s="86" t="s">
        <v>800</v>
      </c>
      <c r="G47" s="86" t="s">
        <v>721</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817</v>
      </c>
      <c r="B48" s="81" t="s">
        <v>828</v>
      </c>
      <c r="C48" s="83" t="s">
        <v>829</v>
      </c>
      <c r="D48" s="85" t="s">
        <v>830</v>
      </c>
      <c r="E48" s="85" t="s">
        <v>831</v>
      </c>
      <c r="F48" s="86" t="s">
        <v>800</v>
      </c>
      <c r="G48" s="86" t="s">
        <v>721</v>
      </c>
      <c r="H48" s="86">
        <v>1</v>
      </c>
      <c r="I48" s="88">
        <f>IF(COUNTIF(J48:AW48,"&lt;&gt;")=0,"",SUMPRODUCT(((Recommendations[ImplStatus]="Implemented")+(Recommendations[ImplStatus]="Compensated"))*ISNUMBER(MATCH(Recommendations[Id],J48:AW48,0)))/COUNTIF(J48:AW48,"&lt;&gt;"))</f>
        <v>0</v>
      </c>
      <c r="J48" s="90" t="s">
        <v>82</v>
      </c>
      <c r="K48" s="90" t="s">
        <v>96</v>
      </c>
      <c r="L48" s="90" t="s">
        <v>125</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817</v>
      </c>
      <c r="B49" s="81" t="s">
        <v>832</v>
      </c>
      <c r="C49" s="83" t="s">
        <v>833</v>
      </c>
      <c r="D49" s="85" t="s">
        <v>834</v>
      </c>
      <c r="E49" s="85" t="s">
        <v>835</v>
      </c>
      <c r="F49" s="86" t="s">
        <v>800</v>
      </c>
      <c r="G49" s="86" t="s">
        <v>688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817</v>
      </c>
      <c r="B50" s="81" t="s">
        <v>836</v>
      </c>
      <c r="C50" s="83" t="s">
        <v>837</v>
      </c>
      <c r="D50" s="85" t="s">
        <v>838</v>
      </c>
      <c r="E50" s="85" t="s">
        <v>839</v>
      </c>
      <c r="F50" s="86" t="s">
        <v>800</v>
      </c>
      <c r="G50" s="86" t="s">
        <v>734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840</v>
      </c>
      <c r="B51" s="80">
        <v>6</v>
      </c>
      <c r="C51" s="82" t="s">
        <v>25</v>
      </c>
      <c r="D51" s="84" t="s">
        <v>841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840</v>
      </c>
      <c r="B52" s="81" t="s">
        <v>309</v>
      </c>
      <c r="C52" s="83" t="s">
        <v>842</v>
      </c>
      <c r="D52" s="85" t="s">
        <v>843</v>
      </c>
      <c r="E52" s="85" t="s">
        <v>844</v>
      </c>
      <c r="F52" s="86" t="s">
        <v>781</v>
      </c>
      <c r="G52" s="86" t="s">
        <v>734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840</v>
      </c>
      <c r="B53" s="81" t="s">
        <v>316</v>
      </c>
      <c r="C53" s="83" t="s">
        <v>845</v>
      </c>
      <c r="D53" s="85" t="s">
        <v>846</v>
      </c>
      <c r="E53" s="85" t="s">
        <v>847</v>
      </c>
      <c r="F53" s="86" t="s">
        <v>781</v>
      </c>
      <c r="G53" s="86" t="s">
        <v>734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840</v>
      </c>
      <c r="B54" s="81" t="s">
        <v>848</v>
      </c>
      <c r="C54" s="83" t="s">
        <v>849</v>
      </c>
      <c r="D54" s="85" t="s">
        <v>850</v>
      </c>
      <c r="E54" s="85" t="s">
        <v>851</v>
      </c>
      <c r="F54" s="86" t="s">
        <v>800</v>
      </c>
      <c r="G54" s="86" t="s">
        <v>721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840</v>
      </c>
      <c r="B55" s="81" t="s">
        <v>852</v>
      </c>
      <c r="C55" s="83" t="s">
        <v>853</v>
      </c>
      <c r="D55" s="85" t="s">
        <v>854</v>
      </c>
      <c r="E55" s="85" t="s">
        <v>855</v>
      </c>
      <c r="F55" s="86" t="s">
        <v>800</v>
      </c>
      <c r="G55" s="86" t="s">
        <v>721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840</v>
      </c>
      <c r="B56" s="81" t="s">
        <v>856</v>
      </c>
      <c r="C56" s="83" t="s">
        <v>857</v>
      </c>
      <c r="D56" s="85" t="s">
        <v>858</v>
      </c>
      <c r="E56" s="85" t="s">
        <v>859</v>
      </c>
      <c r="F56" s="86" t="s">
        <v>800</v>
      </c>
      <c r="G56" s="86" t="s">
        <v>721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840</v>
      </c>
      <c r="B57" s="81" t="s">
        <v>860</v>
      </c>
      <c r="C57" s="83" t="s">
        <v>861</v>
      </c>
      <c r="D57" s="85" t="s">
        <v>862</v>
      </c>
      <c r="E57" s="85" t="s">
        <v>863</v>
      </c>
      <c r="F57" s="86" t="s">
        <v>708</v>
      </c>
      <c r="G57" s="86" t="s">
        <v>688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840</v>
      </c>
      <c r="B58" s="81" t="s">
        <v>864</v>
      </c>
      <c r="C58" s="83" t="s">
        <v>865</v>
      </c>
      <c r="D58" s="85" t="s">
        <v>866</v>
      </c>
      <c r="E58" s="85" t="s">
        <v>867</v>
      </c>
      <c r="F58" s="86" t="s">
        <v>800</v>
      </c>
      <c r="G58" s="86" t="s">
        <v>721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840</v>
      </c>
      <c r="B59" s="81" t="s">
        <v>868</v>
      </c>
      <c r="C59" s="83" t="s">
        <v>869</v>
      </c>
      <c r="D59" s="85" t="s">
        <v>870</v>
      </c>
      <c r="E59" s="85" t="s">
        <v>871</v>
      </c>
      <c r="F59" s="86" t="s">
        <v>800</v>
      </c>
      <c r="G59" s="86" t="s">
        <v>734</v>
      </c>
      <c r="H59" s="86">
        <v>3</v>
      </c>
      <c r="I59" s="88">
        <f>IF(COUNTIF(J59:AW59,"&lt;&gt;")=0,"",SUMPRODUCT(((Recommendations[ImplStatus]="Implemented")+(Recommendations[ImplStatus]="Compensated"))*ISNUMBER(MATCH(Recommendations[Id],J59:AW59,0)))/COUNTIF(J59:AW59,"&lt;&gt;"))</f>
        <v>0</v>
      </c>
      <c r="J59" s="90" t="s">
        <v>46</v>
      </c>
      <c r="K59" s="90" t="s">
        <v>260</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872</v>
      </c>
      <c r="B60" s="80">
        <v>7</v>
      </c>
      <c r="C60" s="82" t="s">
        <v>25</v>
      </c>
      <c r="D60" s="84" t="s">
        <v>873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872</v>
      </c>
      <c r="B61" s="81" t="s">
        <v>323</v>
      </c>
      <c r="C61" s="83" t="s">
        <v>874</v>
      </c>
      <c r="D61" s="85" t="s">
        <v>875</v>
      </c>
      <c r="E61" s="85" t="s">
        <v>876</v>
      </c>
      <c r="F61" s="86" t="s">
        <v>781</v>
      </c>
      <c r="G61" s="86" t="s">
        <v>734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872</v>
      </c>
      <c r="B62" s="81" t="s">
        <v>329</v>
      </c>
      <c r="C62" s="83" t="s">
        <v>877</v>
      </c>
      <c r="D62" s="85" t="s">
        <v>878</v>
      </c>
      <c r="E62" s="85" t="s">
        <v>879</v>
      </c>
      <c r="F62" s="86" t="s">
        <v>781</v>
      </c>
      <c r="G62" s="86" t="s">
        <v>734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872</v>
      </c>
      <c r="B63" s="81" t="s">
        <v>336</v>
      </c>
      <c r="C63" s="83" t="s">
        <v>880</v>
      </c>
      <c r="D63" s="85" t="s">
        <v>881</v>
      </c>
      <c r="E63" s="85" t="s">
        <v>882</v>
      </c>
      <c r="F63" s="86" t="s">
        <v>708</v>
      </c>
      <c r="G63" s="86" t="s">
        <v>721</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872</v>
      </c>
      <c r="B64" s="81" t="s">
        <v>342</v>
      </c>
      <c r="C64" s="83" t="s">
        <v>883</v>
      </c>
      <c r="D64" s="85" t="s">
        <v>884</v>
      </c>
      <c r="E64" s="85" t="s">
        <v>885</v>
      </c>
      <c r="F64" s="86" t="s">
        <v>708</v>
      </c>
      <c r="G64" s="86" t="s">
        <v>721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872</v>
      </c>
      <c r="B65" s="81" t="s">
        <v>348</v>
      </c>
      <c r="C65" s="83" t="s">
        <v>886</v>
      </c>
      <c r="D65" s="85" t="s">
        <v>887</v>
      </c>
      <c r="E65" s="85" t="s">
        <v>888</v>
      </c>
      <c r="F65" s="86" t="s">
        <v>708</v>
      </c>
      <c r="G65" s="86" t="s">
        <v>688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872</v>
      </c>
      <c r="B66" s="81" t="s">
        <v>354</v>
      </c>
      <c r="C66" s="83" t="s">
        <v>889</v>
      </c>
      <c r="D66" s="85" t="s">
        <v>890</v>
      </c>
      <c r="E66" s="85" t="s">
        <v>891</v>
      </c>
      <c r="F66" s="86" t="s">
        <v>708</v>
      </c>
      <c r="G66" s="86" t="s">
        <v>688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872</v>
      </c>
      <c r="B67" s="81" t="s">
        <v>359</v>
      </c>
      <c r="C67" s="83" t="s">
        <v>892</v>
      </c>
      <c r="D67" s="85" t="s">
        <v>893</v>
      </c>
      <c r="E67" s="85" t="s">
        <v>894</v>
      </c>
      <c r="F67" s="86" t="s">
        <v>708</v>
      </c>
      <c r="G67" s="86" t="s">
        <v>692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895</v>
      </c>
      <c r="B68" s="80">
        <v>8</v>
      </c>
      <c r="C68" s="82" t="s">
        <v>25</v>
      </c>
      <c r="D68" s="84" t="s">
        <v>896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895</v>
      </c>
      <c r="B69" s="81" t="s">
        <v>897</v>
      </c>
      <c r="C69" s="83" t="s">
        <v>898</v>
      </c>
      <c r="D69" s="85" t="s">
        <v>899</v>
      </c>
      <c r="E69" s="85" t="s">
        <v>900</v>
      </c>
      <c r="F69" s="86" t="s">
        <v>781</v>
      </c>
      <c r="G69" s="86" t="s">
        <v>734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895</v>
      </c>
      <c r="B70" s="81" t="s">
        <v>901</v>
      </c>
      <c r="C70" s="83" t="s">
        <v>902</v>
      </c>
      <c r="D70" s="85" t="s">
        <v>903</v>
      </c>
      <c r="E70" s="85" t="s">
        <v>904</v>
      </c>
      <c r="F70" s="86" t="s">
        <v>733</v>
      </c>
      <c r="G70" s="86" t="s">
        <v>696</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895</v>
      </c>
      <c r="B71" s="81" t="s">
        <v>905</v>
      </c>
      <c r="C71" s="83" t="s">
        <v>906</v>
      </c>
      <c r="D71" s="85" t="s">
        <v>907</v>
      </c>
      <c r="E71" s="85" t="s">
        <v>908</v>
      </c>
      <c r="F71" s="86" t="s">
        <v>733</v>
      </c>
      <c r="G71" s="86" t="s">
        <v>721</v>
      </c>
      <c r="H71" s="86">
        <v>1</v>
      </c>
      <c r="I71" s="88">
        <f>IF(COUNTIF(J71:AW71,"&lt;&gt;")=0,"",SUMPRODUCT(((Recommendations[ImplStatus]="Implemented")+(Recommendations[ImplStatus]="Compensated"))*ISNUMBER(MATCH(Recommendations[Id],J71:AW71,0)))/COUNTIF(J71:AW71,"&lt;&gt;"))</f>
        <v>0</v>
      </c>
      <c r="J71" s="90" t="s">
        <v>288</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895</v>
      </c>
      <c r="B72" s="81" t="s">
        <v>909</v>
      </c>
      <c r="C72" s="83" t="s">
        <v>910</v>
      </c>
      <c r="D72" s="85" t="s">
        <v>911</v>
      </c>
      <c r="E72" s="85" t="s">
        <v>912</v>
      </c>
      <c r="F72" s="86" t="s">
        <v>913</v>
      </c>
      <c r="G72" s="86" t="s">
        <v>721</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895</v>
      </c>
      <c r="B73" s="81" t="s">
        <v>914</v>
      </c>
      <c r="C73" s="83" t="s">
        <v>915</v>
      </c>
      <c r="D73" s="85" t="s">
        <v>916</v>
      </c>
      <c r="E73" s="85" t="s">
        <v>917</v>
      </c>
      <c r="F73" s="86" t="s">
        <v>733</v>
      </c>
      <c r="G73" s="86" t="s">
        <v>696</v>
      </c>
      <c r="H73" s="86">
        <v>2</v>
      </c>
      <c r="I73" s="88">
        <f>IF(COUNTIF(J73:AW73,"&lt;&gt;")=0,"",SUMPRODUCT(((Recommendations[ImplStatus]="Implemented")+(Recommendations[ImplStatus]="Compensated"))*ISNUMBER(MATCH(Recommendations[Id],J73:AW73,0)))/COUNTIF(J73:AW73,"&lt;&gt;"))</f>
        <v>0</v>
      </c>
      <c r="J73" s="90" t="s">
        <v>295</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895</v>
      </c>
      <c r="B74" s="81" t="s">
        <v>918</v>
      </c>
      <c r="C74" s="83" t="s">
        <v>919</v>
      </c>
      <c r="D74" s="85" t="s">
        <v>920</v>
      </c>
      <c r="E74" s="85" t="s">
        <v>921</v>
      </c>
      <c r="F74" s="86" t="s">
        <v>733</v>
      </c>
      <c r="G74" s="86" t="s">
        <v>696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895</v>
      </c>
      <c r="B75" s="81" t="s">
        <v>922</v>
      </c>
      <c r="C75" s="83" t="s">
        <v>923</v>
      </c>
      <c r="D75" s="85" t="s">
        <v>924</v>
      </c>
      <c r="E75" s="85" t="s">
        <v>925</v>
      </c>
      <c r="F75" s="86" t="s">
        <v>733</v>
      </c>
      <c r="G75" s="86" t="s">
        <v>696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895</v>
      </c>
      <c r="B76" s="81" t="s">
        <v>926</v>
      </c>
      <c r="C76" s="83" t="s">
        <v>927</v>
      </c>
      <c r="D76" s="85" t="s">
        <v>928</v>
      </c>
      <c r="E76" s="85" t="s">
        <v>929</v>
      </c>
      <c r="F76" s="86" t="s">
        <v>733</v>
      </c>
      <c r="G76" s="86" t="s">
        <v>696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895</v>
      </c>
      <c r="B77" s="81" t="s">
        <v>930</v>
      </c>
      <c r="C77" s="83" t="s">
        <v>931</v>
      </c>
      <c r="D77" s="85" t="s">
        <v>932</v>
      </c>
      <c r="E77" s="85" t="s">
        <v>933</v>
      </c>
      <c r="F77" s="86" t="s">
        <v>733</v>
      </c>
      <c r="G77" s="86" t="s">
        <v>696</v>
      </c>
      <c r="H77" s="86">
        <v>2</v>
      </c>
      <c r="I77" s="88">
        <f>IF(COUNTIF(J77:AW77,"&lt;&gt;")=0,"",SUMPRODUCT(((Recommendations[ImplStatus]="Implemented")+(Recommendations[ImplStatus]="Compensated"))*ISNUMBER(MATCH(Recommendations[Id],J77:AW77,0)))/COUNTIF(J77:AW77,"&lt;&gt;"))</f>
        <v>0</v>
      </c>
      <c r="J77" s="90" t="s">
        <v>302</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895</v>
      </c>
      <c r="B78" s="81" t="s">
        <v>934</v>
      </c>
      <c r="C78" s="83" t="s">
        <v>935</v>
      </c>
      <c r="D78" s="85" t="s">
        <v>936</v>
      </c>
      <c r="E78" s="85" t="s">
        <v>937</v>
      </c>
      <c r="F78" s="86" t="s">
        <v>733</v>
      </c>
      <c r="G78" s="86" t="s">
        <v>721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895</v>
      </c>
      <c r="B79" s="81" t="s">
        <v>938</v>
      </c>
      <c r="C79" s="83" t="s">
        <v>939</v>
      </c>
      <c r="D79" s="85" t="s">
        <v>940</v>
      </c>
      <c r="E79" s="85" t="s">
        <v>941</v>
      </c>
      <c r="F79" s="86" t="s">
        <v>733</v>
      </c>
      <c r="G79" s="86" t="s">
        <v>696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895</v>
      </c>
      <c r="B80" s="81" t="s">
        <v>942</v>
      </c>
      <c r="C80" s="83" t="s">
        <v>943</v>
      </c>
      <c r="D80" s="85" t="s">
        <v>944</v>
      </c>
      <c r="E80" s="85" t="s">
        <v>945</v>
      </c>
      <c r="F80" s="86" t="s">
        <v>733</v>
      </c>
      <c r="G80" s="86" t="s">
        <v>696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946</v>
      </c>
      <c r="B81" s="80">
        <v>9</v>
      </c>
      <c r="C81" s="82" t="s">
        <v>25</v>
      </c>
      <c r="D81" s="84" t="s">
        <v>947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946</v>
      </c>
      <c r="B82" s="81" t="s">
        <v>948</v>
      </c>
      <c r="C82" s="83" t="s">
        <v>949</v>
      </c>
      <c r="D82" s="85" t="s">
        <v>950</v>
      </c>
      <c r="E82" s="85" t="s">
        <v>951</v>
      </c>
      <c r="F82" s="86" t="s">
        <v>708</v>
      </c>
      <c r="G82" s="86" t="s">
        <v>721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946</v>
      </c>
      <c r="B83" s="81" t="s">
        <v>952</v>
      </c>
      <c r="C83" s="83" t="s">
        <v>953</v>
      </c>
      <c r="D83" s="85" t="s">
        <v>954</v>
      </c>
      <c r="E83" s="85" t="s">
        <v>955</v>
      </c>
      <c r="F83" s="86" t="s">
        <v>687</v>
      </c>
      <c r="G83" s="86" t="s">
        <v>721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946</v>
      </c>
      <c r="B84" s="81" t="s">
        <v>956</v>
      </c>
      <c r="C84" s="83" t="s">
        <v>957</v>
      </c>
      <c r="D84" s="85" t="s">
        <v>958</v>
      </c>
      <c r="E84" s="85" t="s">
        <v>959</v>
      </c>
      <c r="F84" s="86" t="s">
        <v>913</v>
      </c>
      <c r="G84" s="86" t="s">
        <v>721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946</v>
      </c>
      <c r="B85" s="81" t="s">
        <v>960</v>
      </c>
      <c r="C85" s="83" t="s">
        <v>961</v>
      </c>
      <c r="D85" s="85" t="s">
        <v>962</v>
      </c>
      <c r="E85" s="85" t="s">
        <v>963</v>
      </c>
      <c r="F85" s="86" t="s">
        <v>708</v>
      </c>
      <c r="G85" s="86" t="s">
        <v>721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946</v>
      </c>
      <c r="B86" s="81" t="s">
        <v>964</v>
      </c>
      <c r="C86" s="83" t="s">
        <v>965</v>
      </c>
      <c r="D86" s="85" t="s">
        <v>966</v>
      </c>
      <c r="E86" s="85" t="s">
        <v>967</v>
      </c>
      <c r="F86" s="86" t="s">
        <v>913</v>
      </c>
      <c r="G86" s="86" t="s">
        <v>721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946</v>
      </c>
      <c r="B87" s="81" t="s">
        <v>968</v>
      </c>
      <c r="C87" s="83" t="s">
        <v>969</v>
      </c>
      <c r="D87" s="85" t="s">
        <v>970</v>
      </c>
      <c r="E87" s="85" t="s">
        <v>971</v>
      </c>
      <c r="F87" s="86" t="s">
        <v>913</v>
      </c>
      <c r="G87" s="86" t="s">
        <v>721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946</v>
      </c>
      <c r="B88" s="81" t="s">
        <v>972</v>
      </c>
      <c r="C88" s="83" t="s">
        <v>973</v>
      </c>
      <c r="D88" s="85" t="s">
        <v>974</v>
      </c>
      <c r="E88" s="85" t="s">
        <v>975</v>
      </c>
      <c r="F88" s="86" t="s">
        <v>913</v>
      </c>
      <c r="G88" s="86" t="s">
        <v>721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976</v>
      </c>
      <c r="B89" s="80">
        <v>10</v>
      </c>
      <c r="C89" s="82" t="s">
        <v>25</v>
      </c>
      <c r="D89" s="84" t="s">
        <v>977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976</v>
      </c>
      <c r="B90" s="81" t="s">
        <v>978</v>
      </c>
      <c r="C90" s="83" t="s">
        <v>979</v>
      </c>
      <c r="D90" s="85" t="s">
        <v>980</v>
      </c>
      <c r="E90" s="85" t="s">
        <v>981</v>
      </c>
      <c r="F90" s="86" t="s">
        <v>687</v>
      </c>
      <c r="G90" s="86" t="s">
        <v>696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976</v>
      </c>
      <c r="B91" s="81" t="s">
        <v>982</v>
      </c>
      <c r="C91" s="83" t="s">
        <v>983</v>
      </c>
      <c r="D91" s="85" t="s">
        <v>984</v>
      </c>
      <c r="E91" s="85" t="s">
        <v>985</v>
      </c>
      <c r="F91" s="86" t="s">
        <v>687</v>
      </c>
      <c r="G91" s="86" t="s">
        <v>721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976</v>
      </c>
      <c r="B92" s="81" t="s">
        <v>986</v>
      </c>
      <c r="C92" s="83" t="s">
        <v>987</v>
      </c>
      <c r="D92" s="85" t="s">
        <v>988</v>
      </c>
      <c r="E92" s="85" t="s">
        <v>989</v>
      </c>
      <c r="F92" s="86" t="s">
        <v>687</v>
      </c>
      <c r="G92" s="86" t="s">
        <v>721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976</v>
      </c>
      <c r="B93" s="81" t="s">
        <v>990</v>
      </c>
      <c r="C93" s="83" t="s">
        <v>991</v>
      </c>
      <c r="D93" s="85" t="s">
        <v>992</v>
      </c>
      <c r="E93" s="85" t="s">
        <v>993</v>
      </c>
      <c r="F93" s="86" t="s">
        <v>687</v>
      </c>
      <c r="G93" s="86" t="s">
        <v>696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976</v>
      </c>
      <c r="B94" s="81" t="s">
        <v>994</v>
      </c>
      <c r="C94" s="83" t="s">
        <v>995</v>
      </c>
      <c r="D94" s="85" t="s">
        <v>996</v>
      </c>
      <c r="E94" s="85" t="s">
        <v>997</v>
      </c>
      <c r="F94" s="86" t="s">
        <v>687</v>
      </c>
      <c r="G94" s="86" t="s">
        <v>721</v>
      </c>
      <c r="H94" s="86">
        <v>2</v>
      </c>
      <c r="I94" s="88">
        <f>IF(COUNTIF(J94:AW94,"&lt;&gt;")=0,"",SUMPRODUCT(((Recommendations[ImplStatus]="Implemented")+(Recommendations[ImplStatus]="Compensated"))*ISNUMBER(MATCH(Recommendations[Id],J94:AW94,0)))/COUNTIF(J94:AW94,"&lt;&gt;"))</f>
        <v>0</v>
      </c>
      <c r="J94" s="90" t="s">
        <v>239</v>
      </c>
      <c r="K94" s="90" t="s">
        <v>316</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976</v>
      </c>
      <c r="B95" s="81" t="s">
        <v>998</v>
      </c>
      <c r="C95" s="83" t="s">
        <v>999</v>
      </c>
      <c r="D95" s="85" t="s">
        <v>1000</v>
      </c>
      <c r="E95" s="85" t="s">
        <v>1001</v>
      </c>
      <c r="F95" s="86" t="s">
        <v>687</v>
      </c>
      <c r="G95" s="86" t="s">
        <v>721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976</v>
      </c>
      <c r="B96" s="81" t="s">
        <v>1002</v>
      </c>
      <c r="C96" s="83" t="s">
        <v>1003</v>
      </c>
      <c r="D96" s="85" t="s">
        <v>1004</v>
      </c>
      <c r="E96" s="85" t="s">
        <v>1005</v>
      </c>
      <c r="F96" s="86" t="s">
        <v>687</v>
      </c>
      <c r="G96" s="86" t="s">
        <v>696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1006</v>
      </c>
      <c r="B97" s="80">
        <v>11</v>
      </c>
      <c r="C97" s="82" t="s">
        <v>25</v>
      </c>
      <c r="D97" s="84" t="s">
        <v>1007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1006</v>
      </c>
      <c r="B98" s="81" t="s">
        <v>1008</v>
      </c>
      <c r="C98" s="83" t="s">
        <v>1009</v>
      </c>
      <c r="D98" s="85" t="s">
        <v>1010</v>
      </c>
      <c r="E98" s="85" t="s">
        <v>1011</v>
      </c>
      <c r="F98" s="86" t="s">
        <v>781</v>
      </c>
      <c r="G98" s="86" t="s">
        <v>734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1006</v>
      </c>
      <c r="B99" s="81" t="s">
        <v>1012</v>
      </c>
      <c r="C99" s="83" t="s">
        <v>1013</v>
      </c>
      <c r="D99" s="85" t="s">
        <v>1014</v>
      </c>
      <c r="E99" s="85" t="s">
        <v>1015</v>
      </c>
      <c r="F99" s="86" t="s">
        <v>733</v>
      </c>
      <c r="G99" s="86" t="s">
        <v>1016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1006</v>
      </c>
      <c r="B100" s="81" t="s">
        <v>1017</v>
      </c>
      <c r="C100" s="83" t="s">
        <v>1018</v>
      </c>
      <c r="D100" s="85" t="s">
        <v>1019</v>
      </c>
      <c r="E100" s="85" t="s">
        <v>1020</v>
      </c>
      <c r="F100" s="86" t="s">
        <v>733</v>
      </c>
      <c r="G100" s="86" t="s">
        <v>721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1006</v>
      </c>
      <c r="B101" s="81" t="s">
        <v>1021</v>
      </c>
      <c r="C101" s="83" t="s">
        <v>1022</v>
      </c>
      <c r="D101" s="85" t="s">
        <v>1023</v>
      </c>
      <c r="E101" s="85" t="s">
        <v>1024</v>
      </c>
      <c r="F101" s="86" t="s">
        <v>733</v>
      </c>
      <c r="G101" s="86" t="s">
        <v>1016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1006</v>
      </c>
      <c r="B102" s="81" t="s">
        <v>1025</v>
      </c>
      <c r="C102" s="83" t="s">
        <v>1026</v>
      </c>
      <c r="D102" s="85" t="s">
        <v>1027</v>
      </c>
      <c r="E102" s="85" t="s">
        <v>1028</v>
      </c>
      <c r="F102" s="86" t="s">
        <v>733</v>
      </c>
      <c r="G102" s="86" t="s">
        <v>1016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1029</v>
      </c>
      <c r="B103" s="80">
        <v>12</v>
      </c>
      <c r="C103" s="82" t="s">
        <v>25</v>
      </c>
      <c r="D103" s="84" t="s">
        <v>1030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1029</v>
      </c>
      <c r="B104" s="81" t="s">
        <v>1031</v>
      </c>
      <c r="C104" s="83" t="s">
        <v>1032</v>
      </c>
      <c r="D104" s="85" t="s">
        <v>1033</v>
      </c>
      <c r="E104" s="85" t="s">
        <v>1034</v>
      </c>
      <c r="F104" s="86" t="s">
        <v>913</v>
      </c>
      <c r="G104" s="86" t="s">
        <v>721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1029</v>
      </c>
      <c r="B105" s="81" t="s">
        <v>1035</v>
      </c>
      <c r="C105" s="83" t="s">
        <v>1036</v>
      </c>
      <c r="D105" s="85" t="s">
        <v>1037</v>
      </c>
      <c r="E105" s="85" t="s">
        <v>1038</v>
      </c>
      <c r="F105" s="86" t="s">
        <v>913</v>
      </c>
      <c r="G105" s="86" t="s">
        <v>721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1029</v>
      </c>
      <c r="B106" s="81" t="s">
        <v>1039</v>
      </c>
      <c r="C106" s="83" t="s">
        <v>1040</v>
      </c>
      <c r="D106" s="85" t="s">
        <v>1041</v>
      </c>
      <c r="E106" s="85" t="s">
        <v>1042</v>
      </c>
      <c r="F106" s="86" t="s">
        <v>913</v>
      </c>
      <c r="G106" s="86" t="s">
        <v>721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1029</v>
      </c>
      <c r="B107" s="81" t="s">
        <v>1043</v>
      </c>
      <c r="C107" s="83" t="s">
        <v>1044</v>
      </c>
      <c r="D107" s="85" t="s">
        <v>1045</v>
      </c>
      <c r="E107" s="85" t="s">
        <v>1046</v>
      </c>
      <c r="F107" s="86" t="s">
        <v>781</v>
      </c>
      <c r="G107" s="86" t="s">
        <v>734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1029</v>
      </c>
      <c r="B108" s="81" t="s">
        <v>1047</v>
      </c>
      <c r="C108" s="83" t="s">
        <v>1048</v>
      </c>
      <c r="D108" s="85" t="s">
        <v>1049</v>
      </c>
      <c r="E108" s="85" t="s">
        <v>1050</v>
      </c>
      <c r="F108" s="86" t="s">
        <v>913</v>
      </c>
      <c r="G108" s="86" t="s">
        <v>721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1029</v>
      </c>
      <c r="B109" s="81" t="s">
        <v>1051</v>
      </c>
      <c r="C109" s="83" t="s">
        <v>1052</v>
      </c>
      <c r="D109" s="85" t="s">
        <v>1053</v>
      </c>
      <c r="E109" s="85" t="s">
        <v>1054</v>
      </c>
      <c r="F109" s="86" t="s">
        <v>913</v>
      </c>
      <c r="G109" s="86" t="s">
        <v>721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1029</v>
      </c>
      <c r="B110" s="81" t="s">
        <v>1055</v>
      </c>
      <c r="C110" s="83" t="s">
        <v>1056</v>
      </c>
      <c r="D110" s="85" t="s">
        <v>1057</v>
      </c>
      <c r="E110" s="85" t="s">
        <v>1058</v>
      </c>
      <c r="F110" s="86" t="s">
        <v>687</v>
      </c>
      <c r="G110" s="86" t="s">
        <v>721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1029</v>
      </c>
      <c r="B111" s="81" t="s">
        <v>1059</v>
      </c>
      <c r="C111" s="83" t="s">
        <v>1060</v>
      </c>
      <c r="D111" s="85" t="s">
        <v>1061</v>
      </c>
      <c r="E111" s="85" t="s">
        <v>1062</v>
      </c>
      <c r="F111" s="86" t="s">
        <v>687</v>
      </c>
      <c r="G111" s="86" t="s">
        <v>721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1063</v>
      </c>
      <c r="B112" s="80">
        <v>13</v>
      </c>
      <c r="C112" s="82" t="s">
        <v>25</v>
      </c>
      <c r="D112" s="84" t="s">
        <v>1064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1063</v>
      </c>
      <c r="B113" s="81" t="s">
        <v>1065</v>
      </c>
      <c r="C113" s="83" t="s">
        <v>1066</v>
      </c>
      <c r="D113" s="85" t="s">
        <v>1067</v>
      </c>
      <c r="E113" s="85" t="s">
        <v>1068</v>
      </c>
      <c r="F113" s="86" t="s">
        <v>913</v>
      </c>
      <c r="G113" s="86" t="s">
        <v>696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1063</v>
      </c>
      <c r="B114" s="81" t="s">
        <v>1069</v>
      </c>
      <c r="C114" s="83" t="s">
        <v>1070</v>
      </c>
      <c r="D114" s="85" t="s">
        <v>1071</v>
      </c>
      <c r="E114" s="85" t="s">
        <v>1072</v>
      </c>
      <c r="F114" s="86" t="s">
        <v>687</v>
      </c>
      <c r="G114" s="86" t="s">
        <v>696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1063</v>
      </c>
      <c r="B115" s="81" t="s">
        <v>1073</v>
      </c>
      <c r="C115" s="83" t="s">
        <v>1074</v>
      </c>
      <c r="D115" s="85" t="s">
        <v>1075</v>
      </c>
      <c r="E115" s="85" t="s">
        <v>1076</v>
      </c>
      <c r="F115" s="86" t="s">
        <v>913</v>
      </c>
      <c r="G115" s="86" t="s">
        <v>696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1063</v>
      </c>
      <c r="B116" s="81" t="s">
        <v>1077</v>
      </c>
      <c r="C116" s="83" t="s">
        <v>1078</v>
      </c>
      <c r="D116" s="85" t="s">
        <v>1079</v>
      </c>
      <c r="E116" s="85" t="s">
        <v>1080</v>
      </c>
      <c r="F116" s="86" t="s">
        <v>913</v>
      </c>
      <c r="G116" s="86" t="s">
        <v>721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1063</v>
      </c>
      <c r="B117" s="81" t="s">
        <v>1081</v>
      </c>
      <c r="C117" s="83" t="s">
        <v>1082</v>
      </c>
      <c r="D117" s="85" t="s">
        <v>1083</v>
      </c>
      <c r="E117" s="85" t="s">
        <v>1084</v>
      </c>
      <c r="F117" s="86" t="s">
        <v>687</v>
      </c>
      <c r="G117" s="86" t="s">
        <v>721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1063</v>
      </c>
      <c r="B118" s="81" t="s">
        <v>1085</v>
      </c>
      <c r="C118" s="83" t="s">
        <v>1086</v>
      </c>
      <c r="D118" s="85" t="s">
        <v>1087</v>
      </c>
      <c r="E118" s="85" t="s">
        <v>1088</v>
      </c>
      <c r="F118" s="86" t="s">
        <v>913</v>
      </c>
      <c r="G118" s="86" t="s">
        <v>696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1063</v>
      </c>
      <c r="B119" s="81" t="s">
        <v>1089</v>
      </c>
      <c r="C119" s="83" t="s">
        <v>1090</v>
      </c>
      <c r="D119" s="85" t="s">
        <v>1091</v>
      </c>
      <c r="E119" s="85" t="s">
        <v>1092</v>
      </c>
      <c r="F119" s="86" t="s">
        <v>687</v>
      </c>
      <c r="G119" s="86" t="s">
        <v>721</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1063</v>
      </c>
      <c r="B120" s="81" t="s">
        <v>1093</v>
      </c>
      <c r="C120" s="83" t="s">
        <v>1094</v>
      </c>
      <c r="D120" s="85" t="s">
        <v>1095</v>
      </c>
      <c r="E120" s="85" t="s">
        <v>1096</v>
      </c>
      <c r="F120" s="86" t="s">
        <v>913</v>
      </c>
      <c r="G120" s="86" t="s">
        <v>721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1063</v>
      </c>
      <c r="B121" s="81" t="s">
        <v>1097</v>
      </c>
      <c r="C121" s="83" t="s">
        <v>1098</v>
      </c>
      <c r="D121" s="85" t="s">
        <v>1099</v>
      </c>
      <c r="E121" s="85" t="s">
        <v>1100</v>
      </c>
      <c r="F121" s="86" t="s">
        <v>913</v>
      </c>
      <c r="G121" s="86" t="s">
        <v>721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1063</v>
      </c>
      <c r="B122" s="81" t="s">
        <v>1101</v>
      </c>
      <c r="C122" s="83" t="s">
        <v>1102</v>
      </c>
      <c r="D122" s="85" t="s">
        <v>1103</v>
      </c>
      <c r="E122" s="85" t="s">
        <v>1104</v>
      </c>
      <c r="F122" s="86" t="s">
        <v>913</v>
      </c>
      <c r="G122" s="86" t="s">
        <v>721</v>
      </c>
      <c r="H122" s="86">
        <v>3</v>
      </c>
      <c r="I122" s="88">
        <f>IF(COUNTIF(J122:AW122,"&lt;&gt;")=0,"",SUMPRODUCT(((Recommendations[ImplStatus]="Implemented")+(Recommendations[ImplStatus]="Compensated"))*ISNUMBER(MATCH(Recommendations[Id],J122:AW122,0)))/COUNTIF(J122:AW122,"&lt;&gt;"))</f>
        <v>0</v>
      </c>
      <c r="J122" s="90" t="s">
        <v>280</v>
      </c>
      <c r="K122" s="90" t="s">
        <v>329</v>
      </c>
      <c r="L122" s="90" t="s">
        <v>348</v>
      </c>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1063</v>
      </c>
      <c r="B123" s="81" t="s">
        <v>1105</v>
      </c>
      <c r="C123" s="83" t="s">
        <v>1106</v>
      </c>
      <c r="D123" s="85" t="s">
        <v>1107</v>
      </c>
      <c r="E123" s="85" t="s">
        <v>1108</v>
      </c>
      <c r="F123" s="86" t="s">
        <v>913</v>
      </c>
      <c r="G123" s="86" t="s">
        <v>696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1109</v>
      </c>
      <c r="B124" s="80">
        <v>14</v>
      </c>
      <c r="C124" s="82" t="s">
        <v>25</v>
      </c>
      <c r="D124" s="84" t="s">
        <v>1110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1109</v>
      </c>
      <c r="B125" s="81" t="s">
        <v>1111</v>
      </c>
      <c r="C125" s="83" t="s">
        <v>1112</v>
      </c>
      <c r="D125" s="85" t="s">
        <v>1113</v>
      </c>
      <c r="E125" s="85" t="s">
        <v>1114</v>
      </c>
      <c r="F125" s="86" t="s">
        <v>781</v>
      </c>
      <c r="G125" s="86" t="s">
        <v>734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1109</v>
      </c>
      <c r="B126" s="81" t="s">
        <v>1115</v>
      </c>
      <c r="C126" s="83" t="s">
        <v>1116</v>
      </c>
      <c r="D126" s="85" t="s">
        <v>1117</v>
      </c>
      <c r="E126" s="85" t="s">
        <v>1118</v>
      </c>
      <c r="F126" s="86" t="s">
        <v>800</v>
      </c>
      <c r="G126" s="86" t="s">
        <v>721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1109</v>
      </c>
      <c r="B127" s="81" t="s">
        <v>1119</v>
      </c>
      <c r="C127" s="83" t="s">
        <v>1120</v>
      </c>
      <c r="D127" s="85" t="s">
        <v>1121</v>
      </c>
      <c r="E127" s="85" t="s">
        <v>1122</v>
      </c>
      <c r="F127" s="86" t="s">
        <v>800</v>
      </c>
      <c r="G127" s="86" t="s">
        <v>721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1109</v>
      </c>
      <c r="B128" s="81" t="s">
        <v>1123</v>
      </c>
      <c r="C128" s="83" t="s">
        <v>1124</v>
      </c>
      <c r="D128" s="85" t="s">
        <v>1125</v>
      </c>
      <c r="E128" s="85" t="s">
        <v>1126</v>
      </c>
      <c r="F128" s="86" t="s">
        <v>800</v>
      </c>
      <c r="G128" s="86" t="s">
        <v>721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1109</v>
      </c>
      <c r="B129" s="81" t="s">
        <v>1127</v>
      </c>
      <c r="C129" s="83" t="s">
        <v>1128</v>
      </c>
      <c r="D129" s="85" t="s">
        <v>1129</v>
      </c>
      <c r="E129" s="85" t="s">
        <v>1130</v>
      </c>
      <c r="F129" s="86" t="s">
        <v>800</v>
      </c>
      <c r="G129" s="86" t="s">
        <v>721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1109</v>
      </c>
      <c r="B130" s="81" t="s">
        <v>1131</v>
      </c>
      <c r="C130" s="83" t="s">
        <v>1132</v>
      </c>
      <c r="D130" s="85" t="s">
        <v>1133</v>
      </c>
      <c r="E130" s="85" t="s">
        <v>1134</v>
      </c>
      <c r="F130" s="86" t="s">
        <v>800</v>
      </c>
      <c r="G130" s="86" t="s">
        <v>721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1109</v>
      </c>
      <c r="B131" s="81" t="s">
        <v>1135</v>
      </c>
      <c r="C131" s="83" t="s">
        <v>1136</v>
      </c>
      <c r="D131" s="85" t="s">
        <v>1137</v>
      </c>
      <c r="E131" s="85" t="s">
        <v>1138</v>
      </c>
      <c r="F131" s="86" t="s">
        <v>800</v>
      </c>
      <c r="G131" s="86" t="s">
        <v>721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1109</v>
      </c>
      <c r="B132" s="81" t="s">
        <v>1139</v>
      </c>
      <c r="C132" s="83" t="s">
        <v>1140</v>
      </c>
      <c r="D132" s="85" t="s">
        <v>1141</v>
      </c>
      <c r="E132" s="85" t="s">
        <v>1142</v>
      </c>
      <c r="F132" s="86" t="s">
        <v>800</v>
      </c>
      <c r="G132" s="86" t="s">
        <v>721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1109</v>
      </c>
      <c r="B133" s="81" t="s">
        <v>1143</v>
      </c>
      <c r="C133" s="83" t="s">
        <v>1144</v>
      </c>
      <c r="D133" s="85" t="s">
        <v>1145</v>
      </c>
      <c r="E133" s="85" t="s">
        <v>1146</v>
      </c>
      <c r="F133" s="86" t="s">
        <v>800</v>
      </c>
      <c r="G133" s="86" t="s">
        <v>721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1147</v>
      </c>
      <c r="B134" s="80">
        <v>15</v>
      </c>
      <c r="C134" s="82" t="s">
        <v>25</v>
      </c>
      <c r="D134" s="84" t="s">
        <v>1148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1147</v>
      </c>
      <c r="B135" s="81" t="s">
        <v>1149</v>
      </c>
      <c r="C135" s="83" t="s">
        <v>1150</v>
      </c>
      <c r="D135" s="85" t="s">
        <v>1151</v>
      </c>
      <c r="E135" s="85" t="s">
        <v>1152</v>
      </c>
      <c r="F135" s="86" t="s">
        <v>800</v>
      </c>
      <c r="G135" s="86" t="s">
        <v>688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1147</v>
      </c>
      <c r="B136" s="81" t="s">
        <v>1153</v>
      </c>
      <c r="C136" s="83" t="s">
        <v>1154</v>
      </c>
      <c r="D136" s="85" t="s">
        <v>1155</v>
      </c>
      <c r="E136" s="85" t="s">
        <v>1156</v>
      </c>
      <c r="F136" s="86" t="s">
        <v>781</v>
      </c>
      <c r="G136" s="86" t="s">
        <v>734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1147</v>
      </c>
      <c r="B137" s="81" t="s">
        <v>1157</v>
      </c>
      <c r="C137" s="83" t="s">
        <v>1158</v>
      </c>
      <c r="D137" s="85" t="s">
        <v>1159</v>
      </c>
      <c r="E137" s="85" t="s">
        <v>1160</v>
      </c>
      <c r="F137" s="86" t="s">
        <v>800</v>
      </c>
      <c r="G137" s="86" t="s">
        <v>734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1147</v>
      </c>
      <c r="B138" s="81" t="s">
        <v>1161</v>
      </c>
      <c r="C138" s="83" t="s">
        <v>1162</v>
      </c>
      <c r="D138" s="85" t="s">
        <v>1163</v>
      </c>
      <c r="E138" s="85" t="s">
        <v>1164</v>
      </c>
      <c r="F138" s="86" t="s">
        <v>781</v>
      </c>
      <c r="G138" s="86" t="s">
        <v>734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1147</v>
      </c>
      <c r="B139" s="81" t="s">
        <v>1165</v>
      </c>
      <c r="C139" s="83" t="s">
        <v>1166</v>
      </c>
      <c r="D139" s="85" t="s">
        <v>1167</v>
      </c>
      <c r="E139" s="85" t="s">
        <v>1168</v>
      </c>
      <c r="F139" s="86" t="s">
        <v>800</v>
      </c>
      <c r="G139" s="86" t="s">
        <v>734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1147</v>
      </c>
      <c r="B140" s="81" t="s">
        <v>1169</v>
      </c>
      <c r="C140" s="83" t="s">
        <v>1170</v>
      </c>
      <c r="D140" s="85" t="s">
        <v>1171</v>
      </c>
      <c r="E140" s="85" t="s">
        <v>1172</v>
      </c>
      <c r="F140" s="86" t="s">
        <v>733</v>
      </c>
      <c r="G140" s="86" t="s">
        <v>734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1147</v>
      </c>
      <c r="B141" s="81" t="s">
        <v>1173</v>
      </c>
      <c r="C141" s="83" t="s">
        <v>1174</v>
      </c>
      <c r="D141" s="85" t="s">
        <v>1175</v>
      </c>
      <c r="E141" s="85" t="s">
        <v>1176</v>
      </c>
      <c r="F141" s="86" t="s">
        <v>733</v>
      </c>
      <c r="G141" s="86" t="s">
        <v>721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1177</v>
      </c>
      <c r="B142" s="80">
        <v>16</v>
      </c>
      <c r="C142" s="82" t="s">
        <v>25</v>
      </c>
      <c r="D142" s="84" t="s">
        <v>1178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1177</v>
      </c>
      <c r="B143" s="81" t="s">
        <v>1179</v>
      </c>
      <c r="C143" s="83" t="s">
        <v>1180</v>
      </c>
      <c r="D143" s="85" t="s">
        <v>1181</v>
      </c>
      <c r="E143" s="85" t="s">
        <v>1182</v>
      </c>
      <c r="F143" s="86" t="s">
        <v>781</v>
      </c>
      <c r="G143" s="86" t="s">
        <v>734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1177</v>
      </c>
      <c r="B144" s="81" t="s">
        <v>1183</v>
      </c>
      <c r="C144" s="83" t="s">
        <v>1184</v>
      </c>
      <c r="D144" s="85" t="s">
        <v>1185</v>
      </c>
      <c r="E144" s="85" t="s">
        <v>1186</v>
      </c>
      <c r="F144" s="86" t="s">
        <v>781</v>
      </c>
      <c r="G144" s="86" t="s">
        <v>734</v>
      </c>
      <c r="H144" s="86">
        <v>2</v>
      </c>
      <c r="I144" s="88">
        <f>IF(COUNTIF(J144:AW144,"&lt;&gt;")=0,"",SUMPRODUCT(((Recommendations[ImplStatus]="Implemented")+(Recommendations[ImplStatus]="Compensated"))*ISNUMBER(MATCH(Recommendations[Id],J144:AW144,0)))/COUNTIF(J144:AW144,"&lt;&gt;"))</f>
        <v>0</v>
      </c>
      <c r="J144" s="90" t="s">
        <v>132</v>
      </c>
      <c r="K144" s="90" t="s">
        <v>138</v>
      </c>
      <c r="L144" s="90" t="s">
        <v>145</v>
      </c>
      <c r="M144" s="90" t="s">
        <v>151</v>
      </c>
      <c r="N144" s="90" t="s">
        <v>158</v>
      </c>
      <c r="O144" s="90" t="s">
        <v>165</v>
      </c>
      <c r="P144" s="90" t="s">
        <v>172</v>
      </c>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1177</v>
      </c>
      <c r="B145" s="81" t="s">
        <v>1187</v>
      </c>
      <c r="C145" s="83" t="s">
        <v>1188</v>
      </c>
      <c r="D145" s="85" t="s">
        <v>1189</v>
      </c>
      <c r="E145" s="85" t="s">
        <v>1190</v>
      </c>
      <c r="F145" s="86" t="s">
        <v>708</v>
      </c>
      <c r="G145" s="86" t="s">
        <v>696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1177</v>
      </c>
      <c r="B146" s="81" t="s">
        <v>1191</v>
      </c>
      <c r="C146" s="83" t="s">
        <v>1192</v>
      </c>
      <c r="D146" s="85" t="s">
        <v>1193</v>
      </c>
      <c r="E146" s="85" t="s">
        <v>1194</v>
      </c>
      <c r="F146" s="86" t="s">
        <v>708</v>
      </c>
      <c r="G146" s="86" t="s">
        <v>688</v>
      </c>
      <c r="H146" s="86">
        <v>2</v>
      </c>
      <c r="I146" s="88">
        <f>IF(COUNTIF(J146:AW146,"&lt;&gt;")=0,"",SUMPRODUCT(((Recommendations[ImplStatus]="Implemented")+(Recommendations[ImplStatus]="Compensated"))*ISNUMBER(MATCH(Recommendations[Id],J146:AW146,0)))/COUNTIF(J146:AW146,"&lt;&gt;"))</f>
        <v>0</v>
      </c>
      <c r="J146" s="90" t="s">
        <v>132</v>
      </c>
      <c r="K146" s="90" t="s">
        <v>138</v>
      </c>
      <c r="L146" s="90" t="s">
        <v>158</v>
      </c>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1177</v>
      </c>
      <c r="B147" s="81" t="s">
        <v>1195</v>
      </c>
      <c r="C147" s="83" t="s">
        <v>1196</v>
      </c>
      <c r="D147" s="85" t="s">
        <v>1197</v>
      </c>
      <c r="E147" s="85" t="s">
        <v>1198</v>
      </c>
      <c r="F147" s="86" t="s">
        <v>708</v>
      </c>
      <c r="G147" s="86" t="s">
        <v>721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1177</v>
      </c>
      <c r="B148" s="81" t="s">
        <v>1199</v>
      </c>
      <c r="C148" s="83" t="s">
        <v>1200</v>
      </c>
      <c r="D148" s="85" t="s">
        <v>1201</v>
      </c>
      <c r="E148" s="85" t="s">
        <v>1202</v>
      </c>
      <c r="F148" s="86" t="s">
        <v>781</v>
      </c>
      <c r="G148" s="86" t="s">
        <v>734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1177</v>
      </c>
      <c r="B149" s="81" t="s">
        <v>1203</v>
      </c>
      <c r="C149" s="83" t="s">
        <v>1204</v>
      </c>
      <c r="D149" s="85" t="s">
        <v>1205</v>
      </c>
      <c r="E149" s="85" t="s">
        <v>1206</v>
      </c>
      <c r="F149" s="86" t="s">
        <v>708</v>
      </c>
      <c r="G149" s="86" t="s">
        <v>721</v>
      </c>
      <c r="H149" s="86">
        <v>2</v>
      </c>
      <c r="I149" s="88">
        <f>IF(COUNTIF(J149:AW149,"&lt;&gt;")=0,"",SUMPRODUCT(((Recommendations[ImplStatus]="Implemented")+(Recommendations[ImplStatus]="Compensated"))*ISNUMBER(MATCH(Recommendations[Id],J149:AW149,0)))/COUNTIF(J149:AW149,"&lt;&gt;"))</f>
        <v>0</v>
      </c>
      <c r="J149" s="90" t="s">
        <v>145</v>
      </c>
      <c r="K149" s="90" t="s">
        <v>151</v>
      </c>
      <c r="L149" s="90" t="s">
        <v>158</v>
      </c>
      <c r="M149" s="90" t="s">
        <v>165</v>
      </c>
      <c r="N149" s="90" t="s">
        <v>172</v>
      </c>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1177</v>
      </c>
      <c r="B150" s="81" t="s">
        <v>1207</v>
      </c>
      <c r="C150" s="83" t="s">
        <v>1208</v>
      </c>
      <c r="D150" s="85" t="s">
        <v>1209</v>
      </c>
      <c r="E150" s="85" t="s">
        <v>1210</v>
      </c>
      <c r="F150" s="86" t="s">
        <v>913</v>
      </c>
      <c r="G150" s="86" t="s">
        <v>721</v>
      </c>
      <c r="H150" s="86">
        <v>2</v>
      </c>
      <c r="I150" s="88">
        <f>IF(COUNTIF(J150:AW150,"&lt;&gt;")=0,"",SUMPRODUCT(((Recommendations[ImplStatus]="Implemented")+(Recommendations[ImplStatus]="Compensated"))*ISNUMBER(MATCH(Recommendations[Id],J150:AW150,0)))/COUNTIF(J150:AW150,"&lt;&gt;"))</f>
        <v>0</v>
      </c>
      <c r="J150" s="90" t="s">
        <v>132</v>
      </c>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1177</v>
      </c>
      <c r="B151" s="81" t="s">
        <v>1211</v>
      </c>
      <c r="C151" s="83" t="s">
        <v>1212</v>
      </c>
      <c r="D151" s="85" t="s">
        <v>1213</v>
      </c>
      <c r="E151" s="85" t="s">
        <v>1214</v>
      </c>
      <c r="F151" s="86" t="s">
        <v>800</v>
      </c>
      <c r="G151" s="86" t="s">
        <v>721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1177</v>
      </c>
      <c r="B152" s="81" t="s">
        <v>1215</v>
      </c>
      <c r="C152" s="83" t="s">
        <v>1216</v>
      </c>
      <c r="D152" s="85" t="s">
        <v>1217</v>
      </c>
      <c r="E152" s="85" t="s">
        <v>1218</v>
      </c>
      <c r="F152" s="86" t="s">
        <v>708</v>
      </c>
      <c r="G152" s="86" t="s">
        <v>721</v>
      </c>
      <c r="H152" s="86">
        <v>2</v>
      </c>
      <c r="I152" s="88">
        <f>IF(COUNTIF(J152:AW152,"&lt;&gt;")=0,"",SUMPRODUCT(((Recommendations[ImplStatus]="Implemented")+(Recommendations[ImplStatus]="Compensated"))*ISNUMBER(MATCH(Recommendations[Id],J152:AW152,0)))/COUNTIF(J152:AW152,"&lt;&gt;"))</f>
        <v>0</v>
      </c>
      <c r="J152" s="90" t="s">
        <v>145</v>
      </c>
      <c r="K152" s="90" t="s">
        <v>151</v>
      </c>
      <c r="L152" s="90" t="s">
        <v>172</v>
      </c>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1177</v>
      </c>
      <c r="B153" s="81" t="s">
        <v>1219</v>
      </c>
      <c r="C153" s="83" t="s">
        <v>1220</v>
      </c>
      <c r="D153" s="85" t="s">
        <v>1221</v>
      </c>
      <c r="E153" s="85" t="s">
        <v>1222</v>
      </c>
      <c r="F153" s="86" t="s">
        <v>708</v>
      </c>
      <c r="G153" s="86" t="s">
        <v>721</v>
      </c>
      <c r="H153" s="86">
        <v>2</v>
      </c>
      <c r="I153" s="88">
        <f>IF(COUNTIF(J153:AW153,"&lt;&gt;")=0,"",SUMPRODUCT(((Recommendations[ImplStatus]="Implemented")+(Recommendations[ImplStatus]="Compensated"))*ISNUMBER(MATCH(Recommendations[Id],J153:AW153,0)))/COUNTIF(J153:AW153,"&lt;&gt;"))</f>
        <v>0</v>
      </c>
      <c r="J153" s="90" t="s">
        <v>138</v>
      </c>
      <c r="K153" s="90" t="s">
        <v>165</v>
      </c>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1177</v>
      </c>
      <c r="B154" s="81" t="s">
        <v>1223</v>
      </c>
      <c r="C154" s="83" t="s">
        <v>1224</v>
      </c>
      <c r="D154" s="85" t="s">
        <v>1225</v>
      </c>
      <c r="E154" s="85" t="s">
        <v>1226</v>
      </c>
      <c r="F154" s="86" t="s">
        <v>708</v>
      </c>
      <c r="G154" s="86" t="s">
        <v>721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1177</v>
      </c>
      <c r="B155" s="81" t="s">
        <v>1227</v>
      </c>
      <c r="C155" s="83" t="s">
        <v>1228</v>
      </c>
      <c r="D155" s="85" t="s">
        <v>1229</v>
      </c>
      <c r="E155" s="85" t="s">
        <v>1230</v>
      </c>
      <c r="F155" s="86" t="s">
        <v>708</v>
      </c>
      <c r="G155" s="86" t="s">
        <v>696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1177</v>
      </c>
      <c r="B156" s="81" t="s">
        <v>1231</v>
      </c>
      <c r="C156" s="83" t="s">
        <v>1232</v>
      </c>
      <c r="D156" s="85" t="s">
        <v>1233</v>
      </c>
      <c r="E156" s="85" t="s">
        <v>1234</v>
      </c>
      <c r="F156" s="86" t="s">
        <v>708</v>
      </c>
      <c r="G156" s="86" t="s">
        <v>721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1235</v>
      </c>
      <c r="B157" s="80">
        <v>17</v>
      </c>
      <c r="C157" s="82" t="s">
        <v>25</v>
      </c>
      <c r="D157" s="84" t="s">
        <v>1236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1235</v>
      </c>
      <c r="B158" s="81" t="s">
        <v>1237</v>
      </c>
      <c r="C158" s="83" t="s">
        <v>1238</v>
      </c>
      <c r="D158" s="85" t="s">
        <v>1239</v>
      </c>
      <c r="E158" s="85" t="s">
        <v>1240</v>
      </c>
      <c r="F158" s="86" t="s">
        <v>800</v>
      </c>
      <c r="G158" s="86" t="s">
        <v>692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1235</v>
      </c>
      <c r="B159" s="81" t="s">
        <v>1241</v>
      </c>
      <c r="C159" s="83" t="s">
        <v>1242</v>
      </c>
      <c r="D159" s="85" t="s">
        <v>1243</v>
      </c>
      <c r="E159" s="85" t="s">
        <v>1244</v>
      </c>
      <c r="F159" s="86" t="s">
        <v>781</v>
      </c>
      <c r="G159" s="86" t="s">
        <v>734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1235</v>
      </c>
      <c r="B160" s="81" t="s">
        <v>1245</v>
      </c>
      <c r="C160" s="83" t="s">
        <v>1246</v>
      </c>
      <c r="D160" s="85" t="s">
        <v>1247</v>
      </c>
      <c r="E160" s="85" t="s">
        <v>1248</v>
      </c>
      <c r="F160" s="86" t="s">
        <v>781</v>
      </c>
      <c r="G160" s="86" t="s">
        <v>734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1235</v>
      </c>
      <c r="B161" s="81" t="s">
        <v>1249</v>
      </c>
      <c r="C161" s="83" t="s">
        <v>1250</v>
      </c>
      <c r="D161" s="85" t="s">
        <v>1251</v>
      </c>
      <c r="E161" s="85" t="s">
        <v>1252</v>
      </c>
      <c r="F161" s="86" t="s">
        <v>781</v>
      </c>
      <c r="G161" s="86" t="s">
        <v>734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1235</v>
      </c>
      <c r="B162" s="81" t="s">
        <v>1253</v>
      </c>
      <c r="C162" s="83" t="s">
        <v>1254</v>
      </c>
      <c r="D162" s="85" t="s">
        <v>1255</v>
      </c>
      <c r="E162" s="85" t="s">
        <v>1256</v>
      </c>
      <c r="F162" s="86" t="s">
        <v>800</v>
      </c>
      <c r="G162" s="86" t="s">
        <v>692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1235</v>
      </c>
      <c r="B163" s="81" t="s">
        <v>1257</v>
      </c>
      <c r="C163" s="83" t="s">
        <v>1258</v>
      </c>
      <c r="D163" s="85" t="s">
        <v>1259</v>
      </c>
      <c r="E163" s="85" t="s">
        <v>1260</v>
      </c>
      <c r="F163" s="86" t="s">
        <v>800</v>
      </c>
      <c r="G163" s="86" t="s">
        <v>692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1235</v>
      </c>
      <c r="B164" s="81" t="s">
        <v>1261</v>
      </c>
      <c r="C164" s="83" t="s">
        <v>1262</v>
      </c>
      <c r="D164" s="85" t="s">
        <v>1263</v>
      </c>
      <c r="E164" s="85" t="s">
        <v>1264</v>
      </c>
      <c r="F164" s="86" t="s">
        <v>800</v>
      </c>
      <c r="G164" s="86" t="s">
        <v>1016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1235</v>
      </c>
      <c r="B165" s="81" t="s">
        <v>1265</v>
      </c>
      <c r="C165" s="83" t="s">
        <v>1266</v>
      </c>
      <c r="D165" s="85" t="s">
        <v>1267</v>
      </c>
      <c r="E165" s="85" t="s">
        <v>1268</v>
      </c>
      <c r="F165" s="86" t="s">
        <v>800</v>
      </c>
      <c r="G165" s="86" t="s">
        <v>1016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1235</v>
      </c>
      <c r="B166" s="81" t="s">
        <v>1269</v>
      </c>
      <c r="C166" s="83" t="s">
        <v>1270</v>
      </c>
      <c r="D166" s="85" t="s">
        <v>1271</v>
      </c>
      <c r="E166" s="85" t="s">
        <v>1272</v>
      </c>
      <c r="F166" s="86" t="s">
        <v>781</v>
      </c>
      <c r="G166" s="86" t="s">
        <v>1016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1273</v>
      </c>
      <c r="B167" s="80">
        <v>18</v>
      </c>
      <c r="C167" s="82" t="s">
        <v>25</v>
      </c>
      <c r="D167" s="84" t="s">
        <v>1274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1273</v>
      </c>
      <c r="B168" s="81" t="s">
        <v>1275</v>
      </c>
      <c r="C168" s="83" t="s">
        <v>1276</v>
      </c>
      <c r="D168" s="85" t="s">
        <v>1277</v>
      </c>
      <c r="E168" s="85" t="s">
        <v>1278</v>
      </c>
      <c r="F168" s="86" t="s">
        <v>781</v>
      </c>
      <c r="G168" s="86" t="s">
        <v>734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1273</v>
      </c>
      <c r="B169" s="81" t="s">
        <v>1279</v>
      </c>
      <c r="C169" s="83" t="s">
        <v>1280</v>
      </c>
      <c r="D169" s="85" t="s">
        <v>1281</v>
      </c>
      <c r="E169" s="85" t="s">
        <v>1282</v>
      </c>
      <c r="F169" s="86" t="s">
        <v>913</v>
      </c>
      <c r="G169" s="86" t="s">
        <v>696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1273</v>
      </c>
      <c r="B170" s="81" t="s">
        <v>1283</v>
      </c>
      <c r="C170" s="83" t="s">
        <v>1284</v>
      </c>
      <c r="D170" s="85" t="s">
        <v>1285</v>
      </c>
      <c r="E170" s="85" t="s">
        <v>1286</v>
      </c>
      <c r="F170" s="86" t="s">
        <v>913</v>
      </c>
      <c r="G170" s="86" t="s">
        <v>721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1273</v>
      </c>
      <c r="B171" s="81" t="s">
        <v>1287</v>
      </c>
      <c r="C171" s="83" t="s">
        <v>1288</v>
      </c>
      <c r="D171" s="85" t="s">
        <v>1289</v>
      </c>
      <c r="E171" s="85" t="s">
        <v>1290</v>
      </c>
      <c r="F171" s="86" t="s">
        <v>913</v>
      </c>
      <c r="G171" s="86" t="s">
        <v>721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1273</v>
      </c>
      <c r="B172" s="91" t="s">
        <v>1291</v>
      </c>
      <c r="C172" s="92" t="s">
        <v>1292</v>
      </c>
      <c r="D172" s="93" t="s">
        <v>1293</v>
      </c>
      <c r="E172" s="93" t="s">
        <v>1294</v>
      </c>
      <c r="F172" s="94" t="s">
        <v>913</v>
      </c>
      <c r="G172" s="94" t="s">
        <v>696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394</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IFERROR(INDEX('Recommendations'!$I$2:$I$56, MATCH(J2,'Recommendations'!$B$2:$B$56,0))="Implemented", FALSE))</xm:f>
            <x14:dxf>
              <font>
                <color rgb="FF000000"/>
              </font>
              <fill>
                <patternFill>
                  <bgColor rgb="FF3C7D22"/>
                </patternFill>
              </fill>
            </x14:dxf>
          </x14:cfRule>
          <x14:cfRule type="expression" priority="2" id="{00000000-000E-0000-0400-000002000000}">
            <xm:f>AND(J2&lt;&gt;"", IFERROR(INDEX('Recommendations'!$I$2:$I$56, MATCH(J2,'Recommendations'!$B$2:$B$56,0))="Compensated", FALSE))</xm:f>
            <x14:dxf>
              <font>
                <color rgb="FF000000"/>
              </font>
              <fill>
                <patternFill>
                  <bgColor rgb="FFC6E0B4"/>
                </patternFill>
              </fill>
            </x14:dxf>
          </x14:cfRule>
          <x14:cfRule type="expression" priority="3" id="{00000000-000E-0000-0400-000003000000}">
            <xm:f>AND(J2&lt;&gt;"", IFERROR(INDEX('Recommendations'!$I$2:$I$56, MATCH(J2,'Recommendations'!$B$2:$B$56,0))="Testing", FALSE))</xm:f>
            <x14:dxf>
              <font>
                <color rgb="FF000000"/>
              </font>
              <fill>
                <patternFill>
                  <bgColor rgb="FFFFC000"/>
                </patternFill>
              </fill>
            </x14:dxf>
          </x14:cfRule>
          <x14:cfRule type="expression" priority="4" id="{00000000-000E-0000-0400-000004000000}">
            <xm:f>AND(J2&lt;&gt;"", IFERROR(INDEX('Recommendations'!$I$2:$I$56, MATCH(J2,'Recommendations'!$B$2:$B$56,0))="Failed", FALSE))</xm:f>
            <x14:dxf>
              <font>
                <color rgb="FF000000"/>
              </font>
              <fill>
                <patternFill>
                  <bgColor rgb="FFD82891"/>
                </patternFill>
              </fill>
            </x14:dxf>
          </x14:cfRule>
          <x14:cfRule type="expression" priority="5" id="{00000000-000E-0000-0400-000005000000}">
            <xm:f>AND(J2&lt;&gt;"", IFERROR(INDEX('Recommendations'!$I$2:$I$56, MATCH(J2,'Recommendations'!$B$2:$B$56,0))="Risk Accepted", FALSE))</xm:f>
            <x14:dxf>
              <font>
                <color rgb="FF000000"/>
              </font>
              <fill>
                <patternFill>
                  <bgColor rgb="FFD9D9D9"/>
                </patternFill>
              </fill>
            </x14:dxf>
          </x14:cfRule>
          <x14:cfRule type="expression" priority="6" id="{00000000-000E-0000-0400-000006000000}">
            <xm:f>AND(J2&lt;&gt;"", IFERROR(INDEX('Recommendations'!$I$2:$I$56, MATCH(J2,'Recommendations'!$B$2:$B$56,0))="N/A",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1295</v>
      </c>
      <c r="C1" s="121" t="s">
        <v>11</v>
      </c>
      <c r="D1" s="121" t="s">
        <v>547</v>
      </c>
      <c r="E1" s="121" t="s">
        <v>1296</v>
      </c>
      <c r="F1" s="121" t="s">
        <v>1297</v>
      </c>
      <c r="G1" s="121" t="s">
        <v>641</v>
      </c>
      <c r="H1" s="121" t="s">
        <v>642</v>
      </c>
      <c r="I1" s="121" t="s">
        <v>643</v>
      </c>
      <c r="J1" s="121" t="s">
        <v>644</v>
      </c>
      <c r="K1" s="121" t="s">
        <v>645</v>
      </c>
      <c r="L1" s="121" t="s">
        <v>646</v>
      </c>
      <c r="M1" s="121" t="s">
        <v>647</v>
      </c>
      <c r="N1" s="121" t="s">
        <v>648</v>
      </c>
      <c r="O1" s="121" t="s">
        <v>649</v>
      </c>
      <c r="P1" s="121" t="s">
        <v>650</v>
      </c>
      <c r="Q1" s="121" t="s">
        <v>651</v>
      </c>
      <c r="R1" s="121" t="s">
        <v>652</v>
      </c>
      <c r="S1" s="121" t="s">
        <v>653</v>
      </c>
      <c r="T1" s="121" t="s">
        <v>654</v>
      </c>
      <c r="U1" s="121" t="s">
        <v>655</v>
      </c>
      <c r="V1" s="121" t="s">
        <v>656</v>
      </c>
      <c r="W1" s="121" t="s">
        <v>657</v>
      </c>
      <c r="X1" s="121" t="s">
        <v>658</v>
      </c>
      <c r="Y1" s="121" t="s">
        <v>659</v>
      </c>
      <c r="Z1" s="121" t="s">
        <v>660</v>
      </c>
      <c r="AA1" s="121" t="s">
        <v>661</v>
      </c>
      <c r="AB1" s="121" t="s">
        <v>662</v>
      </c>
      <c r="AC1" s="121" t="s">
        <v>663</v>
      </c>
      <c r="AD1" s="121" t="s">
        <v>664</v>
      </c>
      <c r="AE1" s="121" t="s">
        <v>665</v>
      </c>
      <c r="AF1" s="121" t="s">
        <v>666</v>
      </c>
      <c r="AG1" s="121" t="s">
        <v>667</v>
      </c>
      <c r="AH1" s="121" t="s">
        <v>668</v>
      </c>
      <c r="AI1" s="121" t="s">
        <v>669</v>
      </c>
      <c r="AJ1" s="121" t="s">
        <v>670</v>
      </c>
      <c r="AK1" s="121" t="s">
        <v>671</v>
      </c>
      <c r="AL1" s="121" t="s">
        <v>672</v>
      </c>
      <c r="AM1" s="121" t="s">
        <v>673</v>
      </c>
      <c r="AN1" s="121" t="s">
        <v>674</v>
      </c>
      <c r="AO1" s="121" t="s">
        <v>675</v>
      </c>
      <c r="AP1" s="121" t="s">
        <v>676</v>
      </c>
      <c r="AQ1" s="121" t="s">
        <v>677</v>
      </c>
      <c r="AR1" s="121" t="s">
        <v>678</v>
      </c>
      <c r="AS1" s="121" t="s">
        <v>679</v>
      </c>
      <c r="AT1" s="121" t="s">
        <v>680</v>
      </c>
      <c r="AU1" s="122" t="s">
        <v>681</v>
      </c>
    </row>
    <row r="2" spans="1:47" ht="60" customHeight="1" x14ac:dyDescent="0.35">
      <c r="A2" s="116" t="s">
        <v>1298</v>
      </c>
      <c r="B2" s="106" t="s">
        <v>1299</v>
      </c>
      <c r="C2" s="107" t="s">
        <v>1300</v>
      </c>
      <c r="D2" s="107" t="s">
        <v>1301</v>
      </c>
      <c r="E2" s="107" t="s">
        <v>1302</v>
      </c>
      <c r="F2" s="108" t="s">
        <v>1303</v>
      </c>
      <c r="G2" s="109">
        <f>IF(COUNTIF(H2:AU2,"&lt;&gt;")=0,"",SUMPRODUCT(((Recommendations[ImplStatus]="Implemented")+(Recommendations[ImplStatus]="Compensated"))*ISNUMBER(MATCH(Recommendations[Id],H2:AU2,0)))/COUNTIF(H2:AU2,"&lt;&gt;"))</f>
        <v>0</v>
      </c>
      <c r="H2" s="110" t="s">
        <v>165</v>
      </c>
      <c r="I2" s="110" t="s">
        <v>316</v>
      </c>
      <c r="J2" s="110" t="s">
        <v>388</v>
      </c>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1304</v>
      </c>
      <c r="B3" s="106" t="s">
        <v>1305</v>
      </c>
      <c r="C3" s="107" t="s">
        <v>1306</v>
      </c>
      <c r="D3" s="107" t="s">
        <v>1307</v>
      </c>
      <c r="E3" s="107" t="s">
        <v>1308</v>
      </c>
      <c r="F3" s="108" t="s">
        <v>1309</v>
      </c>
      <c r="G3" s="109">
        <f>IF(COUNTIF(H3:AU3,"&lt;&gt;")=0,"",SUMPRODUCT(((Recommendations[ImplStatus]="Implemented")+(Recommendations[ImplStatus]="Compensated"))*ISNUMBER(MATCH(Recommendations[Id],H3:AU3,0)))/COUNTIF(H3:AU3,"&lt;&gt;"))</f>
        <v>0</v>
      </c>
      <c r="H3" s="110" t="s">
        <v>39</v>
      </c>
      <c r="I3" s="110" t="s">
        <v>316</v>
      </c>
      <c r="J3" s="110" t="s">
        <v>377</v>
      </c>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1310</v>
      </c>
      <c r="B4" s="106" t="s">
        <v>1311</v>
      </c>
      <c r="C4" s="107" t="s">
        <v>1312</v>
      </c>
      <c r="D4" s="107" t="s">
        <v>1313</v>
      </c>
      <c r="E4" s="107" t="s">
        <v>1314</v>
      </c>
      <c r="F4" s="108" t="s">
        <v>1315</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1316</v>
      </c>
      <c r="B5" s="106" t="s">
        <v>1317</v>
      </c>
      <c r="C5" s="107" t="s">
        <v>1318</v>
      </c>
      <c r="D5" s="107" t="s">
        <v>1319</v>
      </c>
      <c r="E5" s="107" t="s">
        <v>1320</v>
      </c>
      <c r="F5" s="108" t="s">
        <v>1321</v>
      </c>
      <c r="G5" s="109">
        <f>IF(COUNTIF(H5:AU5,"&lt;&gt;")=0,"",SUMPRODUCT(((Recommendations[ImplStatus]="Implemented")+(Recommendations[ImplStatus]="Compensated"))*ISNUMBER(MATCH(Recommendations[Id],H5:AU5,0)))/COUNTIF(H5:AU5,"&lt;&gt;"))</f>
        <v>0</v>
      </c>
      <c r="H5" s="110" t="s">
        <v>31</v>
      </c>
      <c r="I5" s="110" t="s">
        <v>53</v>
      </c>
      <c r="J5" s="110" t="s">
        <v>111</v>
      </c>
      <c r="K5" s="110" t="s">
        <v>138</v>
      </c>
      <c r="L5" s="110" t="s">
        <v>145</v>
      </c>
      <c r="M5" s="110" t="s">
        <v>151</v>
      </c>
      <c r="N5" s="110" t="s">
        <v>172</v>
      </c>
      <c r="O5" s="110" t="s">
        <v>211</v>
      </c>
      <c r="P5" s="110" t="s">
        <v>239</v>
      </c>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1322</v>
      </c>
      <c r="B6" s="106" t="s">
        <v>1323</v>
      </c>
      <c r="C6" s="107" t="s">
        <v>1324</v>
      </c>
      <c r="D6" s="107" t="s">
        <v>1325</v>
      </c>
      <c r="E6" s="107" t="s">
        <v>25</v>
      </c>
      <c r="F6" s="108" t="s">
        <v>1326</v>
      </c>
      <c r="G6" s="109">
        <f>IF(COUNTIF(H6:AU6,"&lt;&gt;")=0,"",SUMPRODUCT(((Recommendations[ImplStatus]="Implemented")+(Recommendations[ImplStatus]="Compensated"))*ISNUMBER(MATCH(Recommendations[Id],H6:AU6,0)))/COUNTIF(H6:AU6,"&lt;&gt;"))</f>
        <v>0</v>
      </c>
      <c r="H6" s="110" t="s">
        <v>18</v>
      </c>
      <c r="I6" s="110" t="s">
        <v>46</v>
      </c>
      <c r="J6" s="110" t="s">
        <v>158</v>
      </c>
      <c r="K6" s="110" t="s">
        <v>190</v>
      </c>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1327</v>
      </c>
      <c r="B7" s="106" t="s">
        <v>13</v>
      </c>
      <c r="C7" s="107" t="s">
        <v>1328</v>
      </c>
      <c r="D7" s="107" t="s">
        <v>1329</v>
      </c>
      <c r="E7" s="107" t="s">
        <v>25</v>
      </c>
      <c r="F7" s="108" t="s">
        <v>1330</v>
      </c>
      <c r="G7" s="109">
        <f>IF(COUNTIF(H7:AU7,"&lt;&gt;")=0,"",SUMPRODUCT(((Recommendations[ImplStatus]="Implemented")+(Recommendations[ImplStatus]="Compensated"))*ISNUMBER(MATCH(Recommendations[Id],H7:AU7,0)))/COUNTIF(H7:AU7,"&lt;&gt;"))</f>
        <v>0</v>
      </c>
      <c r="H7" s="110" t="s">
        <v>75</v>
      </c>
      <c r="I7" s="110" t="s">
        <v>132</v>
      </c>
      <c r="J7" s="110" t="s">
        <v>165</v>
      </c>
      <c r="K7" s="110" t="s">
        <v>172</v>
      </c>
      <c r="L7" s="110" t="s">
        <v>232</v>
      </c>
      <c r="M7" s="110" t="s">
        <v>253</v>
      </c>
      <c r="N7" s="110" t="s">
        <v>309</v>
      </c>
      <c r="O7" s="110" t="s">
        <v>323</v>
      </c>
      <c r="P7" s="110" t="s">
        <v>388</v>
      </c>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1331</v>
      </c>
      <c r="B8" s="106" t="s">
        <v>1332</v>
      </c>
      <c r="C8" s="107" t="s">
        <v>1333</v>
      </c>
      <c r="D8" s="107" t="s">
        <v>1334</v>
      </c>
      <c r="E8" s="107" t="s">
        <v>25</v>
      </c>
      <c r="F8" s="108" t="s">
        <v>1335</v>
      </c>
      <c r="G8" s="109">
        <f>IF(COUNTIF(H8:AU8,"&lt;&gt;")=0,"",SUMPRODUCT(((Recommendations[ImplStatus]="Implemented")+(Recommendations[ImplStatus]="Compensated"))*ISNUMBER(MATCH(Recommendations[Id],H8:AU8,0)))/COUNTIF(H8:AU8,"&lt;&gt;"))</f>
        <v>0</v>
      </c>
      <c r="H8" s="110" t="s">
        <v>132</v>
      </c>
      <c r="I8" s="110" t="s">
        <v>138</v>
      </c>
      <c r="J8" s="110" t="s">
        <v>158</v>
      </c>
      <c r="K8" s="110" t="s">
        <v>253</v>
      </c>
      <c r="L8" s="110" t="s">
        <v>266</v>
      </c>
      <c r="M8" s="110" t="s">
        <v>295</v>
      </c>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1336</v>
      </c>
      <c r="B9" s="106" t="s">
        <v>1337</v>
      </c>
      <c r="C9" s="107" t="s">
        <v>1338</v>
      </c>
      <c r="D9" s="107" t="s">
        <v>1339</v>
      </c>
      <c r="E9" s="107" t="s">
        <v>25</v>
      </c>
      <c r="F9" s="108" t="s">
        <v>1340</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1341</v>
      </c>
      <c r="B10" s="106" t="s">
        <v>1342</v>
      </c>
      <c r="C10" s="107" t="s">
        <v>1343</v>
      </c>
      <c r="D10" s="107" t="s">
        <v>1344</v>
      </c>
      <c r="E10" s="107" t="s">
        <v>25</v>
      </c>
      <c r="F10" s="108" t="s">
        <v>1345</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1346</v>
      </c>
      <c r="B11" s="106" t="s">
        <v>1347</v>
      </c>
      <c r="C11" s="107" t="s">
        <v>1348</v>
      </c>
      <c r="D11" s="107" t="s">
        <v>1349</v>
      </c>
      <c r="E11" s="107" t="s">
        <v>25</v>
      </c>
      <c r="F11" s="108" t="s">
        <v>1350</v>
      </c>
      <c r="G11" s="109">
        <f>IF(COUNTIF(H11:AU11,"&lt;&gt;")=0,"",SUMPRODUCT(((Recommendations[ImplStatus]="Implemented")+(Recommendations[ImplStatus]="Compensated"))*ISNUMBER(MATCH(Recommendations[Id],H11:AU11,0)))/COUNTIF(H11:AU11,"&lt;&gt;"))</f>
        <v>0</v>
      </c>
      <c r="H11" s="110" t="s">
        <v>184</v>
      </c>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1351</v>
      </c>
      <c r="B12" s="106" t="s">
        <v>1352</v>
      </c>
      <c r="C12" s="107" t="s">
        <v>1353</v>
      </c>
      <c r="D12" s="107" t="s">
        <v>1354</v>
      </c>
      <c r="E12" s="107" t="s">
        <v>25</v>
      </c>
      <c r="F12" s="108" t="s">
        <v>1355</v>
      </c>
      <c r="G12" s="109">
        <f>IF(COUNTIF(H12:AU12,"&lt;&gt;")=0,"",SUMPRODUCT(((Recommendations[ImplStatus]="Implemented")+(Recommendations[ImplStatus]="Compensated"))*ISNUMBER(MATCH(Recommendations[Id],H12:AU12,0)))/COUNTIF(H12:AU12,"&lt;&gt;"))</f>
        <v>0</v>
      </c>
      <c r="H12" s="110" t="s">
        <v>132</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1356</v>
      </c>
      <c r="B13" s="106" t="s">
        <v>1357</v>
      </c>
      <c r="C13" s="107" t="s">
        <v>1358</v>
      </c>
      <c r="D13" s="107" t="s">
        <v>1359</v>
      </c>
      <c r="E13" s="107" t="s">
        <v>25</v>
      </c>
      <c r="F13" s="108" t="s">
        <v>1360</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1361</v>
      </c>
      <c r="B14" s="106" t="s">
        <v>1362</v>
      </c>
      <c r="C14" s="107" t="s">
        <v>1363</v>
      </c>
      <c r="D14" s="107" t="s">
        <v>1364</v>
      </c>
      <c r="E14" s="107" t="s">
        <v>25</v>
      </c>
      <c r="F14" s="108" t="s">
        <v>1365</v>
      </c>
      <c r="G14" s="109">
        <f>IF(COUNTIF(H14:AU14,"&lt;&gt;")=0,"",SUMPRODUCT(((Recommendations[ImplStatus]="Implemented")+(Recommendations[ImplStatus]="Compensated"))*ISNUMBER(MATCH(Recommendations[Id],H14:AU14,0)))/COUNTIF(H14:AU14,"&lt;&gt;"))</f>
        <v>0</v>
      </c>
      <c r="H14" s="110" t="s">
        <v>67</v>
      </c>
      <c r="I14" s="110" t="s">
        <v>151</v>
      </c>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1366</v>
      </c>
      <c r="B15" s="106" t="s">
        <v>1367</v>
      </c>
      <c r="C15" s="107" t="s">
        <v>1368</v>
      </c>
      <c r="D15" s="107" t="s">
        <v>1369</v>
      </c>
      <c r="E15" s="107" t="s">
        <v>25</v>
      </c>
      <c r="F15" s="108" t="s">
        <v>1370</v>
      </c>
      <c r="G15" s="109">
        <f>IF(COUNTIF(H15:AU15,"&lt;&gt;")=0,"",SUMPRODUCT(((Recommendations[ImplStatus]="Implemented")+(Recommendations[ImplStatus]="Compensated"))*ISNUMBER(MATCH(Recommendations[Id],H15:AU15,0)))/COUNTIF(H15:AU15,"&lt;&gt;"))</f>
        <v>0</v>
      </c>
      <c r="H15" s="110" t="s">
        <v>197</v>
      </c>
      <c r="I15" s="110" t="s">
        <v>203</v>
      </c>
      <c r="J15" s="110" t="s">
        <v>329</v>
      </c>
      <c r="K15" s="110" t="s">
        <v>336</v>
      </c>
      <c r="L15" s="110" t="s">
        <v>342</v>
      </c>
      <c r="M15" s="110" t="s">
        <v>348</v>
      </c>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1371</v>
      </c>
      <c r="B16" s="106" t="s">
        <v>1372</v>
      </c>
      <c r="C16" s="107" t="s">
        <v>1373</v>
      </c>
      <c r="D16" s="107" t="s">
        <v>1374</v>
      </c>
      <c r="E16" s="107" t="s">
        <v>25</v>
      </c>
      <c r="F16" s="108" t="s">
        <v>1375</v>
      </c>
      <c r="G16" s="109">
        <f>IF(COUNTIF(H16:AU16,"&lt;&gt;")=0,"",SUMPRODUCT(((Recommendations[ImplStatus]="Implemented")+(Recommendations[ImplStatus]="Compensated"))*ISNUMBER(MATCH(Recommendations[Id],H16:AU16,0)))/COUNTIF(H16:AU16,"&lt;&gt;"))</f>
        <v>0</v>
      </c>
      <c r="H16" s="110" t="s">
        <v>104</v>
      </c>
      <c r="I16" s="110" t="s">
        <v>138</v>
      </c>
      <c r="J16" s="110" t="s">
        <v>178</v>
      </c>
      <c r="K16" s="110" t="s">
        <v>359</v>
      </c>
      <c r="L16" s="110" t="s">
        <v>383</v>
      </c>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1376</v>
      </c>
      <c r="B17" s="106" t="s">
        <v>1377</v>
      </c>
      <c r="C17" s="107" t="s">
        <v>1378</v>
      </c>
      <c r="D17" s="107" t="s">
        <v>1379</v>
      </c>
      <c r="E17" s="107" t="s">
        <v>25</v>
      </c>
      <c r="F17" s="108" t="s">
        <v>1380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1381</v>
      </c>
      <c r="B18" s="106" t="s">
        <v>1382</v>
      </c>
      <c r="C18" s="107" t="s">
        <v>1383</v>
      </c>
      <c r="D18" s="107" t="s">
        <v>1384</v>
      </c>
      <c r="E18" s="107" t="s">
        <v>25</v>
      </c>
      <c r="F18" s="108" t="s">
        <v>1385</v>
      </c>
      <c r="G18" s="109">
        <f>IF(COUNTIF(H18:AU18,"&lt;&gt;")=0,"",SUMPRODUCT(((Recommendations[ImplStatus]="Implemented")+(Recommendations[ImplStatus]="Compensated"))*ISNUMBER(MATCH(Recommendations[Id],H18:AU18,0)))/COUNTIF(H18:AU18,"&lt;&gt;"))</f>
        <v>0</v>
      </c>
      <c r="H18" s="110" t="s">
        <v>260</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1386</v>
      </c>
      <c r="B19" s="106" t="s">
        <v>1387</v>
      </c>
      <c r="C19" s="107" t="s">
        <v>1388</v>
      </c>
      <c r="D19" s="107" t="s">
        <v>1389</v>
      </c>
      <c r="E19" s="107" t="s">
        <v>25</v>
      </c>
      <c r="F19" s="108" t="s">
        <v>1390</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1391</v>
      </c>
      <c r="B20" s="106" t="s">
        <v>1392</v>
      </c>
      <c r="C20" s="107" t="s">
        <v>1393</v>
      </c>
      <c r="D20" s="107" t="s">
        <v>1394</v>
      </c>
      <c r="E20" s="107" t="s">
        <v>25</v>
      </c>
      <c r="F20" s="108" t="s">
        <v>1395</v>
      </c>
      <c r="G20" s="109">
        <f>IF(COUNTIF(H20:AU20,"&lt;&gt;")=0,"",SUMPRODUCT(((Recommendations[ImplStatus]="Implemented")+(Recommendations[ImplStatus]="Compensated"))*ISNUMBER(MATCH(Recommendations[Id],H20:AU20,0)))/COUNTIF(H20:AU20,"&lt;&gt;"))</f>
        <v>0</v>
      </c>
      <c r="H20" s="110" t="s">
        <v>211</v>
      </c>
      <c r="I20" s="110" t="s">
        <v>218</v>
      </c>
      <c r="J20" s="110" t="s">
        <v>225</v>
      </c>
      <c r="K20" s="110" t="s">
        <v>232</v>
      </c>
      <c r="L20" s="110" t="s">
        <v>239</v>
      </c>
      <c r="M20" s="110" t="s">
        <v>246</v>
      </c>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1396</v>
      </c>
      <c r="B21" s="106" t="s">
        <v>1397</v>
      </c>
      <c r="C21" s="107" t="s">
        <v>1398</v>
      </c>
      <c r="D21" s="107" t="s">
        <v>1399</v>
      </c>
      <c r="E21" s="107" t="s">
        <v>1400</v>
      </c>
      <c r="F21" s="108" t="s">
        <v>1401</v>
      </c>
      <c r="G21" s="109">
        <f>IF(COUNTIF(H21:AU21,"&lt;&gt;")=0,"",SUMPRODUCT(((Recommendations[ImplStatus]="Implemented")+(Recommendations[ImplStatus]="Compensated"))*ISNUMBER(MATCH(Recommendations[Id],H21:AU21,0)))/COUNTIF(H21:AU21,"&lt;&gt;"))</f>
        <v>0</v>
      </c>
      <c r="H21" s="110" t="s">
        <v>190</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1402</v>
      </c>
      <c r="B22" s="106" t="s">
        <v>1403</v>
      </c>
      <c r="C22" s="107" t="s">
        <v>1404</v>
      </c>
      <c r="D22" s="107" t="s">
        <v>1405</v>
      </c>
      <c r="E22" s="107" t="s">
        <v>1406</v>
      </c>
      <c r="F22" s="108" t="s">
        <v>1407</v>
      </c>
      <c r="G22" s="109">
        <f>IF(COUNTIF(H22:AU22,"&lt;&gt;")=0,"",SUMPRODUCT(((Recommendations[ImplStatus]="Implemented")+(Recommendations[ImplStatus]="Compensated"))*ISNUMBER(MATCH(Recommendations[Id],H22:AU22,0)))/COUNTIF(H22:AU22,"&lt;&gt;"))</f>
        <v>0</v>
      </c>
      <c r="H22" s="110" t="s">
        <v>203</v>
      </c>
      <c r="I22" s="110" t="s">
        <v>309</v>
      </c>
      <c r="J22" s="110" t="s">
        <v>329</v>
      </c>
      <c r="K22" s="110" t="s">
        <v>336</v>
      </c>
      <c r="L22" s="110" t="s">
        <v>342</v>
      </c>
      <c r="M22" s="110" t="s">
        <v>348</v>
      </c>
      <c r="N22" s="110" t="s">
        <v>354</v>
      </c>
      <c r="O22" s="110" t="s">
        <v>359</v>
      </c>
      <c r="P22" s="110" t="s">
        <v>365</v>
      </c>
      <c r="Q22" s="110" t="s">
        <v>371</v>
      </c>
      <c r="R22" s="110" t="s">
        <v>377</v>
      </c>
      <c r="S22" s="110" t="s">
        <v>383</v>
      </c>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1408</v>
      </c>
      <c r="B23" s="106" t="s">
        <v>1409</v>
      </c>
      <c r="C23" s="107" t="s">
        <v>1410</v>
      </c>
      <c r="D23" s="107" t="s">
        <v>1411</v>
      </c>
      <c r="E23" s="107" t="s">
        <v>1412</v>
      </c>
      <c r="F23" s="108" t="s">
        <v>1413</v>
      </c>
      <c r="G23" s="109">
        <f>IF(COUNTIF(H23:AU23,"&lt;&gt;")=0,"",SUMPRODUCT(((Recommendations[ImplStatus]="Implemented")+(Recommendations[ImplStatus]="Compensated"))*ISNUMBER(MATCH(Recommendations[Id],H23:AU23,0)))/COUNTIF(H23:AU23,"&lt;&gt;"))</f>
        <v>0</v>
      </c>
      <c r="H23" s="110" t="s">
        <v>46</v>
      </c>
      <c r="I23" s="110" t="s">
        <v>53</v>
      </c>
      <c r="J23" s="110" t="s">
        <v>60</v>
      </c>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1414</v>
      </c>
      <c r="B24" s="106" t="s">
        <v>1415</v>
      </c>
      <c r="C24" s="107" t="s">
        <v>1416</v>
      </c>
      <c r="D24" s="107" t="s">
        <v>1417</v>
      </c>
      <c r="E24" s="107" t="s">
        <v>25</v>
      </c>
      <c r="F24" s="108" t="s">
        <v>1418</v>
      </c>
      <c r="G24" s="109">
        <f>IF(COUNTIF(H24:AU24,"&lt;&gt;")=0,"",SUMPRODUCT(((Recommendations[ImplStatus]="Implemented")+(Recommendations[ImplStatus]="Compensated"))*ISNUMBER(MATCH(Recommendations[Id],H24:AU24,0)))/COUNTIF(H24:AU24,"&lt;&gt;"))</f>
        <v>0</v>
      </c>
      <c r="H24" s="110" t="s">
        <v>31</v>
      </c>
      <c r="I24" s="110" t="s">
        <v>46</v>
      </c>
      <c r="J24" s="110" t="s">
        <v>60</v>
      </c>
      <c r="K24" s="110" t="s">
        <v>82</v>
      </c>
      <c r="L24" s="110" t="s">
        <v>89</v>
      </c>
      <c r="M24" s="110" t="s">
        <v>96</v>
      </c>
      <c r="N24" s="110" t="s">
        <v>104</v>
      </c>
      <c r="O24" s="110" t="s">
        <v>118</v>
      </c>
      <c r="P24" s="110" t="s">
        <v>125</v>
      </c>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1419</v>
      </c>
      <c r="B25" s="106" t="s">
        <v>1420</v>
      </c>
      <c r="C25" s="107" t="s">
        <v>1421</v>
      </c>
      <c r="D25" s="107" t="s">
        <v>25</v>
      </c>
      <c r="E25" s="107" t="s">
        <v>25</v>
      </c>
      <c r="F25" s="108" t="s">
        <v>1422</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1423</v>
      </c>
      <c r="B26" s="106" t="s">
        <v>1424</v>
      </c>
      <c r="C26" s="107" t="s">
        <v>1425</v>
      </c>
      <c r="D26" s="107" t="s">
        <v>1426</v>
      </c>
      <c r="E26" s="107" t="s">
        <v>25</v>
      </c>
      <c r="F26" s="108" t="s">
        <v>1427</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1428</v>
      </c>
      <c r="B27" s="106" t="s">
        <v>1429</v>
      </c>
      <c r="C27" s="107" t="s">
        <v>1430</v>
      </c>
      <c r="D27" s="107" t="s">
        <v>1431</v>
      </c>
      <c r="E27" s="107" t="s">
        <v>1432</v>
      </c>
      <c r="F27" s="108" t="s">
        <v>1433</v>
      </c>
      <c r="G27" s="109">
        <f>IF(COUNTIF(H27:AU27,"&lt;&gt;")=0,"",SUMPRODUCT(((Recommendations[ImplStatus]="Implemented")+(Recommendations[ImplStatus]="Compensated"))*ISNUMBER(MATCH(Recommendations[Id],H27:AU27,0)))/COUNTIF(H27:AU27,"&lt;&gt;"))</f>
        <v>0</v>
      </c>
      <c r="H27" s="110" t="s">
        <v>280</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1434</v>
      </c>
      <c r="B28" s="106" t="s">
        <v>1435</v>
      </c>
      <c r="C28" s="107" t="s">
        <v>1436</v>
      </c>
      <c r="D28" s="107" t="s">
        <v>25</v>
      </c>
      <c r="E28" s="107" t="s">
        <v>25</v>
      </c>
      <c r="F28" s="108" t="s">
        <v>1437</v>
      </c>
      <c r="G28" s="109">
        <f>IF(COUNTIF(H28:AU28,"&lt;&gt;")=0,"",SUMPRODUCT(((Recommendations[ImplStatus]="Implemented")+(Recommendations[ImplStatus]="Compensated"))*ISNUMBER(MATCH(Recommendations[Id],H28:AU28,0)))/COUNTIF(H28:AU28,"&lt;&gt;"))</f>
        <v>0</v>
      </c>
      <c r="H28" s="110" t="s">
        <v>178</v>
      </c>
      <c r="I28" s="110" t="s">
        <v>184</v>
      </c>
      <c r="J28" s="110" t="s">
        <v>246</v>
      </c>
      <c r="K28" s="110" t="s">
        <v>309</v>
      </c>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1438</v>
      </c>
      <c r="B29" s="106" t="s">
        <v>1439</v>
      </c>
      <c r="C29" s="107" t="s">
        <v>1440</v>
      </c>
      <c r="D29" s="107" t="s">
        <v>1441</v>
      </c>
      <c r="E29" s="107" t="s">
        <v>1442</v>
      </c>
      <c r="F29" s="108" t="s">
        <v>1443</v>
      </c>
      <c r="G29" s="109">
        <f>IF(COUNTIF(H29:AU29,"&lt;&gt;")=0,"",SUMPRODUCT(((Recommendations[ImplStatus]="Implemented")+(Recommendations[ImplStatus]="Compensated"))*ISNUMBER(MATCH(Recommendations[Id],H29:AU29,0)))/COUNTIF(H29:AU29,"&lt;&gt;"))</f>
        <v>0</v>
      </c>
      <c r="H29" s="110" t="s">
        <v>39</v>
      </c>
      <c r="I29" s="110" t="s">
        <v>60</v>
      </c>
      <c r="J29" s="110" t="s">
        <v>82</v>
      </c>
      <c r="K29" s="110" t="s">
        <v>89</v>
      </c>
      <c r="L29" s="110" t="s">
        <v>96</v>
      </c>
      <c r="M29" s="110" t="s">
        <v>118</v>
      </c>
      <c r="N29" s="110" t="s">
        <v>172</v>
      </c>
      <c r="O29" s="110" t="s">
        <v>266</v>
      </c>
      <c r="P29" s="110" t="s">
        <v>273</v>
      </c>
      <c r="Q29" s="110" t="s">
        <v>323</v>
      </c>
      <c r="R29" s="110" t="s">
        <v>388</v>
      </c>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1444</v>
      </c>
      <c r="B30" s="106" t="s">
        <v>1445</v>
      </c>
      <c r="C30" s="107" t="s">
        <v>1446</v>
      </c>
      <c r="D30" s="107" t="s">
        <v>1447</v>
      </c>
      <c r="E30" s="107" t="s">
        <v>25</v>
      </c>
      <c r="F30" s="108" t="s">
        <v>1448</v>
      </c>
      <c r="G30" s="109">
        <f>IF(COUNTIF(H30:AU30,"&lt;&gt;")=0,"",SUMPRODUCT(((Recommendations[ImplStatus]="Implemented")+(Recommendations[ImplStatus]="Compensated"))*ISNUMBER(MATCH(Recommendations[Id],H30:AU30,0)))/COUNTIF(H30:AU30,"&lt;&gt;"))</f>
        <v>0</v>
      </c>
      <c r="H30" s="110" t="s">
        <v>197</v>
      </c>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1449</v>
      </c>
      <c r="B31" s="106" t="s">
        <v>1450</v>
      </c>
      <c r="C31" s="107" t="s">
        <v>1451</v>
      </c>
      <c r="D31" s="107" t="s">
        <v>1452</v>
      </c>
      <c r="E31" s="107" t="s">
        <v>1453</v>
      </c>
      <c r="F31" s="108" t="s">
        <v>1454</v>
      </c>
      <c r="G31" s="109">
        <f>IF(COUNTIF(H31:AU31,"&lt;&gt;")=0,"",SUMPRODUCT(((Recommendations[ImplStatus]="Implemented")+(Recommendations[ImplStatus]="Compensated"))*ISNUMBER(MATCH(Recommendations[Id],H31:AU31,0)))/COUNTIF(H31:AU31,"&lt;&gt;"))</f>
        <v>0</v>
      </c>
      <c r="H31" s="110" t="s">
        <v>82</v>
      </c>
      <c r="I31" s="110" t="s">
        <v>96</v>
      </c>
      <c r="J31" s="110" t="s">
        <v>111</v>
      </c>
      <c r="K31" s="110" t="s">
        <v>288</v>
      </c>
      <c r="L31" s="110" t="s">
        <v>302</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1455</v>
      </c>
      <c r="B32" s="106" t="s">
        <v>1456</v>
      </c>
      <c r="C32" s="107" t="s">
        <v>1457</v>
      </c>
      <c r="D32" s="107" t="s">
        <v>1458</v>
      </c>
      <c r="E32" s="107" t="s">
        <v>1459</v>
      </c>
      <c r="F32" s="108" t="s">
        <v>1460</v>
      </c>
      <c r="G32" s="109">
        <f>IF(COUNTIF(H32:AU32,"&lt;&gt;")=0,"",SUMPRODUCT(((Recommendations[ImplStatus]="Implemented")+(Recommendations[ImplStatus]="Compensated"))*ISNUMBER(MATCH(Recommendations[Id],H32:AU32,0)))/COUNTIF(H32:AU32,"&lt;&gt;"))</f>
        <v>0</v>
      </c>
      <c r="H32" s="110" t="s">
        <v>89</v>
      </c>
      <c r="I32" s="110" t="s">
        <v>104</v>
      </c>
      <c r="J32" s="110" t="s">
        <v>178</v>
      </c>
      <c r="K32" s="110" t="s">
        <v>184</v>
      </c>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1461</v>
      </c>
      <c r="B33" s="106" t="s">
        <v>1462</v>
      </c>
      <c r="C33" s="107" t="s">
        <v>1463</v>
      </c>
      <c r="D33" s="107" t="s">
        <v>1464</v>
      </c>
      <c r="E33" s="107" t="s">
        <v>25</v>
      </c>
      <c r="F33" s="108" t="s">
        <v>1465</v>
      </c>
      <c r="G33" s="109">
        <f>IF(COUNTIF(H33:AU33,"&lt;&gt;")=0,"",SUMPRODUCT(((Recommendations[ImplStatus]="Implemented")+(Recommendations[ImplStatus]="Compensated"))*ISNUMBER(MATCH(Recommendations[Id],H33:AU33,0)))/COUNTIF(H33:AU33,"&lt;&gt;"))</f>
        <v>0</v>
      </c>
      <c r="H33" s="110" t="s">
        <v>31</v>
      </c>
      <c r="I33" s="110" t="s">
        <v>145</v>
      </c>
      <c r="J33" s="110" t="s">
        <v>165</v>
      </c>
      <c r="K33" s="110" t="s">
        <v>246</v>
      </c>
      <c r="L33" s="110" t="s">
        <v>288</v>
      </c>
      <c r="M33" s="110" t="s">
        <v>295</v>
      </c>
      <c r="N33" s="110" t="s">
        <v>302</v>
      </c>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1466</v>
      </c>
      <c r="B34" s="106" t="s">
        <v>1467</v>
      </c>
      <c r="C34" s="107" t="s">
        <v>1468</v>
      </c>
      <c r="D34" s="107" t="s">
        <v>1469</v>
      </c>
      <c r="E34" s="107" t="s">
        <v>25</v>
      </c>
      <c r="F34" s="108" t="s">
        <v>1470</v>
      </c>
      <c r="G34" s="109">
        <f>IF(COUNTIF(H34:AU34,"&lt;&gt;")=0,"",SUMPRODUCT(((Recommendations[ImplStatus]="Implemented")+(Recommendations[ImplStatus]="Compensated"))*ISNUMBER(MATCH(Recommendations[Id],H34:AU34,0)))/COUNTIF(H34:AU34,"&lt;&gt;"))</f>
        <v>0</v>
      </c>
      <c r="H34" s="110" t="s">
        <v>18</v>
      </c>
      <c r="I34" s="110" t="s">
        <v>39</v>
      </c>
      <c r="J34" s="110" t="s">
        <v>75</v>
      </c>
      <c r="K34" s="110" t="s">
        <v>125</v>
      </c>
      <c r="L34" s="110" t="s">
        <v>190</v>
      </c>
      <c r="M34" s="110" t="s">
        <v>218</v>
      </c>
      <c r="N34" s="110" t="s">
        <v>225</v>
      </c>
      <c r="O34" s="110" t="s">
        <v>253</v>
      </c>
      <c r="P34" s="110" t="s">
        <v>260</v>
      </c>
      <c r="Q34" s="110" t="s">
        <v>288</v>
      </c>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1471</v>
      </c>
      <c r="B35" s="106" t="s">
        <v>1472</v>
      </c>
      <c r="C35" s="107" t="s">
        <v>1473</v>
      </c>
      <c r="D35" s="107" t="s">
        <v>1474</v>
      </c>
      <c r="E35" s="107" t="s">
        <v>1475</v>
      </c>
      <c r="F35" s="108" t="s">
        <v>1476</v>
      </c>
      <c r="G35" s="109">
        <f>IF(COUNTIF(H35:AU35,"&lt;&gt;")=0,"",SUMPRODUCT(((Recommendations[ImplStatus]="Implemented")+(Recommendations[ImplStatus]="Compensated"))*ISNUMBER(MATCH(Recommendations[Id],H35:AU35,0)))/COUNTIF(H35:AU35,"&lt;&gt;"))</f>
        <v>0</v>
      </c>
      <c r="H35" s="110" t="s">
        <v>280</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1477</v>
      </c>
      <c r="B36" s="106" t="s">
        <v>1478</v>
      </c>
      <c r="C36" s="107" t="s">
        <v>1479</v>
      </c>
      <c r="D36" s="107" t="s">
        <v>1480</v>
      </c>
      <c r="E36" s="107" t="s">
        <v>1481</v>
      </c>
      <c r="F36" s="108" t="s">
        <v>1482</v>
      </c>
      <c r="G36" s="109">
        <f>IF(COUNTIF(H36:AU36,"&lt;&gt;")=0,"",SUMPRODUCT(((Recommendations[ImplStatus]="Implemented")+(Recommendations[ImplStatus]="Compensated"))*ISNUMBER(MATCH(Recommendations[Id],H36:AU36,0)))/COUNTIF(H36:AU36,"&lt;&gt;"))</f>
        <v>0</v>
      </c>
      <c r="H36" s="110" t="s">
        <v>354</v>
      </c>
      <c r="I36" s="110" t="s">
        <v>365</v>
      </c>
      <c r="J36" s="110" t="s">
        <v>371</v>
      </c>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1483</v>
      </c>
      <c r="B37" s="106" t="s">
        <v>1484</v>
      </c>
      <c r="C37" s="107" t="s">
        <v>1485</v>
      </c>
      <c r="D37" s="107" t="s">
        <v>1486</v>
      </c>
      <c r="E37" s="107" t="s">
        <v>25</v>
      </c>
      <c r="F37" s="108" t="s">
        <v>1487</v>
      </c>
      <c r="G37" s="109">
        <f>IF(COUNTIF(H37:AU37,"&lt;&gt;")=0,"",SUMPRODUCT(((Recommendations[ImplStatus]="Implemented")+(Recommendations[ImplStatus]="Compensated"))*ISNUMBER(MATCH(Recommendations[Id],H37:AU37,0)))/COUNTIF(H37:AU37,"&lt;&gt;"))</f>
        <v>0</v>
      </c>
      <c r="H37" s="110" t="s">
        <v>18</v>
      </c>
      <c r="I37" s="110" t="s">
        <v>67</v>
      </c>
      <c r="J37" s="110" t="s">
        <v>75</v>
      </c>
      <c r="K37" s="110" t="s">
        <v>145</v>
      </c>
      <c r="L37" s="110" t="s">
        <v>151</v>
      </c>
      <c r="M37" s="110" t="s">
        <v>158</v>
      </c>
      <c r="N37" s="110" t="s">
        <v>211</v>
      </c>
      <c r="O37" s="110" t="s">
        <v>218</v>
      </c>
      <c r="P37" s="110" t="s">
        <v>225</v>
      </c>
      <c r="Q37" s="110" t="s">
        <v>232</v>
      </c>
      <c r="R37" s="110" t="s">
        <v>260</v>
      </c>
      <c r="S37" s="110" t="s">
        <v>266</v>
      </c>
      <c r="T37" s="110" t="s">
        <v>273</v>
      </c>
      <c r="U37" s="110" t="s">
        <v>280</v>
      </c>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1488</v>
      </c>
      <c r="B38" s="106" t="s">
        <v>1489</v>
      </c>
      <c r="C38" s="107" t="s">
        <v>1490</v>
      </c>
      <c r="D38" s="107" t="s">
        <v>1491</v>
      </c>
      <c r="E38" s="107" t="s">
        <v>1492</v>
      </c>
      <c r="F38" s="108" t="s">
        <v>1493</v>
      </c>
      <c r="G38" s="109">
        <f>IF(COUNTIF(H38:AU38,"&lt;&gt;")=0,"",SUMPRODUCT(((Recommendations[ImplStatus]="Implemented")+(Recommendations[ImplStatus]="Compensated"))*ISNUMBER(MATCH(Recommendations[Id],H38:AU38,0)))/COUNTIF(H38:AU38,"&lt;&gt;"))</f>
        <v>0</v>
      </c>
      <c r="H38" s="110" t="s">
        <v>53</v>
      </c>
      <c r="I38" s="110" t="s">
        <v>295</v>
      </c>
      <c r="J38" s="110" t="s">
        <v>302</v>
      </c>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1494</v>
      </c>
      <c r="B39" s="106" t="s">
        <v>1495</v>
      </c>
      <c r="C39" s="107" t="s">
        <v>1496</v>
      </c>
      <c r="D39" s="107" t="s">
        <v>1497</v>
      </c>
      <c r="E39" s="107" t="s">
        <v>25</v>
      </c>
      <c r="F39" s="108" t="s">
        <v>1498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1499</v>
      </c>
      <c r="B40" s="106" t="s">
        <v>1500</v>
      </c>
      <c r="C40" s="107" t="s">
        <v>1501</v>
      </c>
      <c r="D40" s="107" t="s">
        <v>1502</v>
      </c>
      <c r="E40" s="107" t="s">
        <v>1503</v>
      </c>
      <c r="F40" s="108" t="s">
        <v>1504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1505</v>
      </c>
      <c r="B41" s="106" t="s">
        <v>1506</v>
      </c>
      <c r="C41" s="107" t="s">
        <v>1507</v>
      </c>
      <c r="D41" s="107" t="s">
        <v>1508</v>
      </c>
      <c r="E41" s="107" t="s">
        <v>1509</v>
      </c>
      <c r="F41" s="108" t="s">
        <v>1510</v>
      </c>
      <c r="G41" s="109">
        <f>IF(COUNTIF(H41:AU41,"&lt;&gt;")=0,"",SUMPRODUCT(((Recommendations[ImplStatus]="Implemented")+(Recommendations[ImplStatus]="Compensated"))*ISNUMBER(MATCH(Recommendations[Id],H41:AU41,0)))/COUNTIF(H41:AU41,"&lt;&gt;"))</f>
        <v>0</v>
      </c>
      <c r="H41" s="110" t="s">
        <v>197</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1511</v>
      </c>
      <c r="B42" s="106" t="s">
        <v>1512</v>
      </c>
      <c r="C42" s="107" t="s">
        <v>1513</v>
      </c>
      <c r="D42" s="107" t="s">
        <v>1514</v>
      </c>
      <c r="E42" s="107" t="s">
        <v>1515</v>
      </c>
      <c r="F42" s="108" t="s">
        <v>1516</v>
      </c>
      <c r="G42" s="109">
        <f>IF(COUNTIF(H42:AU42,"&lt;&gt;")=0,"",SUMPRODUCT(((Recommendations[ImplStatus]="Implemented")+(Recommendations[ImplStatus]="Compensated"))*ISNUMBER(MATCH(Recommendations[Id],H42:AU42,0)))/COUNTIF(H42:AU42,"&lt;&gt;"))</f>
        <v>0</v>
      </c>
      <c r="H42" s="110" t="s">
        <v>67</v>
      </c>
      <c r="I42" s="110" t="s">
        <v>111</v>
      </c>
      <c r="J42" s="110" t="s">
        <v>118</v>
      </c>
      <c r="K42" s="110" t="s">
        <v>125</v>
      </c>
      <c r="L42" s="110" t="s">
        <v>203</v>
      </c>
      <c r="M42" s="110" t="s">
        <v>239</v>
      </c>
      <c r="N42" s="110" t="s">
        <v>273</v>
      </c>
      <c r="O42" s="110" t="s">
        <v>316</v>
      </c>
      <c r="P42" s="110" t="s">
        <v>323</v>
      </c>
      <c r="Q42" s="110" t="s">
        <v>329</v>
      </c>
      <c r="R42" s="110" t="s">
        <v>336</v>
      </c>
      <c r="S42" s="110" t="s">
        <v>342</v>
      </c>
      <c r="T42" s="110" t="s">
        <v>348</v>
      </c>
      <c r="U42" s="110" t="s">
        <v>354</v>
      </c>
      <c r="V42" s="110" t="s">
        <v>359</v>
      </c>
      <c r="W42" s="110" t="s">
        <v>365</v>
      </c>
      <c r="X42" s="110" t="s">
        <v>371</v>
      </c>
      <c r="Y42" s="110" t="s">
        <v>377</v>
      </c>
      <c r="Z42" s="110" t="s">
        <v>383</v>
      </c>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1517</v>
      </c>
      <c r="B43" s="106" t="s">
        <v>1518</v>
      </c>
      <c r="C43" s="107" t="s">
        <v>1519</v>
      </c>
      <c r="D43" s="107" t="s">
        <v>1520</v>
      </c>
      <c r="E43" s="107" t="s">
        <v>1521</v>
      </c>
      <c r="F43" s="108" t="s">
        <v>1522</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1523</v>
      </c>
      <c r="B44" s="106" t="s">
        <v>1524</v>
      </c>
      <c r="C44" s="107" t="s">
        <v>1525</v>
      </c>
      <c r="D44" s="107" t="s">
        <v>1526</v>
      </c>
      <c r="E44" s="107" t="s">
        <v>25</v>
      </c>
      <c r="F44" s="108" t="s">
        <v>1527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1528</v>
      </c>
      <c r="B45" s="111" t="s">
        <v>1529</v>
      </c>
      <c r="C45" s="112" t="s">
        <v>1530</v>
      </c>
      <c r="D45" s="112" t="s">
        <v>1531</v>
      </c>
      <c r="E45" s="112" t="s">
        <v>1532</v>
      </c>
      <c r="F45" s="113" t="s">
        <v>1533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394</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IFERROR(INDEX('Recommendations'!$I$2:$I$56, MATCH(H2,'Recommendations'!$B$2:$B$56,0))="Implemented", FALSE))</xm:f>
            <x14:dxf>
              <font>
                <color rgb="FF000000"/>
              </font>
              <fill>
                <patternFill>
                  <bgColor rgb="FF3C7D22"/>
                </patternFill>
              </fill>
            </x14:dxf>
          </x14:cfRule>
          <x14:cfRule type="expression" priority="2" id="{00000000-000E-0000-0500-000002000000}">
            <xm:f>AND(H2&lt;&gt;"", IFERROR(INDEX('Recommendations'!$I$2:$I$56, MATCH(H2,'Recommendations'!$B$2:$B$56,0))="Compensated", FALSE))</xm:f>
            <x14:dxf>
              <font>
                <color rgb="FF000000"/>
              </font>
              <fill>
                <patternFill>
                  <bgColor rgb="FFC6E0B4"/>
                </patternFill>
              </fill>
            </x14:dxf>
          </x14:cfRule>
          <x14:cfRule type="expression" priority="3" id="{00000000-000E-0000-0500-000003000000}">
            <xm:f>AND(H2&lt;&gt;"", IFERROR(INDEX('Recommendations'!$I$2:$I$56, MATCH(H2,'Recommendations'!$B$2:$B$56,0))="Testing", FALSE))</xm:f>
            <x14:dxf>
              <font>
                <color rgb="FF000000"/>
              </font>
              <fill>
                <patternFill>
                  <bgColor rgb="FFFFC000"/>
                </patternFill>
              </fill>
            </x14:dxf>
          </x14:cfRule>
          <x14:cfRule type="expression" priority="4" id="{00000000-000E-0000-0500-000004000000}">
            <xm:f>AND(H2&lt;&gt;"", IFERROR(INDEX('Recommendations'!$I$2:$I$56, MATCH(H2,'Recommendations'!$B$2:$B$56,0))="Failed", FALSE))</xm:f>
            <x14:dxf>
              <font>
                <color rgb="FF000000"/>
              </font>
              <fill>
                <patternFill>
                  <bgColor rgb="FFD82891"/>
                </patternFill>
              </fill>
            </x14:dxf>
          </x14:cfRule>
          <x14:cfRule type="expression" priority="5" id="{00000000-000E-0000-0500-000005000000}">
            <xm:f>AND(H2&lt;&gt;"", IFERROR(INDEX('Recommendations'!$I$2:$I$56, MATCH(H2,'Recommendations'!$B$2:$B$56,0))="Risk Accepted", FALSE))</xm:f>
            <x14:dxf>
              <font>
                <color rgb="FF000000"/>
              </font>
              <fill>
                <patternFill>
                  <bgColor rgb="FFD9D9D9"/>
                </patternFill>
              </fill>
            </x14:dxf>
          </x14:cfRule>
          <x14:cfRule type="expression" priority="6" id="{00000000-000E-0000-0500-000006000000}">
            <xm:f>AND(H2&lt;&gt;"", IFERROR(INDEX('Recommendations'!$I$2:$I$56, MATCH(H2,'Recommendations'!$B$2:$B$56,0))="N/A",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1534</v>
      </c>
      <c r="B1" s="145" t="s">
        <v>635</v>
      </c>
      <c r="C1" s="145" t="s">
        <v>1</v>
      </c>
      <c r="D1" s="145" t="s">
        <v>636</v>
      </c>
      <c r="E1" s="145" t="s">
        <v>1535</v>
      </c>
      <c r="F1" s="145" t="s">
        <v>1536</v>
      </c>
      <c r="G1" s="145" t="s">
        <v>1537</v>
      </c>
      <c r="H1" s="145" t="s">
        <v>1538</v>
      </c>
      <c r="I1" s="145" t="s">
        <v>641</v>
      </c>
      <c r="J1" s="145" t="s">
        <v>642</v>
      </c>
      <c r="K1" s="145" t="s">
        <v>643</v>
      </c>
      <c r="L1" s="145" t="s">
        <v>644</v>
      </c>
      <c r="M1" s="145" t="s">
        <v>645</v>
      </c>
      <c r="N1" s="145" t="s">
        <v>646</v>
      </c>
      <c r="O1" s="145" t="s">
        <v>647</v>
      </c>
      <c r="P1" s="145" t="s">
        <v>648</v>
      </c>
      <c r="Q1" s="145" t="s">
        <v>649</v>
      </c>
      <c r="R1" s="145" t="s">
        <v>650</v>
      </c>
      <c r="S1" s="145" t="s">
        <v>651</v>
      </c>
      <c r="T1" s="145" t="s">
        <v>652</v>
      </c>
      <c r="U1" s="145" t="s">
        <v>653</v>
      </c>
      <c r="V1" s="145" t="s">
        <v>654</v>
      </c>
      <c r="W1" s="145" t="s">
        <v>655</v>
      </c>
      <c r="X1" s="145" t="s">
        <v>656</v>
      </c>
      <c r="Y1" s="145" t="s">
        <v>657</v>
      </c>
      <c r="Z1" s="145" t="s">
        <v>658</v>
      </c>
      <c r="AA1" s="145" t="s">
        <v>659</v>
      </c>
      <c r="AB1" s="145" t="s">
        <v>660</v>
      </c>
      <c r="AC1" s="145" t="s">
        <v>661</v>
      </c>
      <c r="AD1" s="145" t="s">
        <v>662</v>
      </c>
      <c r="AE1" s="145" t="s">
        <v>663</v>
      </c>
      <c r="AF1" s="145" t="s">
        <v>664</v>
      </c>
      <c r="AG1" s="145" t="s">
        <v>665</v>
      </c>
      <c r="AH1" s="145" t="s">
        <v>666</v>
      </c>
      <c r="AI1" s="145" t="s">
        <v>667</v>
      </c>
      <c r="AJ1" s="145" t="s">
        <v>668</v>
      </c>
      <c r="AK1" s="145" t="s">
        <v>669</v>
      </c>
      <c r="AL1" s="145" t="s">
        <v>670</v>
      </c>
      <c r="AM1" s="145" t="s">
        <v>671</v>
      </c>
      <c r="AN1" s="145" t="s">
        <v>672</v>
      </c>
      <c r="AO1" s="145" t="s">
        <v>673</v>
      </c>
      <c r="AP1" s="145" t="s">
        <v>674</v>
      </c>
      <c r="AQ1" s="145" t="s">
        <v>675</v>
      </c>
      <c r="AR1" s="145" t="s">
        <v>676</v>
      </c>
      <c r="AS1" s="145" t="s">
        <v>677</v>
      </c>
      <c r="AT1" s="145" t="s">
        <v>678</v>
      </c>
      <c r="AU1" s="145" t="s">
        <v>679</v>
      </c>
      <c r="AV1" s="145" t="s">
        <v>680</v>
      </c>
      <c r="AW1" s="146" t="s">
        <v>681</v>
      </c>
    </row>
    <row r="2" spans="1:49" ht="60" customHeight="1" outlineLevel="1" x14ac:dyDescent="0.35">
      <c r="A2" s="138" t="s">
        <v>1539</v>
      </c>
      <c r="B2" s="124"/>
      <c r="C2" s="123" t="s">
        <v>1540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1539</v>
      </c>
      <c r="B3" s="125" t="s">
        <v>817</v>
      </c>
      <c r="C3" s="126" t="s">
        <v>1541</v>
      </c>
      <c r="D3" s="128" t="s">
        <v>1542</v>
      </c>
      <c r="E3" s="128" t="s">
        <v>1543</v>
      </c>
      <c r="F3" s="128" t="s">
        <v>1544</v>
      </c>
      <c r="G3" s="128" t="s">
        <v>1545</v>
      </c>
      <c r="H3" s="128" t="s">
        <v>1546</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1539</v>
      </c>
      <c r="B4" s="125" t="s">
        <v>1547</v>
      </c>
      <c r="C4" s="126" t="s">
        <v>1548</v>
      </c>
      <c r="D4" s="128" t="s">
        <v>1549</v>
      </c>
      <c r="E4" s="128" t="s">
        <v>1550</v>
      </c>
      <c r="F4" s="128" t="s">
        <v>1551</v>
      </c>
      <c r="G4" s="128" t="s">
        <v>1552</v>
      </c>
      <c r="H4" s="128" t="s">
        <v>1553</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1539</v>
      </c>
      <c r="B5" s="125" t="s">
        <v>1554</v>
      </c>
      <c r="C5" s="126" t="s">
        <v>1555</v>
      </c>
      <c r="D5" s="128" t="s">
        <v>1556</v>
      </c>
      <c r="E5" s="128" t="s">
        <v>1557</v>
      </c>
      <c r="F5" s="128" t="s">
        <v>1558</v>
      </c>
      <c r="G5" s="128" t="s">
        <v>1559</v>
      </c>
      <c r="H5" s="128" t="s">
        <v>1560</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1539</v>
      </c>
      <c r="B6" s="125" t="s">
        <v>1561</v>
      </c>
      <c r="C6" s="126" t="s">
        <v>1562</v>
      </c>
      <c r="D6" s="128" t="s">
        <v>1563</v>
      </c>
      <c r="E6" s="128" t="s">
        <v>1564</v>
      </c>
      <c r="F6" s="128" t="s">
        <v>1565</v>
      </c>
      <c r="G6" s="128" t="s">
        <v>1566</v>
      </c>
      <c r="H6" s="128" t="s">
        <v>1567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1539</v>
      </c>
      <c r="B7" s="125" t="s">
        <v>1568</v>
      </c>
      <c r="C7" s="126" t="s">
        <v>1569</v>
      </c>
      <c r="D7" s="128" t="s">
        <v>1570</v>
      </c>
      <c r="E7" s="128" t="s">
        <v>1571</v>
      </c>
      <c r="F7" s="128" t="s">
        <v>1572</v>
      </c>
      <c r="G7" s="128" t="s">
        <v>1573</v>
      </c>
      <c r="H7" s="128" t="s">
        <v>1574</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1539</v>
      </c>
      <c r="B8" s="125" t="s">
        <v>1575</v>
      </c>
      <c r="C8" s="126" t="s">
        <v>1576</v>
      </c>
      <c r="D8" s="128" t="s">
        <v>1577</v>
      </c>
      <c r="E8" s="128" t="s">
        <v>1578</v>
      </c>
      <c r="F8" s="128" t="s">
        <v>1579</v>
      </c>
      <c r="G8" s="128" t="s">
        <v>1573</v>
      </c>
      <c r="H8" s="128" t="s">
        <v>1580</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1539</v>
      </c>
      <c r="B9" s="125" t="s">
        <v>1581</v>
      </c>
      <c r="C9" s="126" t="s">
        <v>1582</v>
      </c>
      <c r="D9" s="128" t="s">
        <v>1583</v>
      </c>
      <c r="E9" s="128" t="s">
        <v>1584</v>
      </c>
      <c r="F9" s="128" t="s">
        <v>1585</v>
      </c>
      <c r="G9" s="128" t="s">
        <v>1586</v>
      </c>
      <c r="H9" s="128" t="s">
        <v>1587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1539</v>
      </c>
      <c r="B10" s="125" t="s">
        <v>1588</v>
      </c>
      <c r="C10" s="126" t="s">
        <v>1589</v>
      </c>
      <c r="D10" s="128" t="s">
        <v>1590</v>
      </c>
      <c r="E10" s="128" t="s">
        <v>1591</v>
      </c>
      <c r="F10" s="128" t="s">
        <v>1592</v>
      </c>
      <c r="G10" s="128" t="s">
        <v>1593</v>
      </c>
      <c r="H10" s="128" t="s">
        <v>1594</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1539</v>
      </c>
      <c r="B11" s="125" t="s">
        <v>1595</v>
      </c>
      <c r="C11" s="126" t="s">
        <v>1596</v>
      </c>
      <c r="D11" s="128" t="s">
        <v>1597</v>
      </c>
      <c r="E11" s="128" t="s">
        <v>1598</v>
      </c>
      <c r="F11" s="128" t="s">
        <v>1599</v>
      </c>
      <c r="G11" s="128" t="s">
        <v>1600</v>
      </c>
      <c r="H11" s="128" t="s">
        <v>1601</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1539</v>
      </c>
      <c r="B12" s="125" t="s">
        <v>1602</v>
      </c>
      <c r="C12" s="126" t="s">
        <v>1603</v>
      </c>
      <c r="D12" s="128" t="s">
        <v>1604</v>
      </c>
      <c r="E12" s="128" t="s">
        <v>1605</v>
      </c>
      <c r="F12" s="128" t="s">
        <v>1606</v>
      </c>
      <c r="G12" s="128" t="s">
        <v>1593</v>
      </c>
      <c r="H12" s="128" t="s">
        <v>1607</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1539</v>
      </c>
      <c r="B13" s="125" t="s">
        <v>1608</v>
      </c>
      <c r="C13" s="126" t="s">
        <v>1609</v>
      </c>
      <c r="D13" s="128" t="s">
        <v>1610</v>
      </c>
      <c r="E13" s="128" t="s">
        <v>1611</v>
      </c>
      <c r="F13" s="128" t="s">
        <v>1612</v>
      </c>
      <c r="G13" s="128" t="s">
        <v>1593</v>
      </c>
      <c r="H13" s="128" t="s">
        <v>1613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1539</v>
      </c>
      <c r="B14" s="125" t="s">
        <v>1614</v>
      </c>
      <c r="C14" s="126" t="s">
        <v>1615</v>
      </c>
      <c r="D14" s="128" t="s">
        <v>1616</v>
      </c>
      <c r="E14" s="128" t="s">
        <v>1617</v>
      </c>
      <c r="F14" s="128" t="s">
        <v>1618</v>
      </c>
      <c r="G14" s="128" t="s">
        <v>1619</v>
      </c>
      <c r="H14" s="128" t="s">
        <v>1620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1539</v>
      </c>
      <c r="B15" s="125" t="s">
        <v>1621</v>
      </c>
      <c r="C15" s="126" t="s">
        <v>1622</v>
      </c>
      <c r="D15" s="128" t="s">
        <v>1623</v>
      </c>
      <c r="E15" s="128" t="s">
        <v>1624</v>
      </c>
      <c r="F15" s="128" t="s">
        <v>1625</v>
      </c>
      <c r="G15" s="128" t="s">
        <v>1626</v>
      </c>
      <c r="H15" s="128" t="s">
        <v>1627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1539</v>
      </c>
      <c r="B16" s="125" t="s">
        <v>1628</v>
      </c>
      <c r="C16" s="126" t="s">
        <v>1629</v>
      </c>
      <c r="D16" s="128" t="s">
        <v>1630</v>
      </c>
      <c r="E16" s="128" t="s">
        <v>1631</v>
      </c>
      <c r="F16" s="128" t="s">
        <v>1632</v>
      </c>
      <c r="G16" s="128" t="s">
        <v>1633</v>
      </c>
      <c r="H16" s="128" t="s">
        <v>1634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1539</v>
      </c>
      <c r="B17" s="125" t="s">
        <v>1635</v>
      </c>
      <c r="C17" s="126" t="s">
        <v>1636</v>
      </c>
      <c r="D17" s="128" t="s">
        <v>1637</v>
      </c>
      <c r="E17" s="128" t="s">
        <v>1638</v>
      </c>
      <c r="F17" s="128" t="s">
        <v>1639</v>
      </c>
      <c r="G17" s="128" t="s">
        <v>1640</v>
      </c>
      <c r="H17" s="128" t="s">
        <v>1641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1539</v>
      </c>
      <c r="B18" s="125" t="s">
        <v>1642</v>
      </c>
      <c r="C18" s="126" t="s">
        <v>1643</v>
      </c>
      <c r="D18" s="128" t="s">
        <v>1644</v>
      </c>
      <c r="E18" s="128" t="s">
        <v>1645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1646</v>
      </c>
      <c r="B19" s="124"/>
      <c r="C19" s="123" t="s">
        <v>1647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1646</v>
      </c>
      <c r="B20" s="125" t="s">
        <v>1648</v>
      </c>
      <c r="C20" s="126" t="s">
        <v>1649</v>
      </c>
      <c r="D20" s="128" t="s">
        <v>1650</v>
      </c>
      <c r="E20" s="128" t="s">
        <v>1651</v>
      </c>
      <c r="F20" s="128" t="s">
        <v>1652</v>
      </c>
      <c r="G20" s="128" t="s">
        <v>1653</v>
      </c>
      <c r="H20" s="128" t="s">
        <v>1654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1646</v>
      </c>
      <c r="B21" s="125" t="s">
        <v>1655</v>
      </c>
      <c r="C21" s="126" t="s">
        <v>1656</v>
      </c>
      <c r="D21" s="128" t="s">
        <v>1657</v>
      </c>
      <c r="E21" s="128" t="s">
        <v>1658</v>
      </c>
      <c r="F21" s="128" t="s">
        <v>1659</v>
      </c>
      <c r="G21" s="128" t="s">
        <v>1660</v>
      </c>
      <c r="H21" s="128" t="s">
        <v>1661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1662</v>
      </c>
      <c r="B22" s="124"/>
      <c r="C22" s="123" t="s">
        <v>1663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1662</v>
      </c>
      <c r="B23" s="125" t="s">
        <v>1664</v>
      </c>
      <c r="C23" s="126" t="s">
        <v>1665</v>
      </c>
      <c r="D23" s="128" t="s">
        <v>1666</v>
      </c>
      <c r="E23" s="128" t="s">
        <v>1667</v>
      </c>
      <c r="F23" s="128" t="s">
        <v>1668</v>
      </c>
      <c r="G23" s="128" t="s">
        <v>1669</v>
      </c>
      <c r="H23" s="128" t="s">
        <v>1670</v>
      </c>
      <c r="I23" s="130">
        <f>IF(COUNTIF(J23:AW23,"&lt;&gt;")=0,"",SUMPRODUCT(((Recommendations[ImplStatus]="Implemented")+(Recommendations[ImplStatus]="Compensated"))*ISNUMBER(MATCH(Recommendations[Id],J23:AW23,0)))/COUNTIF(J23:AW23,"&lt;&gt;"))</f>
        <v>0</v>
      </c>
      <c r="J23" s="132" t="s">
        <v>288</v>
      </c>
      <c r="K23" s="132" t="s">
        <v>295</v>
      </c>
      <c r="L23" s="132" t="s">
        <v>302</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1662</v>
      </c>
      <c r="B24" s="125" t="s">
        <v>1671</v>
      </c>
      <c r="C24" s="126" t="s">
        <v>1672</v>
      </c>
      <c r="D24" s="128" t="s">
        <v>1673</v>
      </c>
      <c r="E24" s="128" t="s">
        <v>1674</v>
      </c>
      <c r="F24" s="128" t="s">
        <v>1675</v>
      </c>
      <c r="G24" s="128" t="s">
        <v>1676</v>
      </c>
      <c r="H24" s="128" t="s">
        <v>1677</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1662</v>
      </c>
      <c r="B25" s="125" t="s">
        <v>1678</v>
      </c>
      <c r="C25" s="126" t="s">
        <v>1679</v>
      </c>
      <c r="D25" s="128" t="s">
        <v>1680</v>
      </c>
      <c r="E25" s="128" t="s">
        <v>1681</v>
      </c>
      <c r="F25" s="128" t="s">
        <v>1682</v>
      </c>
      <c r="G25" s="128" t="s">
        <v>1683</v>
      </c>
      <c r="H25" s="128" t="s">
        <v>1684</v>
      </c>
      <c r="I25" s="130">
        <f>IF(COUNTIF(J25:AW25,"&lt;&gt;")=0,"",SUMPRODUCT(((Recommendations[ImplStatus]="Implemented")+(Recommendations[ImplStatus]="Compensated"))*ISNUMBER(MATCH(Recommendations[Id],J25:AW25,0)))/COUNTIF(J25:AW25,"&lt;&gt;"))</f>
        <v>0</v>
      </c>
      <c r="J25" s="132" t="s">
        <v>295</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1662</v>
      </c>
      <c r="B26" s="125" t="s">
        <v>1685</v>
      </c>
      <c r="C26" s="126" t="s">
        <v>1686</v>
      </c>
      <c r="D26" s="128" t="s">
        <v>1687</v>
      </c>
      <c r="E26" s="128" t="s">
        <v>1688</v>
      </c>
      <c r="F26" s="128" t="s">
        <v>1689</v>
      </c>
      <c r="G26" s="128" t="s">
        <v>1676</v>
      </c>
      <c r="H26" s="128" t="s">
        <v>1690</v>
      </c>
      <c r="I26" s="130">
        <f>IF(COUNTIF(J26:AW26,"&lt;&gt;")=0,"",SUMPRODUCT(((Recommendations[ImplStatus]="Implemented")+(Recommendations[ImplStatus]="Compensated"))*ISNUMBER(MATCH(Recommendations[Id],J26:AW26,0)))/COUNTIF(J26:AW26,"&lt;&gt;"))</f>
        <v>0</v>
      </c>
      <c r="J26" s="132" t="s">
        <v>288</v>
      </c>
      <c r="K26" s="132" t="s">
        <v>295</v>
      </c>
      <c r="L26" s="132" t="s">
        <v>302</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1662</v>
      </c>
      <c r="B27" s="125" t="s">
        <v>1691</v>
      </c>
      <c r="C27" s="126" t="s">
        <v>1692</v>
      </c>
      <c r="D27" s="128" t="s">
        <v>1693</v>
      </c>
      <c r="E27" s="128" t="s">
        <v>1694</v>
      </c>
      <c r="F27" s="128" t="s">
        <v>1695</v>
      </c>
      <c r="G27" s="128" t="s">
        <v>1696</v>
      </c>
      <c r="H27" s="128" t="s">
        <v>1697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1662</v>
      </c>
      <c r="B28" s="125" t="s">
        <v>1698</v>
      </c>
      <c r="C28" s="126" t="s">
        <v>1699</v>
      </c>
      <c r="D28" s="128" t="s">
        <v>1700</v>
      </c>
      <c r="E28" s="128" t="s">
        <v>1701</v>
      </c>
      <c r="F28" s="128" t="s">
        <v>1702</v>
      </c>
      <c r="G28" s="128" t="s">
        <v>1703</v>
      </c>
      <c r="H28" s="128" t="s">
        <v>1704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1662</v>
      </c>
      <c r="B29" s="125" t="s">
        <v>1705</v>
      </c>
      <c r="C29" s="126" t="s">
        <v>1706</v>
      </c>
      <c r="D29" s="128" t="s">
        <v>1707</v>
      </c>
      <c r="E29" s="128" t="s">
        <v>1708</v>
      </c>
      <c r="F29" s="128" t="s">
        <v>1709</v>
      </c>
      <c r="G29" s="128" t="s">
        <v>1593</v>
      </c>
      <c r="H29" s="128" t="s">
        <v>1710</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1662</v>
      </c>
      <c r="B30" s="125" t="s">
        <v>1711</v>
      </c>
      <c r="C30" s="126" t="s">
        <v>1712</v>
      </c>
      <c r="D30" s="128" t="s">
        <v>1713</v>
      </c>
      <c r="E30" s="128" t="s">
        <v>1714</v>
      </c>
      <c r="F30" s="128" t="s">
        <v>1715</v>
      </c>
      <c r="G30" s="128" t="s">
        <v>1676</v>
      </c>
      <c r="H30" s="128" t="s">
        <v>1716</v>
      </c>
      <c r="I30" s="130">
        <f>IF(COUNTIF(J30:AW30,"&lt;&gt;")=0,"",SUMPRODUCT(((Recommendations[ImplStatus]="Implemented")+(Recommendations[ImplStatus]="Compensated"))*ISNUMBER(MATCH(Recommendations[Id],J30:AW30,0)))/COUNTIF(J30:AW30,"&lt;&gt;"))</f>
        <v>0</v>
      </c>
      <c r="J30" s="132" t="s">
        <v>288</v>
      </c>
      <c r="K30" s="132" t="s">
        <v>302</v>
      </c>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1717</v>
      </c>
      <c r="B31" s="124"/>
      <c r="C31" s="123" t="s">
        <v>1718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1717</v>
      </c>
      <c r="B32" s="125" t="s">
        <v>1719</v>
      </c>
      <c r="C32" s="126" t="s">
        <v>1720</v>
      </c>
      <c r="D32" s="128" t="s">
        <v>1721</v>
      </c>
      <c r="E32" s="128" t="s">
        <v>1722</v>
      </c>
      <c r="F32" s="128" t="s">
        <v>1723</v>
      </c>
      <c r="G32" s="128" t="s">
        <v>1724</v>
      </c>
      <c r="H32" s="128" t="s">
        <v>1725</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1717</v>
      </c>
      <c r="B33" s="125" t="s">
        <v>1726</v>
      </c>
      <c r="C33" s="126" t="s">
        <v>1727</v>
      </c>
      <c r="D33" s="128" t="s">
        <v>1728</v>
      </c>
      <c r="E33" s="128" t="s">
        <v>1729</v>
      </c>
      <c r="F33" s="128" t="s">
        <v>1730</v>
      </c>
      <c r="G33" s="128" t="s">
        <v>1731</v>
      </c>
      <c r="H33" s="128" t="s">
        <v>1732</v>
      </c>
      <c r="I33" s="130">
        <f>IF(COUNTIF(J33:AW33,"&lt;&gt;")=0,"",SUMPRODUCT(((Recommendations[ImplStatus]="Implemented")+(Recommendations[ImplStatus]="Compensated"))*ISNUMBER(MATCH(Recommendations[Id],J33:AW33,0)))/COUNTIF(J33:AW33,"&lt;&gt;"))</f>
        <v>0</v>
      </c>
      <c r="J33" s="132" t="s">
        <v>31</v>
      </c>
      <c r="K33" s="132" t="s">
        <v>39</v>
      </c>
      <c r="L33" s="132" t="s">
        <v>46</v>
      </c>
      <c r="M33" s="132" t="s">
        <v>53</v>
      </c>
      <c r="N33" s="132" t="s">
        <v>60</v>
      </c>
      <c r="O33" s="132" t="s">
        <v>67</v>
      </c>
      <c r="P33" s="132" t="s">
        <v>211</v>
      </c>
      <c r="Q33" s="132" t="s">
        <v>218</v>
      </c>
      <c r="R33" s="132" t="s">
        <v>225</v>
      </c>
      <c r="S33" s="132" t="s">
        <v>232</v>
      </c>
      <c r="T33" s="132" t="s">
        <v>239</v>
      </c>
      <c r="U33" s="132" t="s">
        <v>246</v>
      </c>
      <c r="V33" s="132" t="s">
        <v>253</v>
      </c>
      <c r="W33" s="132" t="s">
        <v>260</v>
      </c>
      <c r="X33" s="132" t="s">
        <v>266</v>
      </c>
      <c r="Y33" s="132" t="s">
        <v>273</v>
      </c>
      <c r="Z33" s="132" t="s">
        <v>309</v>
      </c>
      <c r="AA33" s="132" t="s">
        <v>316</v>
      </c>
      <c r="AB33" s="132" t="s">
        <v>377</v>
      </c>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1717</v>
      </c>
      <c r="B34" s="125" t="s">
        <v>1733</v>
      </c>
      <c r="C34" s="126" t="s">
        <v>1734</v>
      </c>
      <c r="D34" s="128" t="s">
        <v>1735</v>
      </c>
      <c r="E34" s="128" t="s">
        <v>1736</v>
      </c>
      <c r="F34" s="128" t="s">
        <v>1737</v>
      </c>
      <c r="G34" s="128" t="s">
        <v>1738</v>
      </c>
      <c r="H34" s="128" t="s">
        <v>1739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1717</v>
      </c>
      <c r="B35" s="125" t="s">
        <v>1740</v>
      </c>
      <c r="C35" s="126" t="s">
        <v>1741</v>
      </c>
      <c r="D35" s="128" t="s">
        <v>1742</v>
      </c>
      <c r="E35" s="128" t="s">
        <v>1743</v>
      </c>
      <c r="F35" s="128" t="s">
        <v>1744</v>
      </c>
      <c r="G35" s="128" t="s">
        <v>1745</v>
      </c>
      <c r="H35" s="128" t="s">
        <v>1746</v>
      </c>
      <c r="I35" s="130">
        <f>IF(COUNTIF(J35:AW35,"&lt;&gt;")=0,"",SUMPRODUCT(((Recommendations[ImplStatus]="Implemented")+(Recommendations[ImplStatus]="Compensated"))*ISNUMBER(MATCH(Recommendations[Id],J35:AW35,0)))/COUNTIF(J35:AW35,"&lt;&gt;"))</f>
        <v>0</v>
      </c>
      <c r="J35" s="132" t="s">
        <v>67</v>
      </c>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1717</v>
      </c>
      <c r="B36" s="125" t="s">
        <v>1747</v>
      </c>
      <c r="C36" s="126" t="s">
        <v>1748</v>
      </c>
      <c r="D36" s="128" t="s">
        <v>1749</v>
      </c>
      <c r="E36" s="128" t="s">
        <v>1750</v>
      </c>
      <c r="F36" s="128" t="s">
        <v>1751</v>
      </c>
      <c r="G36" s="128" t="s">
        <v>1752</v>
      </c>
      <c r="H36" s="128" t="s">
        <v>1753</v>
      </c>
      <c r="I36" s="130">
        <f>IF(COUNTIF(J36:AW36,"&lt;&gt;")=0,"",SUMPRODUCT(((Recommendations[ImplStatus]="Implemented")+(Recommendations[ImplStatus]="Compensated"))*ISNUMBER(MATCH(Recommendations[Id],J36:AW36,0)))/COUNTIF(J36:AW36,"&lt;&gt;"))</f>
        <v>0</v>
      </c>
      <c r="J36" s="132" t="s">
        <v>280</v>
      </c>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1717</v>
      </c>
      <c r="B37" s="125" t="s">
        <v>1754</v>
      </c>
      <c r="C37" s="126" t="s">
        <v>1755</v>
      </c>
      <c r="D37" s="128" t="s">
        <v>1756</v>
      </c>
      <c r="E37" s="128" t="s">
        <v>1757</v>
      </c>
      <c r="F37" s="128" t="s">
        <v>1758</v>
      </c>
      <c r="G37" s="128" t="s">
        <v>1759</v>
      </c>
      <c r="H37" s="128" t="s">
        <v>1760</v>
      </c>
      <c r="I37" s="130">
        <f>IF(COUNTIF(J37:AW37,"&lt;&gt;")=0,"",SUMPRODUCT(((Recommendations[ImplStatus]="Implemented")+(Recommendations[ImplStatus]="Compensated"))*ISNUMBER(MATCH(Recommendations[Id],J37:AW37,0)))/COUNTIF(J37:AW37,"&lt;&gt;"))</f>
        <v>0</v>
      </c>
      <c r="J37" s="132" t="s">
        <v>18</v>
      </c>
      <c r="K37" s="132" t="s">
        <v>31</v>
      </c>
      <c r="L37" s="132" t="s">
        <v>39</v>
      </c>
      <c r="M37" s="132" t="s">
        <v>46</v>
      </c>
      <c r="N37" s="132" t="s">
        <v>53</v>
      </c>
      <c r="O37" s="132" t="s">
        <v>60</v>
      </c>
      <c r="P37" s="132" t="s">
        <v>67</v>
      </c>
      <c r="Q37" s="132" t="s">
        <v>218</v>
      </c>
      <c r="R37" s="132" t="s">
        <v>225</v>
      </c>
      <c r="S37" s="132" t="s">
        <v>239</v>
      </c>
      <c r="T37" s="132" t="s">
        <v>246</v>
      </c>
      <c r="U37" s="132" t="s">
        <v>253</v>
      </c>
      <c r="V37" s="132" t="s">
        <v>260</v>
      </c>
      <c r="W37" s="132" t="s">
        <v>266</v>
      </c>
      <c r="X37" s="132" t="s">
        <v>273</v>
      </c>
      <c r="Y37" s="132" t="s">
        <v>309</v>
      </c>
      <c r="Z37" s="132" t="s">
        <v>316</v>
      </c>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1717</v>
      </c>
      <c r="B38" s="125" t="s">
        <v>1761</v>
      </c>
      <c r="C38" s="126" t="s">
        <v>1762</v>
      </c>
      <c r="D38" s="128" t="s">
        <v>1763</v>
      </c>
      <c r="E38" s="128" t="s">
        <v>1764</v>
      </c>
      <c r="F38" s="128" t="s">
        <v>1765</v>
      </c>
      <c r="G38" s="128" t="s">
        <v>1766</v>
      </c>
      <c r="H38" s="128" t="s">
        <v>1767</v>
      </c>
      <c r="I38" s="130">
        <f>IF(COUNTIF(J38:AW38,"&lt;&gt;")=0,"",SUMPRODUCT(((Recommendations[ImplStatus]="Implemented")+(Recommendations[ImplStatus]="Compensated"))*ISNUMBER(MATCH(Recommendations[Id],J38:AW38,0)))/COUNTIF(J38:AW38,"&lt;&gt;"))</f>
        <v>0</v>
      </c>
      <c r="J38" s="132" t="s">
        <v>18</v>
      </c>
      <c r="K38" s="132" t="s">
        <v>31</v>
      </c>
      <c r="L38" s="132" t="s">
        <v>46</v>
      </c>
      <c r="M38" s="132" t="s">
        <v>53</v>
      </c>
      <c r="N38" s="132" t="s">
        <v>60</v>
      </c>
      <c r="O38" s="132" t="s">
        <v>211</v>
      </c>
      <c r="P38" s="132" t="s">
        <v>218</v>
      </c>
      <c r="Q38" s="132" t="s">
        <v>225</v>
      </c>
      <c r="R38" s="132" t="s">
        <v>232</v>
      </c>
      <c r="S38" s="132" t="s">
        <v>239</v>
      </c>
      <c r="T38" s="132" t="s">
        <v>246</v>
      </c>
      <c r="U38" s="132" t="s">
        <v>253</v>
      </c>
      <c r="V38" s="132" t="s">
        <v>260</v>
      </c>
      <c r="W38" s="132" t="s">
        <v>266</v>
      </c>
      <c r="X38" s="132" t="s">
        <v>273</v>
      </c>
      <c r="Y38" s="132" t="s">
        <v>280</v>
      </c>
      <c r="Z38" s="132" t="s">
        <v>316</v>
      </c>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1717</v>
      </c>
      <c r="B39" s="125" t="s">
        <v>1768</v>
      </c>
      <c r="C39" s="126" t="s">
        <v>1769</v>
      </c>
      <c r="D39" s="128" t="s">
        <v>1770</v>
      </c>
      <c r="E39" s="128" t="s">
        <v>1771</v>
      </c>
      <c r="F39" s="128" t="s">
        <v>1772</v>
      </c>
      <c r="G39" s="128" t="s">
        <v>1773</v>
      </c>
      <c r="H39" s="128" t="s">
        <v>1774</v>
      </c>
      <c r="I39" s="130">
        <f>IF(COUNTIF(J39:AW39,"&lt;&gt;")=0,"",SUMPRODUCT(((Recommendations[ImplStatus]="Implemented")+(Recommendations[ImplStatus]="Compensated"))*ISNUMBER(MATCH(Recommendations[Id],J39:AW39,0)))/COUNTIF(J39:AW39,"&lt;&gt;"))</f>
        <v>0</v>
      </c>
      <c r="J39" s="132" t="s">
        <v>280</v>
      </c>
      <c r="K39" s="132" t="s">
        <v>309</v>
      </c>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1717</v>
      </c>
      <c r="B40" s="125" t="s">
        <v>1775</v>
      </c>
      <c r="C40" s="126" t="s">
        <v>1776</v>
      </c>
      <c r="D40" s="128" t="s">
        <v>1777</v>
      </c>
      <c r="E40" s="128" t="s">
        <v>1778</v>
      </c>
      <c r="F40" s="128" t="s">
        <v>1779</v>
      </c>
      <c r="G40" s="128" t="s">
        <v>1780</v>
      </c>
      <c r="H40" s="128" t="s">
        <v>1781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1717</v>
      </c>
      <c r="B41" s="125" t="s">
        <v>1782</v>
      </c>
      <c r="C41" s="126" t="s">
        <v>1783</v>
      </c>
      <c r="D41" s="128" t="s">
        <v>1784</v>
      </c>
      <c r="E41" s="128" t="s">
        <v>1785</v>
      </c>
      <c r="F41" s="128" t="s">
        <v>1786</v>
      </c>
      <c r="G41" s="128" t="s">
        <v>1724</v>
      </c>
      <c r="H41" s="128" t="s">
        <v>1787</v>
      </c>
      <c r="I41" s="130">
        <f>IF(COUNTIF(J41:AW41,"&lt;&gt;")=0,"",SUMPRODUCT(((Recommendations[ImplStatus]="Implemented")+(Recommendations[ImplStatus]="Compensated"))*ISNUMBER(MATCH(Recommendations[Id],J41:AW41,0)))/COUNTIF(J41:AW41,"&lt;&gt;"))</f>
        <v>0</v>
      </c>
      <c r="J41" s="132" t="s">
        <v>18</v>
      </c>
      <c r="K41" s="132" t="s">
        <v>39</v>
      </c>
      <c r="L41" s="132" t="s">
        <v>211</v>
      </c>
      <c r="M41" s="132" t="s">
        <v>232</v>
      </c>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1788</v>
      </c>
      <c r="B42" s="124"/>
      <c r="C42" s="123" t="s">
        <v>1789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1788</v>
      </c>
      <c r="B43" s="125" t="s">
        <v>1790</v>
      </c>
      <c r="C43" s="126" t="s">
        <v>1791</v>
      </c>
      <c r="D43" s="128" t="s">
        <v>1792</v>
      </c>
      <c r="E43" s="128" t="s">
        <v>1793</v>
      </c>
      <c r="F43" s="128" t="s">
        <v>1794</v>
      </c>
      <c r="G43" s="128" t="s">
        <v>1795</v>
      </c>
      <c r="H43" s="128" t="s">
        <v>1796</v>
      </c>
      <c r="I43" s="130">
        <f>IF(COUNTIF(J43:AW43,"&lt;&gt;")=0,"",SUMPRODUCT(((Recommendations[ImplStatus]="Implemented")+(Recommendations[ImplStatus]="Compensated"))*ISNUMBER(MATCH(Recommendations[Id],J43:AW43,0)))/COUNTIF(J43:AW43,"&lt;&gt;"))</f>
        <v>0</v>
      </c>
      <c r="J43" s="132" t="s">
        <v>118</v>
      </c>
      <c r="K43" s="132" t="s">
        <v>125</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1788</v>
      </c>
      <c r="B44" s="125" t="s">
        <v>1797</v>
      </c>
      <c r="C44" s="126" t="s">
        <v>1798</v>
      </c>
      <c r="D44" s="128" t="s">
        <v>1799</v>
      </c>
      <c r="E44" s="128" t="s">
        <v>1800</v>
      </c>
      <c r="F44" s="128" t="s">
        <v>1801</v>
      </c>
      <c r="G44" s="128" t="s">
        <v>1802</v>
      </c>
      <c r="H44" s="128" t="s">
        <v>1803</v>
      </c>
      <c r="I44" s="130">
        <f>IF(COUNTIF(J44:AW44,"&lt;&gt;")=0,"",SUMPRODUCT(((Recommendations[ImplStatus]="Implemented")+(Recommendations[ImplStatus]="Compensated"))*ISNUMBER(MATCH(Recommendations[Id],J44:AW44,0)))/COUNTIF(J44:AW44,"&lt;&gt;"))</f>
        <v>0</v>
      </c>
      <c r="J44" s="132" t="s">
        <v>111</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1788</v>
      </c>
      <c r="B45" s="125" t="s">
        <v>1804</v>
      </c>
      <c r="C45" s="126" t="s">
        <v>1805</v>
      </c>
      <c r="D45" s="128" t="s">
        <v>1806</v>
      </c>
      <c r="E45" s="128" t="s">
        <v>1807</v>
      </c>
      <c r="F45" s="128" t="s">
        <v>1808</v>
      </c>
      <c r="G45" s="128" t="s">
        <v>1809</v>
      </c>
      <c r="H45" s="128" t="s">
        <v>1810</v>
      </c>
      <c r="I45" s="130">
        <f>IF(COUNTIF(J45:AW45,"&lt;&gt;")=0,"",SUMPRODUCT(((Recommendations[ImplStatus]="Implemented")+(Recommendations[ImplStatus]="Compensated"))*ISNUMBER(MATCH(Recommendations[Id],J45:AW45,0)))/COUNTIF(J45:AW45,"&lt;&gt;"))</f>
        <v>0</v>
      </c>
      <c r="J45" s="132" t="s">
        <v>82</v>
      </c>
      <c r="K45" s="132" t="s">
        <v>89</v>
      </c>
      <c r="L45" s="132" t="s">
        <v>104</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1788</v>
      </c>
      <c r="B46" s="125" t="s">
        <v>1811</v>
      </c>
      <c r="C46" s="126" t="s">
        <v>1812</v>
      </c>
      <c r="D46" s="128" t="s">
        <v>1813</v>
      </c>
      <c r="E46" s="128" t="s">
        <v>1814</v>
      </c>
      <c r="F46" s="128" t="s">
        <v>1815</v>
      </c>
      <c r="G46" s="128" t="s">
        <v>1809</v>
      </c>
      <c r="H46" s="128" t="s">
        <v>1816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1788</v>
      </c>
      <c r="B47" s="125" t="s">
        <v>1817</v>
      </c>
      <c r="C47" s="126" t="s">
        <v>1818</v>
      </c>
      <c r="D47" s="128" t="s">
        <v>1819</v>
      </c>
      <c r="E47" s="128" t="s">
        <v>1820</v>
      </c>
      <c r="F47" s="128" t="s">
        <v>1821</v>
      </c>
      <c r="G47" s="128" t="s">
        <v>1822</v>
      </c>
      <c r="H47" s="128" t="s">
        <v>1823</v>
      </c>
      <c r="I47" s="130">
        <f>IF(COUNTIF(J47:AW47,"&lt;&gt;")=0,"",SUMPRODUCT(((Recommendations[ImplStatus]="Implemented")+(Recommendations[ImplStatus]="Compensated"))*ISNUMBER(MATCH(Recommendations[Id],J47:AW47,0)))/COUNTIF(J47:AW47,"&lt;&gt;"))</f>
        <v>0</v>
      </c>
      <c r="J47" s="132" t="s">
        <v>75</v>
      </c>
      <c r="K47" s="132" t="s">
        <v>96</v>
      </c>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1788</v>
      </c>
      <c r="B48" s="125" t="s">
        <v>1824</v>
      </c>
      <c r="C48" s="126" t="s">
        <v>1825</v>
      </c>
      <c r="D48" s="128" t="s">
        <v>1826</v>
      </c>
      <c r="E48" s="128" t="s">
        <v>1827</v>
      </c>
      <c r="F48" s="128" t="s">
        <v>1828</v>
      </c>
      <c r="G48" s="128" t="s">
        <v>1829</v>
      </c>
      <c r="H48" s="128" t="s">
        <v>1830</v>
      </c>
      <c r="I48" s="130">
        <f>IF(COUNTIF(J48:AW48,"&lt;&gt;")=0,"",SUMPRODUCT(((Recommendations[ImplStatus]="Implemented")+(Recommendations[ImplStatus]="Compensated"))*ISNUMBER(MATCH(Recommendations[Id],J48:AW48,0)))/COUNTIF(J48:AW48,"&lt;&gt;"))</f>
        <v>0</v>
      </c>
      <c r="J48" s="132" t="s">
        <v>75</v>
      </c>
      <c r="K48" s="132" t="s">
        <v>82</v>
      </c>
      <c r="L48" s="132" t="s">
        <v>89</v>
      </c>
      <c r="M48" s="132" t="s">
        <v>96</v>
      </c>
      <c r="N48" s="132" t="s">
        <v>104</v>
      </c>
      <c r="O48" s="132" t="s">
        <v>111</v>
      </c>
      <c r="P48" s="132" t="s">
        <v>118</v>
      </c>
      <c r="Q48" s="132" t="s">
        <v>125</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1788</v>
      </c>
      <c r="B49" s="125" t="s">
        <v>1831</v>
      </c>
      <c r="C49" s="126" t="s">
        <v>1832</v>
      </c>
      <c r="D49" s="128" t="s">
        <v>1833</v>
      </c>
      <c r="E49" s="128" t="s">
        <v>1834</v>
      </c>
      <c r="F49" s="128" t="s">
        <v>1835</v>
      </c>
      <c r="G49" s="128" t="s">
        <v>1593</v>
      </c>
      <c r="H49" s="128" t="s">
        <v>1836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1788</v>
      </c>
      <c r="B50" s="125" t="s">
        <v>1837</v>
      </c>
      <c r="C50" s="126" t="s">
        <v>1838</v>
      </c>
      <c r="D50" s="128" t="s">
        <v>1839</v>
      </c>
      <c r="E50" s="128" t="s">
        <v>1840</v>
      </c>
      <c r="F50" s="128" t="s">
        <v>1841</v>
      </c>
      <c r="G50" s="128" t="s">
        <v>1842</v>
      </c>
      <c r="H50" s="128" t="s">
        <v>1843</v>
      </c>
      <c r="I50" s="130">
        <f>IF(COUNTIF(J50:AW50,"&lt;&gt;")=0,"",SUMPRODUCT(((Recommendations[ImplStatus]="Implemented")+(Recommendations[ImplStatus]="Compensated"))*ISNUMBER(MATCH(Recommendations[Id],J50:AW50,0)))/COUNTIF(J50:AW50,"&lt;&gt;"))</f>
        <v>0</v>
      </c>
      <c r="J50" s="132" t="s">
        <v>75</v>
      </c>
      <c r="K50" s="132" t="s">
        <v>82</v>
      </c>
      <c r="L50" s="132" t="s">
        <v>89</v>
      </c>
      <c r="M50" s="132" t="s">
        <v>96</v>
      </c>
      <c r="N50" s="132" t="s">
        <v>104</v>
      </c>
      <c r="O50" s="132" t="s">
        <v>111</v>
      </c>
      <c r="P50" s="132" t="s">
        <v>118</v>
      </c>
      <c r="Q50" s="132" t="s">
        <v>125</v>
      </c>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1844</v>
      </c>
      <c r="B51" s="124"/>
      <c r="C51" s="123" t="s">
        <v>1845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1844</v>
      </c>
      <c r="B52" s="125" t="s">
        <v>1846</v>
      </c>
      <c r="C52" s="126" t="s">
        <v>1847</v>
      </c>
      <c r="D52" s="128" t="s">
        <v>1848</v>
      </c>
      <c r="E52" s="128" t="s">
        <v>1849</v>
      </c>
      <c r="F52" s="128" t="s">
        <v>1850</v>
      </c>
      <c r="G52" s="128" t="s">
        <v>1851</v>
      </c>
      <c r="H52" s="128" t="s">
        <v>1852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1844</v>
      </c>
      <c r="B53" s="125" t="s">
        <v>1853</v>
      </c>
      <c r="C53" s="126" t="s">
        <v>1854</v>
      </c>
      <c r="D53" s="128" t="s">
        <v>1855</v>
      </c>
      <c r="E53" s="128" t="s">
        <v>1856</v>
      </c>
      <c r="F53" s="128" t="s">
        <v>1857</v>
      </c>
      <c r="G53" s="128" t="s">
        <v>1858</v>
      </c>
      <c r="H53" s="128" t="s">
        <v>1859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1844</v>
      </c>
      <c r="B54" s="125" t="s">
        <v>1860</v>
      </c>
      <c r="C54" s="126" t="s">
        <v>1861</v>
      </c>
      <c r="D54" s="128" t="s">
        <v>1862</v>
      </c>
      <c r="E54" s="128" t="s">
        <v>1863</v>
      </c>
      <c r="F54" s="128" t="s">
        <v>1864</v>
      </c>
      <c r="G54" s="128" t="s">
        <v>1865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1844</v>
      </c>
      <c r="B55" s="125" t="s">
        <v>1866</v>
      </c>
      <c r="C55" s="126" t="s">
        <v>1867</v>
      </c>
      <c r="D55" s="128" t="s">
        <v>1868</v>
      </c>
      <c r="E55" s="128" t="s">
        <v>1869</v>
      </c>
      <c r="F55" s="128" t="s">
        <v>1870</v>
      </c>
      <c r="G55" s="128" t="s">
        <v>1871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1844</v>
      </c>
      <c r="B56" s="125" t="s">
        <v>1872</v>
      </c>
      <c r="C56" s="126" t="s">
        <v>1873</v>
      </c>
      <c r="D56" s="128" t="s">
        <v>1874</v>
      </c>
      <c r="E56" s="128" t="s">
        <v>1875</v>
      </c>
      <c r="F56" s="128" t="s">
        <v>1876</v>
      </c>
      <c r="G56" s="128" t="s">
        <v>1877</v>
      </c>
      <c r="H56" s="128" t="s">
        <v>1878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1879</v>
      </c>
      <c r="B57" s="124"/>
      <c r="C57" s="123" t="s">
        <v>1880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1879</v>
      </c>
      <c r="B58" s="125" t="s">
        <v>1881</v>
      </c>
      <c r="C58" s="126" t="s">
        <v>1882</v>
      </c>
      <c r="D58" s="128" t="s">
        <v>1883</v>
      </c>
      <c r="E58" s="128" t="s">
        <v>1884</v>
      </c>
      <c r="F58" s="128" t="s">
        <v>1885</v>
      </c>
      <c r="G58" s="128" t="s">
        <v>1886</v>
      </c>
      <c r="H58" s="128" t="s">
        <v>1887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1879</v>
      </c>
      <c r="B59" s="125" t="s">
        <v>1888</v>
      </c>
      <c r="C59" s="126" t="s">
        <v>1889</v>
      </c>
      <c r="D59" s="128" t="s">
        <v>1890</v>
      </c>
      <c r="E59" s="128" t="s">
        <v>1891</v>
      </c>
      <c r="F59" s="128" t="s">
        <v>1892</v>
      </c>
      <c r="G59" s="128" t="s">
        <v>1893</v>
      </c>
      <c r="H59" s="128" t="s">
        <v>1894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1879</v>
      </c>
      <c r="B60" s="125" t="s">
        <v>1895</v>
      </c>
      <c r="C60" s="126" t="s">
        <v>1896</v>
      </c>
      <c r="D60" s="128" t="s">
        <v>1897</v>
      </c>
      <c r="E60" s="128" t="s">
        <v>1898</v>
      </c>
      <c r="F60" s="128" t="s">
        <v>1899</v>
      </c>
      <c r="G60" s="128" t="s">
        <v>1900</v>
      </c>
      <c r="H60" s="128" t="s">
        <v>1901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1902</v>
      </c>
      <c r="B61" s="124"/>
      <c r="C61" s="123" t="s">
        <v>1903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1902</v>
      </c>
      <c r="B62" s="125" t="s">
        <v>1904</v>
      </c>
      <c r="C62" s="126" t="s">
        <v>1905</v>
      </c>
      <c r="D62" s="128" t="s">
        <v>1906</v>
      </c>
      <c r="E62" s="128" t="s">
        <v>1907</v>
      </c>
      <c r="F62" s="128" t="s">
        <v>1908</v>
      </c>
      <c r="G62" s="128" t="s">
        <v>1909</v>
      </c>
      <c r="H62" s="128" t="s">
        <v>1910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1902</v>
      </c>
      <c r="B63" s="125" t="s">
        <v>1911</v>
      </c>
      <c r="C63" s="126" t="s">
        <v>1912</v>
      </c>
      <c r="D63" s="128" t="s">
        <v>1913</v>
      </c>
      <c r="E63" s="128" t="s">
        <v>1914</v>
      </c>
      <c r="F63" s="128" t="s">
        <v>1915</v>
      </c>
      <c r="G63" s="128" t="s">
        <v>1916</v>
      </c>
      <c r="H63" s="128" t="s">
        <v>1917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1902</v>
      </c>
      <c r="B64" s="125" t="s">
        <v>1918</v>
      </c>
      <c r="C64" s="126" t="s">
        <v>1919</v>
      </c>
      <c r="D64" s="128" t="s">
        <v>1920</v>
      </c>
      <c r="E64" s="128" t="s">
        <v>1921</v>
      </c>
      <c r="F64" s="128" t="s">
        <v>1922</v>
      </c>
      <c r="G64" s="128" t="s">
        <v>1923</v>
      </c>
      <c r="H64" s="128" t="s">
        <v>1924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1902</v>
      </c>
      <c r="B65" s="125" t="s">
        <v>1925</v>
      </c>
      <c r="C65" s="126" t="s">
        <v>1926</v>
      </c>
      <c r="D65" s="128" t="s">
        <v>1927</v>
      </c>
      <c r="E65" s="128" t="s">
        <v>1928</v>
      </c>
      <c r="F65" s="128" t="s">
        <v>1929</v>
      </c>
      <c r="G65" s="128" t="s">
        <v>1930</v>
      </c>
      <c r="H65" s="128" t="s">
        <v>1931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1902</v>
      </c>
      <c r="B66" s="125" t="s">
        <v>1932</v>
      </c>
      <c r="C66" s="126" t="s">
        <v>1933</v>
      </c>
      <c r="D66" s="128" t="s">
        <v>1934</v>
      </c>
      <c r="E66" s="128" t="s">
        <v>1935</v>
      </c>
      <c r="F66" s="128" t="s">
        <v>1936</v>
      </c>
      <c r="G66" s="128" t="s">
        <v>1937</v>
      </c>
      <c r="H66" s="128" t="s">
        <v>1938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1902</v>
      </c>
      <c r="B67" s="125" t="s">
        <v>1939</v>
      </c>
      <c r="C67" s="126" t="s">
        <v>1940</v>
      </c>
      <c r="D67" s="128" t="s">
        <v>1941</v>
      </c>
      <c r="E67" s="128" t="s">
        <v>1942</v>
      </c>
      <c r="F67" s="128" t="s">
        <v>1943</v>
      </c>
      <c r="G67" s="128" t="s">
        <v>1944</v>
      </c>
      <c r="H67" s="128" t="s">
        <v>1945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1902</v>
      </c>
      <c r="B68" s="125" t="s">
        <v>1946</v>
      </c>
      <c r="C68" s="126" t="s">
        <v>1947</v>
      </c>
      <c r="D68" s="128" t="s">
        <v>1948</v>
      </c>
      <c r="E68" s="128" t="s">
        <v>1949</v>
      </c>
      <c r="F68" s="128" t="s">
        <v>1950</v>
      </c>
      <c r="G68" s="128" t="s">
        <v>1951</v>
      </c>
      <c r="H68" s="128" t="s">
        <v>1952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1953</v>
      </c>
      <c r="B69" s="124"/>
      <c r="C69" s="123" t="s">
        <v>1954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1953</v>
      </c>
      <c r="B70" s="125" t="s">
        <v>1955</v>
      </c>
      <c r="C70" s="126" t="s">
        <v>1956</v>
      </c>
      <c r="D70" s="128" t="s">
        <v>1957</v>
      </c>
      <c r="E70" s="128" t="s">
        <v>1958</v>
      </c>
      <c r="F70" s="128" t="s">
        <v>1959</v>
      </c>
      <c r="G70" s="128" t="s">
        <v>1960</v>
      </c>
      <c r="H70" s="128" t="s">
        <v>1961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1953</v>
      </c>
      <c r="B71" s="125" t="s">
        <v>1962</v>
      </c>
      <c r="C71" s="126" t="s">
        <v>1963</v>
      </c>
      <c r="D71" s="128" t="s">
        <v>1964</v>
      </c>
      <c r="E71" s="128" t="s">
        <v>1965</v>
      </c>
      <c r="F71" s="128" t="s">
        <v>1966</v>
      </c>
      <c r="G71" s="128" t="s">
        <v>1967</v>
      </c>
      <c r="H71" s="128" t="s">
        <v>1968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1969</v>
      </c>
      <c r="B72" s="124"/>
      <c r="C72" s="123" t="s">
        <v>1970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1969</v>
      </c>
      <c r="B73" s="125" t="s">
        <v>1971</v>
      </c>
      <c r="C73" s="126" t="s">
        <v>1972</v>
      </c>
      <c r="D73" s="128" t="s">
        <v>1973</v>
      </c>
      <c r="E73" s="128" t="s">
        <v>1974</v>
      </c>
      <c r="F73" s="128" t="s">
        <v>1975</v>
      </c>
      <c r="G73" s="128" t="s">
        <v>1976</v>
      </c>
      <c r="H73" s="128" t="s">
        <v>1977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1969</v>
      </c>
      <c r="B74" s="125" t="s">
        <v>1978</v>
      </c>
      <c r="C74" s="126" t="s">
        <v>1979</v>
      </c>
      <c r="D74" s="128" t="s">
        <v>1980</v>
      </c>
      <c r="E74" s="128" t="s">
        <v>1981</v>
      </c>
      <c r="F74" s="128" t="s">
        <v>1982</v>
      </c>
      <c r="G74" s="128" t="s">
        <v>1983</v>
      </c>
      <c r="H74" s="128" t="s">
        <v>1984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1969</v>
      </c>
      <c r="B75" s="125" t="s">
        <v>1985</v>
      </c>
      <c r="C75" s="126" t="s">
        <v>1986</v>
      </c>
      <c r="D75" s="128" t="s">
        <v>1987</v>
      </c>
      <c r="E75" s="128" t="s">
        <v>1988</v>
      </c>
      <c r="F75" s="128" t="s">
        <v>1989</v>
      </c>
      <c r="G75" s="128" t="s">
        <v>1990</v>
      </c>
      <c r="H75" s="128" t="s">
        <v>1991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1969</v>
      </c>
      <c r="B76" s="125" t="s">
        <v>1992</v>
      </c>
      <c r="C76" s="126" t="s">
        <v>1993</v>
      </c>
      <c r="D76" s="128" t="s">
        <v>1994</v>
      </c>
      <c r="E76" s="128" t="s">
        <v>1995</v>
      </c>
      <c r="F76" s="128" t="s">
        <v>1996</v>
      </c>
      <c r="G76" s="128" t="s">
        <v>1997</v>
      </c>
      <c r="H76" s="128" t="s">
        <v>1998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1969</v>
      </c>
      <c r="B77" s="125" t="s">
        <v>1999</v>
      </c>
      <c r="C77" s="126" t="s">
        <v>2000</v>
      </c>
      <c r="D77" s="128" t="s">
        <v>2001</v>
      </c>
      <c r="E77" s="128" t="s">
        <v>2002</v>
      </c>
      <c r="F77" s="128" t="s">
        <v>2003</v>
      </c>
      <c r="G77" s="128" t="s">
        <v>1997</v>
      </c>
      <c r="H77" s="128" t="s">
        <v>2004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2005</v>
      </c>
      <c r="B78" s="124"/>
      <c r="C78" s="123" t="s">
        <v>2006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2005</v>
      </c>
      <c r="B79" s="125" t="s">
        <v>2005</v>
      </c>
      <c r="C79" s="126" t="s">
        <v>2007</v>
      </c>
      <c r="D79" s="128" t="s">
        <v>2008</v>
      </c>
      <c r="E79" s="128" t="s">
        <v>2009</v>
      </c>
      <c r="F79" s="128" t="s">
        <v>2010</v>
      </c>
      <c r="G79" s="128" t="s">
        <v>2011</v>
      </c>
      <c r="H79" s="128" t="s">
        <v>2012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2005</v>
      </c>
      <c r="B80" s="125" t="s">
        <v>2013</v>
      </c>
      <c r="C80" s="126" t="s">
        <v>2014</v>
      </c>
      <c r="D80" s="128" t="s">
        <v>2015</v>
      </c>
      <c r="E80" s="128" t="s">
        <v>2016</v>
      </c>
      <c r="F80" s="128" t="s">
        <v>2017</v>
      </c>
      <c r="G80" s="128" t="s">
        <v>2018</v>
      </c>
      <c r="H80" s="128" t="s">
        <v>2019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2005</v>
      </c>
      <c r="B81" s="125" t="s">
        <v>2020</v>
      </c>
      <c r="C81" s="126" t="s">
        <v>2021</v>
      </c>
      <c r="D81" s="128" t="s">
        <v>2022</v>
      </c>
      <c r="E81" s="128" t="s">
        <v>2023</v>
      </c>
      <c r="F81" s="128" t="s">
        <v>2024</v>
      </c>
      <c r="G81" s="128" t="s">
        <v>2025</v>
      </c>
      <c r="H81" s="128" t="s">
        <v>2026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2027</v>
      </c>
      <c r="B82" s="124"/>
      <c r="C82" s="123" t="s">
        <v>2028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2027</v>
      </c>
      <c r="B83" s="125" t="s">
        <v>2029</v>
      </c>
      <c r="C83" s="126" t="s">
        <v>2030</v>
      </c>
      <c r="D83" s="128" t="s">
        <v>2031</v>
      </c>
      <c r="E83" s="128" t="s">
        <v>2032</v>
      </c>
      <c r="F83" s="128" t="s">
        <v>2033</v>
      </c>
      <c r="G83" s="128" t="s">
        <v>2034</v>
      </c>
      <c r="H83" s="128" t="s">
        <v>2035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2027</v>
      </c>
      <c r="B84" s="125" t="s">
        <v>2036</v>
      </c>
      <c r="C84" s="126" t="s">
        <v>2037</v>
      </c>
      <c r="D84" s="128" t="s">
        <v>2038</v>
      </c>
      <c r="E84" s="128" t="s">
        <v>2039</v>
      </c>
      <c r="F84" s="128" t="s">
        <v>2040</v>
      </c>
      <c r="G84" s="128" t="s">
        <v>2041</v>
      </c>
      <c r="H84" s="128" t="s">
        <v>2042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2027</v>
      </c>
      <c r="B85" s="125" t="s">
        <v>2043</v>
      </c>
      <c r="C85" s="126" t="s">
        <v>2044</v>
      </c>
      <c r="D85" s="128" t="s">
        <v>2045</v>
      </c>
      <c r="E85" s="128" t="s">
        <v>2046</v>
      </c>
      <c r="F85" s="128" t="s">
        <v>2047</v>
      </c>
      <c r="G85" s="128" t="s">
        <v>2048</v>
      </c>
      <c r="H85" s="128" t="s">
        <v>2049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2027</v>
      </c>
      <c r="B86" s="125" t="s">
        <v>2050</v>
      </c>
      <c r="C86" s="126" t="s">
        <v>2051</v>
      </c>
      <c r="D86" s="128" t="s">
        <v>2052</v>
      </c>
      <c r="E86" s="128" t="s">
        <v>2053</v>
      </c>
      <c r="F86" s="128" t="s">
        <v>2054</v>
      </c>
      <c r="G86" s="128" t="s">
        <v>2055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2056</v>
      </c>
      <c r="B87" s="124"/>
      <c r="C87" s="123" t="s">
        <v>2057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2056</v>
      </c>
      <c r="B88" s="125" t="s">
        <v>2058</v>
      </c>
      <c r="C88" s="126" t="s">
        <v>2059</v>
      </c>
      <c r="D88" s="128" t="s">
        <v>2060</v>
      </c>
      <c r="E88" s="128" t="s">
        <v>2061</v>
      </c>
      <c r="F88" s="128" t="s">
        <v>2062</v>
      </c>
      <c r="G88" s="128" t="s">
        <v>2063</v>
      </c>
      <c r="H88" s="128" t="s">
        <v>2064</v>
      </c>
      <c r="I88" s="130">
        <f>IF(COUNTIF(J88:AW88,"&lt;&gt;")=0,"",SUMPRODUCT(((Recommendations[ImplStatus]="Implemented")+(Recommendations[ImplStatus]="Compensated"))*ISNUMBER(MATCH(Recommendations[Id],J88:AW88,0)))/COUNTIF(J88:AW88,"&lt;&gt;"))</f>
        <v>0</v>
      </c>
      <c r="J88" s="132" t="s">
        <v>145</v>
      </c>
      <c r="K88" s="132" t="s">
        <v>151</v>
      </c>
      <c r="L88" s="132" t="s">
        <v>158</v>
      </c>
      <c r="M88" s="132" t="s">
        <v>172</v>
      </c>
      <c r="N88" s="132" t="s">
        <v>178</v>
      </c>
      <c r="O88" s="132" t="s">
        <v>184</v>
      </c>
      <c r="P88" s="132" t="s">
        <v>190</v>
      </c>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2056</v>
      </c>
      <c r="B89" s="125" t="s">
        <v>2065</v>
      </c>
      <c r="C89" s="126" t="s">
        <v>2066</v>
      </c>
      <c r="D89" s="128" t="s">
        <v>2067</v>
      </c>
      <c r="E89" s="128" t="s">
        <v>2068</v>
      </c>
      <c r="F89" s="128" t="s">
        <v>2069</v>
      </c>
      <c r="G89" s="128" t="s">
        <v>1593</v>
      </c>
      <c r="H89" s="128" t="s">
        <v>2070</v>
      </c>
      <c r="I89" s="130">
        <f>IF(COUNTIF(J89:AW89,"&lt;&gt;")=0,"",SUMPRODUCT(((Recommendations[ImplStatus]="Implemented")+(Recommendations[ImplStatus]="Compensated"))*ISNUMBER(MATCH(Recommendations[Id],J89:AW89,0)))/COUNTIF(J89:AW89,"&lt;&gt;"))</f>
        <v>0</v>
      </c>
      <c r="J89" s="132" t="s">
        <v>138</v>
      </c>
      <c r="K89" s="132" t="s">
        <v>151</v>
      </c>
      <c r="L89" s="132" t="s">
        <v>165</v>
      </c>
      <c r="M89" s="132" t="s">
        <v>172</v>
      </c>
      <c r="N89" s="132" t="s">
        <v>190</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2056</v>
      </c>
      <c r="B90" s="125" t="s">
        <v>2071</v>
      </c>
      <c r="C90" s="126" t="s">
        <v>2072</v>
      </c>
      <c r="D90" s="128" t="s">
        <v>2073</v>
      </c>
      <c r="E90" s="128" t="s">
        <v>2074</v>
      </c>
      <c r="F90" s="128" t="s">
        <v>2075</v>
      </c>
      <c r="G90" s="128" t="s">
        <v>2063</v>
      </c>
      <c r="H90" s="128" t="s">
        <v>2076</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2056</v>
      </c>
      <c r="B91" s="125" t="s">
        <v>2077</v>
      </c>
      <c r="C91" s="126" t="s">
        <v>2078</v>
      </c>
      <c r="D91" s="128" t="s">
        <v>2079</v>
      </c>
      <c r="E91" s="128" t="s">
        <v>2080</v>
      </c>
      <c r="F91" s="128" t="s">
        <v>2081</v>
      </c>
      <c r="G91" s="128" t="s">
        <v>1593</v>
      </c>
      <c r="H91" s="128" t="s">
        <v>2082</v>
      </c>
      <c r="I91" s="130">
        <f>IF(COUNTIF(J91:AW91,"&lt;&gt;")=0,"",SUMPRODUCT(((Recommendations[ImplStatus]="Implemented")+(Recommendations[ImplStatus]="Compensated"))*ISNUMBER(MATCH(Recommendations[Id],J91:AW91,0)))/COUNTIF(J91:AW91,"&lt;&gt;"))</f>
        <v>0</v>
      </c>
      <c r="J91" s="132" t="s">
        <v>132</v>
      </c>
      <c r="K91" s="132" t="s">
        <v>158</v>
      </c>
      <c r="L91" s="132" t="s">
        <v>178</v>
      </c>
      <c r="M91" s="132" t="s">
        <v>184</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2056</v>
      </c>
      <c r="B92" s="125" t="s">
        <v>2083</v>
      </c>
      <c r="C92" s="126" t="s">
        <v>2084</v>
      </c>
      <c r="D92" s="128" t="s">
        <v>2085</v>
      </c>
      <c r="E92" s="128" t="s">
        <v>2086</v>
      </c>
      <c r="F92" s="128" t="s">
        <v>2087</v>
      </c>
      <c r="G92" s="128" t="s">
        <v>1593</v>
      </c>
      <c r="H92" s="128" t="s">
        <v>2088</v>
      </c>
      <c r="I92" s="130">
        <f>IF(COUNTIF(J92:AW92,"&lt;&gt;")=0,"",SUMPRODUCT(((Recommendations[ImplStatus]="Implemented")+(Recommendations[ImplStatus]="Compensated"))*ISNUMBER(MATCH(Recommendations[Id],J92:AW92,0)))/COUNTIF(J92:AW92,"&lt;&gt;"))</f>
        <v>0</v>
      </c>
      <c r="J92" s="132" t="s">
        <v>132</v>
      </c>
      <c r="K92" s="132" t="s">
        <v>138</v>
      </c>
      <c r="L92" s="132" t="s">
        <v>145</v>
      </c>
      <c r="M92" s="132" t="s">
        <v>158</v>
      </c>
      <c r="N92" s="132" t="s">
        <v>165</v>
      </c>
      <c r="O92" s="132" t="s">
        <v>172</v>
      </c>
      <c r="P92" s="132" t="s">
        <v>190</v>
      </c>
      <c r="Q92" s="132" t="s">
        <v>197</v>
      </c>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2056</v>
      </c>
      <c r="B93" s="125" t="s">
        <v>2089</v>
      </c>
      <c r="C93" s="126" t="s">
        <v>2090</v>
      </c>
      <c r="D93" s="128" t="s">
        <v>2091</v>
      </c>
      <c r="E93" s="128" t="s">
        <v>2092</v>
      </c>
      <c r="F93" s="128" t="s">
        <v>2093</v>
      </c>
      <c r="G93" s="128" t="s">
        <v>2094</v>
      </c>
      <c r="H93" s="128" t="s">
        <v>2095</v>
      </c>
      <c r="I93" s="130">
        <f>IF(COUNTIF(J93:AW93,"&lt;&gt;")=0,"",SUMPRODUCT(((Recommendations[ImplStatus]="Implemented")+(Recommendations[ImplStatus]="Compensated"))*ISNUMBER(MATCH(Recommendations[Id],J93:AW93,0)))/COUNTIF(J93:AW93,"&lt;&gt;"))</f>
        <v>0</v>
      </c>
      <c r="J93" s="132" t="s">
        <v>178</v>
      </c>
      <c r="K93" s="132" t="s">
        <v>184</v>
      </c>
      <c r="L93" s="132" t="s">
        <v>197</v>
      </c>
      <c r="M93" s="132" t="s">
        <v>203</v>
      </c>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2056</v>
      </c>
      <c r="B94" s="125" t="s">
        <v>2096</v>
      </c>
      <c r="C94" s="126" t="s">
        <v>2097</v>
      </c>
      <c r="D94" s="128" t="s">
        <v>2098</v>
      </c>
      <c r="E94" s="128" t="s">
        <v>2099</v>
      </c>
      <c r="F94" s="128" t="s">
        <v>2100</v>
      </c>
      <c r="G94" s="128" t="s">
        <v>2101</v>
      </c>
      <c r="H94" s="128" t="s">
        <v>2102</v>
      </c>
      <c r="I94" s="130">
        <f>IF(COUNTIF(J94:AW94,"&lt;&gt;")=0,"",SUMPRODUCT(((Recommendations[ImplStatus]="Implemented")+(Recommendations[ImplStatus]="Compensated"))*ISNUMBER(MATCH(Recommendations[Id],J94:AW94,0)))/COUNTIF(J94:AW94,"&lt;&gt;"))</f>
        <v>0</v>
      </c>
      <c r="J94" s="132" t="s">
        <v>203</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2056</v>
      </c>
      <c r="B95" s="125" t="s">
        <v>2103</v>
      </c>
      <c r="C95" s="126" t="s">
        <v>2104</v>
      </c>
      <c r="D95" s="128" t="s">
        <v>2105</v>
      </c>
      <c r="E95" s="128" t="s">
        <v>2106</v>
      </c>
      <c r="F95" s="128" t="s">
        <v>2107</v>
      </c>
      <c r="G95" s="128" t="s">
        <v>2108</v>
      </c>
      <c r="H95" s="128" t="s">
        <v>2109</v>
      </c>
      <c r="I95" s="130">
        <f>IF(COUNTIF(J95:AW95,"&lt;&gt;")=0,"",SUMPRODUCT(((Recommendations[ImplStatus]="Implemented")+(Recommendations[ImplStatus]="Compensated"))*ISNUMBER(MATCH(Recommendations[Id],J95:AW95,0)))/COUNTIF(J95:AW95,"&lt;&gt;"))</f>
        <v>0</v>
      </c>
      <c r="J95" s="132" t="s">
        <v>138</v>
      </c>
      <c r="K95" s="132" t="s">
        <v>145</v>
      </c>
      <c r="L95" s="132" t="s">
        <v>151</v>
      </c>
      <c r="M95" s="132" t="s">
        <v>203</v>
      </c>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2056</v>
      </c>
      <c r="B96" s="125" t="s">
        <v>2110</v>
      </c>
      <c r="C96" s="126" t="s">
        <v>2111</v>
      </c>
      <c r="D96" s="128" t="s">
        <v>2112</v>
      </c>
      <c r="E96" s="128" t="s">
        <v>2113</v>
      </c>
      <c r="F96" s="128" t="s">
        <v>2114</v>
      </c>
      <c r="G96" s="128" t="s">
        <v>2115</v>
      </c>
      <c r="H96" s="128" t="s">
        <v>2116</v>
      </c>
      <c r="I96" s="130">
        <f>IF(COUNTIF(J96:AW96,"&lt;&gt;")=0,"",SUMPRODUCT(((Recommendations[ImplStatus]="Implemented")+(Recommendations[ImplStatus]="Compensated"))*ISNUMBER(MATCH(Recommendations[Id],J96:AW96,0)))/COUNTIF(J96:AW96,"&lt;&gt;"))</f>
        <v>0</v>
      </c>
      <c r="J96" s="132" t="s">
        <v>132</v>
      </c>
      <c r="K96" s="132" t="s">
        <v>197</v>
      </c>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2056</v>
      </c>
      <c r="B97" s="125" t="s">
        <v>2117</v>
      </c>
      <c r="C97" s="126" t="s">
        <v>2118</v>
      </c>
      <c r="D97" s="128" t="s">
        <v>2119</v>
      </c>
      <c r="E97" s="128" t="s">
        <v>2120</v>
      </c>
      <c r="F97" s="128" t="s">
        <v>2121</v>
      </c>
      <c r="G97" s="128" t="s">
        <v>2122</v>
      </c>
      <c r="H97" s="128" t="s">
        <v>2123</v>
      </c>
      <c r="I97" s="130">
        <f>IF(COUNTIF(J97:AW97,"&lt;&gt;")=0,"",SUMPRODUCT(((Recommendations[ImplStatus]="Implemented")+(Recommendations[ImplStatus]="Compensated"))*ISNUMBER(MATCH(Recommendations[Id],J97:AW97,0)))/COUNTIF(J97:AW97,"&lt;&gt;"))</f>
        <v>0</v>
      </c>
      <c r="J97" s="132" t="s">
        <v>165</v>
      </c>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2124</v>
      </c>
      <c r="B98" s="124"/>
      <c r="C98" s="123" t="s">
        <v>2125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2124</v>
      </c>
      <c r="B99" s="125" t="s">
        <v>2126</v>
      </c>
      <c r="C99" s="126" t="s">
        <v>2127</v>
      </c>
      <c r="D99" s="128" t="s">
        <v>2128</v>
      </c>
      <c r="E99" s="128" t="s">
        <v>2129</v>
      </c>
      <c r="F99" s="128" t="s">
        <v>2130</v>
      </c>
      <c r="G99" s="128" t="s">
        <v>2131</v>
      </c>
      <c r="H99" s="128" t="s">
        <v>2132</v>
      </c>
      <c r="I99" s="130">
        <f>IF(COUNTIF(J99:AW99,"&lt;&gt;")=0,"",SUMPRODUCT(((Recommendations[ImplStatus]="Implemented")+(Recommendations[ImplStatus]="Compensated"))*ISNUMBER(MATCH(Recommendations[Id],J99:AW99,0)))/COUNTIF(J99:AW99,"&lt;&gt;"))</f>
        <v>0</v>
      </c>
      <c r="J99" s="132" t="s">
        <v>323</v>
      </c>
      <c r="K99" s="132" t="s">
        <v>371</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2124</v>
      </c>
      <c r="B100" s="125" t="s">
        <v>2133</v>
      </c>
      <c r="C100" s="126" t="s">
        <v>2134</v>
      </c>
      <c r="D100" s="128" t="s">
        <v>2135</v>
      </c>
      <c r="E100" s="128" t="s">
        <v>2136</v>
      </c>
      <c r="F100" s="128" t="s">
        <v>2137</v>
      </c>
      <c r="G100" s="128" t="s">
        <v>2138</v>
      </c>
      <c r="H100" s="128" t="s">
        <v>2139</v>
      </c>
      <c r="I100" s="130">
        <f>IF(COUNTIF(J100:AW100,"&lt;&gt;")=0,"",SUMPRODUCT(((Recommendations[ImplStatus]="Implemented")+(Recommendations[ImplStatus]="Compensated"))*ISNUMBER(MATCH(Recommendations[Id],J100:AW100,0)))/COUNTIF(J100:AW100,"&lt;&gt;"))</f>
        <v>0</v>
      </c>
      <c r="J100" s="132" t="s">
        <v>323</v>
      </c>
      <c r="K100" s="132" t="s">
        <v>329</v>
      </c>
      <c r="L100" s="132" t="s">
        <v>336</v>
      </c>
      <c r="M100" s="132" t="s">
        <v>342</v>
      </c>
      <c r="N100" s="132" t="s">
        <v>348</v>
      </c>
      <c r="O100" s="132" t="s">
        <v>354</v>
      </c>
      <c r="P100" s="132" t="s">
        <v>359</v>
      </c>
      <c r="Q100" s="132" t="s">
        <v>365</v>
      </c>
      <c r="R100" s="132" t="s">
        <v>371</v>
      </c>
      <c r="S100" s="132" t="s">
        <v>377</v>
      </c>
      <c r="T100" s="132" t="s">
        <v>383</v>
      </c>
      <c r="U100" s="132" t="s">
        <v>388</v>
      </c>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2124</v>
      </c>
      <c r="B101" s="125" t="s">
        <v>2140</v>
      </c>
      <c r="C101" s="126" t="s">
        <v>2141</v>
      </c>
      <c r="D101" s="128" t="s">
        <v>2142</v>
      </c>
      <c r="E101" s="128" t="s">
        <v>2143</v>
      </c>
      <c r="F101" s="128" t="s">
        <v>25</v>
      </c>
      <c r="G101" s="128" t="s">
        <v>25</v>
      </c>
      <c r="H101" s="128" t="s">
        <v>25</v>
      </c>
      <c r="I101" s="130">
        <f>IF(COUNTIF(J101:AW101,"&lt;&gt;")=0,"",SUMPRODUCT(((Recommendations[ImplStatus]="Implemented")+(Recommendations[ImplStatus]="Compensated"))*ISNUMBER(MATCH(Recommendations[Id],J101:AW101,0)))/COUNTIF(J101:AW101,"&lt;&gt;"))</f>
        <v>0</v>
      </c>
      <c r="J101" s="132" t="s">
        <v>359</v>
      </c>
      <c r="K101" s="132" t="s">
        <v>365</v>
      </c>
      <c r="L101" s="132" t="s">
        <v>388</v>
      </c>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2124</v>
      </c>
      <c r="B102" s="125" t="s">
        <v>2144</v>
      </c>
      <c r="C102" s="126" t="s">
        <v>2145</v>
      </c>
      <c r="D102" s="128" t="s">
        <v>2146</v>
      </c>
      <c r="E102" s="128" t="s">
        <v>2147</v>
      </c>
      <c r="F102" s="128" t="s">
        <v>2148</v>
      </c>
      <c r="G102" s="128" t="s">
        <v>2149</v>
      </c>
      <c r="H102" s="128" t="s">
        <v>2150</v>
      </c>
      <c r="I102" s="130">
        <f>IF(COUNTIF(J102:AW102,"&lt;&gt;")=0,"",SUMPRODUCT(((Recommendations[ImplStatus]="Implemented")+(Recommendations[ImplStatus]="Compensated"))*ISNUMBER(MATCH(Recommendations[Id],J102:AW102,0)))/COUNTIF(J102:AW102,"&lt;&gt;"))</f>
        <v>0</v>
      </c>
      <c r="J102" s="132" t="s">
        <v>323</v>
      </c>
      <c r="K102" s="132" t="s">
        <v>329</v>
      </c>
      <c r="L102" s="132" t="s">
        <v>336</v>
      </c>
      <c r="M102" s="132" t="s">
        <v>342</v>
      </c>
      <c r="N102" s="132" t="s">
        <v>348</v>
      </c>
      <c r="O102" s="132" t="s">
        <v>354</v>
      </c>
      <c r="P102" s="132" t="s">
        <v>371</v>
      </c>
      <c r="Q102" s="132" t="s">
        <v>377</v>
      </c>
      <c r="R102" s="132" t="s">
        <v>383</v>
      </c>
      <c r="S102" s="132" t="s">
        <v>388</v>
      </c>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2124</v>
      </c>
      <c r="B103" s="125" t="s">
        <v>2151</v>
      </c>
      <c r="C103" s="126" t="s">
        <v>2152</v>
      </c>
      <c r="D103" s="128" t="s">
        <v>2153</v>
      </c>
      <c r="E103" s="128" t="s">
        <v>2154</v>
      </c>
      <c r="F103" s="128" t="s">
        <v>2155</v>
      </c>
      <c r="G103" s="128" t="s">
        <v>2156</v>
      </c>
      <c r="H103" s="128" t="s">
        <v>2157</v>
      </c>
      <c r="I103" s="130">
        <f>IF(COUNTIF(J103:AW103,"&lt;&gt;")=0,"",SUMPRODUCT(((Recommendations[ImplStatus]="Implemented")+(Recommendations[ImplStatus]="Compensated"))*ISNUMBER(MATCH(Recommendations[Id],J103:AW103,0)))/COUNTIF(J103:AW103,"&lt;&gt;"))</f>
        <v>0</v>
      </c>
      <c r="J103" s="132" t="s">
        <v>329</v>
      </c>
      <c r="K103" s="132" t="s">
        <v>336</v>
      </c>
      <c r="L103" s="132" t="s">
        <v>342</v>
      </c>
      <c r="M103" s="132" t="s">
        <v>348</v>
      </c>
      <c r="N103" s="132" t="s">
        <v>354</v>
      </c>
      <c r="O103" s="132" t="s">
        <v>359</v>
      </c>
      <c r="P103" s="132" t="s">
        <v>365</v>
      </c>
      <c r="Q103" s="132" t="s">
        <v>383</v>
      </c>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2158</v>
      </c>
      <c r="B104" s="124"/>
      <c r="C104" s="123" t="s">
        <v>2159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2158</v>
      </c>
      <c r="B105" s="125" t="s">
        <v>2160</v>
      </c>
      <c r="C105" s="126" t="s">
        <v>2161</v>
      </c>
      <c r="D105" s="128" t="s">
        <v>2162</v>
      </c>
      <c r="E105" s="128" t="s">
        <v>2163</v>
      </c>
      <c r="F105" s="128" t="s">
        <v>2164</v>
      </c>
      <c r="G105" s="128" t="s">
        <v>2165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2158</v>
      </c>
      <c r="B106" s="125" t="s">
        <v>2166</v>
      </c>
      <c r="C106" s="126" t="s">
        <v>2167</v>
      </c>
      <c r="D106" s="128" t="s">
        <v>2168</v>
      </c>
      <c r="E106" s="128" t="s">
        <v>2169</v>
      </c>
      <c r="F106" s="128" t="s">
        <v>2170</v>
      </c>
      <c r="G106" s="128" t="s">
        <v>2171</v>
      </c>
      <c r="H106" s="128" t="s">
        <v>2172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2158</v>
      </c>
      <c r="B107" s="125" t="s">
        <v>2173</v>
      </c>
      <c r="C107" s="126" t="s">
        <v>2174</v>
      </c>
      <c r="D107" s="128" t="s">
        <v>2175</v>
      </c>
      <c r="E107" s="128" t="s">
        <v>2176</v>
      </c>
      <c r="F107" s="128" t="s">
        <v>2177</v>
      </c>
      <c r="G107" s="128" t="s">
        <v>2178</v>
      </c>
      <c r="H107" s="128" t="s">
        <v>2179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2180</v>
      </c>
      <c r="B108" s="124"/>
      <c r="C108" s="123" t="s">
        <v>2181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2180</v>
      </c>
      <c r="B109" s="125" t="s">
        <v>2182</v>
      </c>
      <c r="C109" s="126" t="s">
        <v>2183</v>
      </c>
      <c r="D109" s="128" t="s">
        <v>2184</v>
      </c>
      <c r="E109" s="128" t="s">
        <v>2185</v>
      </c>
      <c r="F109" s="128" t="s">
        <v>2186</v>
      </c>
      <c r="G109" s="128" t="s">
        <v>2187</v>
      </c>
      <c r="H109" s="128" t="s">
        <v>2188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2180</v>
      </c>
      <c r="B110" s="125" t="s">
        <v>2189</v>
      </c>
      <c r="C110" s="126" t="s">
        <v>2190</v>
      </c>
      <c r="D110" s="128" t="s">
        <v>2191</v>
      </c>
      <c r="E110" s="128" t="s">
        <v>2192</v>
      </c>
      <c r="F110" s="128" t="s">
        <v>2193</v>
      </c>
      <c r="G110" s="128" t="s">
        <v>2194</v>
      </c>
      <c r="H110" s="128" t="s">
        <v>2195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2180</v>
      </c>
      <c r="B111" s="125" t="s">
        <v>2196</v>
      </c>
      <c r="C111" s="126" t="s">
        <v>2197</v>
      </c>
      <c r="D111" s="128" t="s">
        <v>2198</v>
      </c>
      <c r="E111" s="128" t="s">
        <v>2199</v>
      </c>
      <c r="F111" s="128" t="s">
        <v>2200</v>
      </c>
      <c r="G111" s="128" t="s">
        <v>2201</v>
      </c>
      <c r="H111" s="128" t="s">
        <v>2202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2203</v>
      </c>
      <c r="B112" s="124"/>
      <c r="C112" s="123" t="s">
        <v>2204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2203</v>
      </c>
      <c r="B113" s="125" t="s">
        <v>2205</v>
      </c>
      <c r="C113" s="126" t="s">
        <v>2206</v>
      </c>
      <c r="D113" s="128" t="s">
        <v>2207</v>
      </c>
      <c r="E113" s="128" t="s">
        <v>2208</v>
      </c>
      <c r="F113" s="128" t="s">
        <v>2209</v>
      </c>
      <c r="G113" s="128" t="s">
        <v>2210</v>
      </c>
      <c r="H113" s="128" t="s">
        <v>2211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2203</v>
      </c>
      <c r="B114" s="125" t="s">
        <v>2212</v>
      </c>
      <c r="C114" s="126" t="s">
        <v>2213</v>
      </c>
      <c r="D114" s="128" t="s">
        <v>2214</v>
      </c>
      <c r="E114" s="128" t="s">
        <v>2215</v>
      </c>
      <c r="F114" s="128" t="s">
        <v>2216</v>
      </c>
      <c r="G114" s="128" t="s">
        <v>2210</v>
      </c>
      <c r="H114" s="128" t="s">
        <v>2217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2203</v>
      </c>
      <c r="B115" s="133" t="s">
        <v>2218</v>
      </c>
      <c r="C115" s="134" t="s">
        <v>2219</v>
      </c>
      <c r="D115" s="135" t="s">
        <v>2220</v>
      </c>
      <c r="E115" s="135" t="s">
        <v>2221</v>
      </c>
      <c r="F115" s="135" t="s">
        <v>2222</v>
      </c>
      <c r="G115" s="135" t="s">
        <v>2223</v>
      </c>
      <c r="H115" s="135" t="s">
        <v>2224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394</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IFERROR(INDEX('Recommendations'!$I$2:$I$56, MATCH(J2,'Recommendations'!$B$2:$B$56,0))="Implemented", FALSE))</xm:f>
            <x14:dxf>
              <font>
                <color rgb="FF000000"/>
              </font>
              <fill>
                <patternFill>
                  <bgColor rgb="FF3C7D22"/>
                </patternFill>
              </fill>
            </x14:dxf>
          </x14:cfRule>
          <x14:cfRule type="expression" priority="2" id="{00000000-000E-0000-0600-000002000000}">
            <xm:f>AND(J2&lt;&gt;"", IFERROR(INDEX('Recommendations'!$I$2:$I$56, MATCH(J2,'Recommendations'!$B$2:$B$56,0))="Compensated", FALSE))</xm:f>
            <x14:dxf>
              <font>
                <color rgb="FF000000"/>
              </font>
              <fill>
                <patternFill>
                  <bgColor rgb="FFC6E0B4"/>
                </patternFill>
              </fill>
            </x14:dxf>
          </x14:cfRule>
          <x14:cfRule type="expression" priority="3" id="{00000000-000E-0000-0600-000003000000}">
            <xm:f>AND(J2&lt;&gt;"", IFERROR(INDEX('Recommendations'!$I$2:$I$56, MATCH(J2,'Recommendations'!$B$2:$B$56,0))="Testing", FALSE))</xm:f>
            <x14:dxf>
              <font>
                <color rgb="FF000000"/>
              </font>
              <fill>
                <patternFill>
                  <bgColor rgb="FFFFC000"/>
                </patternFill>
              </fill>
            </x14:dxf>
          </x14:cfRule>
          <x14:cfRule type="expression" priority="4" id="{00000000-000E-0000-0600-000004000000}">
            <xm:f>AND(J2&lt;&gt;"", IFERROR(INDEX('Recommendations'!$I$2:$I$56, MATCH(J2,'Recommendations'!$B$2:$B$56,0))="Failed", FALSE))</xm:f>
            <x14:dxf>
              <font>
                <color rgb="FF000000"/>
              </font>
              <fill>
                <patternFill>
                  <bgColor rgb="FFD82891"/>
                </patternFill>
              </fill>
            </x14:dxf>
          </x14:cfRule>
          <x14:cfRule type="expression" priority="5" id="{00000000-000E-0000-0600-000005000000}">
            <xm:f>AND(J2&lt;&gt;"", IFERROR(INDEX('Recommendations'!$I$2:$I$56, MATCH(J2,'Recommendations'!$B$2:$B$56,0))="Risk Accepted", FALSE))</xm:f>
            <x14:dxf>
              <font>
                <color rgb="FF000000"/>
              </font>
              <fill>
                <patternFill>
                  <bgColor rgb="FFD9D9D9"/>
                </patternFill>
              </fill>
            </x14:dxf>
          </x14:cfRule>
          <x14:cfRule type="expression" priority="6" id="{00000000-000E-0000-0600-000006000000}">
            <xm:f>AND(J2&lt;&gt;"", IFERROR(INDEX('Recommendations'!$I$2:$I$56, MATCH(J2,'Recommendations'!$B$2:$B$56,0))="N/A",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2225</v>
      </c>
      <c r="B1" s="184" t="s">
        <v>2226</v>
      </c>
      <c r="C1" s="184" t="s">
        <v>1</v>
      </c>
      <c r="D1" s="184" t="s">
        <v>2227</v>
      </c>
      <c r="E1" s="184" t="s">
        <v>2228</v>
      </c>
      <c r="F1" s="184" t="s">
        <v>2229</v>
      </c>
      <c r="G1" s="184" t="s">
        <v>641</v>
      </c>
      <c r="H1" s="184" t="s">
        <v>642</v>
      </c>
      <c r="I1" s="184" t="s">
        <v>643</v>
      </c>
      <c r="J1" s="184" t="s">
        <v>644</v>
      </c>
      <c r="K1" s="184" t="s">
        <v>645</v>
      </c>
      <c r="L1" s="184" t="s">
        <v>646</v>
      </c>
      <c r="M1" s="184" t="s">
        <v>647</v>
      </c>
      <c r="N1" s="184" t="s">
        <v>648</v>
      </c>
      <c r="O1" s="184" t="s">
        <v>649</v>
      </c>
      <c r="P1" s="184" t="s">
        <v>650</v>
      </c>
      <c r="Q1" s="184" t="s">
        <v>651</v>
      </c>
      <c r="R1" s="184" t="s">
        <v>652</v>
      </c>
      <c r="S1" s="184" t="s">
        <v>653</v>
      </c>
      <c r="T1" s="184" t="s">
        <v>654</v>
      </c>
      <c r="U1" s="184" t="s">
        <v>655</v>
      </c>
      <c r="V1" s="184" t="s">
        <v>656</v>
      </c>
      <c r="W1" s="184" t="s">
        <v>657</v>
      </c>
      <c r="X1" s="184" t="s">
        <v>658</v>
      </c>
      <c r="Y1" s="184" t="s">
        <v>659</v>
      </c>
      <c r="Z1" s="184" t="s">
        <v>660</v>
      </c>
      <c r="AA1" s="184" t="s">
        <v>661</v>
      </c>
      <c r="AB1" s="184" t="s">
        <v>662</v>
      </c>
      <c r="AC1" s="184" t="s">
        <v>663</v>
      </c>
      <c r="AD1" s="184" t="s">
        <v>664</v>
      </c>
      <c r="AE1" s="184" t="s">
        <v>665</v>
      </c>
      <c r="AF1" s="184" t="s">
        <v>666</v>
      </c>
      <c r="AG1" s="184" t="s">
        <v>667</v>
      </c>
      <c r="AH1" s="184" t="s">
        <v>668</v>
      </c>
      <c r="AI1" s="184" t="s">
        <v>669</v>
      </c>
      <c r="AJ1" s="184" t="s">
        <v>670</v>
      </c>
      <c r="AK1" s="184" t="s">
        <v>671</v>
      </c>
      <c r="AL1" s="184" t="s">
        <v>672</v>
      </c>
      <c r="AM1" s="184" t="s">
        <v>673</v>
      </c>
      <c r="AN1" s="184" t="s">
        <v>674</v>
      </c>
      <c r="AO1" s="184" t="s">
        <v>675</v>
      </c>
      <c r="AP1" s="184" t="s">
        <v>676</v>
      </c>
      <c r="AQ1" s="184" t="s">
        <v>677</v>
      </c>
      <c r="AR1" s="184" t="s">
        <v>678</v>
      </c>
      <c r="AS1" s="184" t="s">
        <v>679</v>
      </c>
      <c r="AT1" s="184" t="s">
        <v>680</v>
      </c>
      <c r="AU1" s="185" t="s">
        <v>681</v>
      </c>
    </row>
    <row r="2" spans="1:47" ht="60" customHeight="1" outlineLevel="1" x14ac:dyDescent="0.35">
      <c r="A2" s="175" t="s">
        <v>2230</v>
      </c>
      <c r="B2" s="149" t="s">
        <v>25</v>
      </c>
      <c r="C2" s="147" t="s">
        <v>2231</v>
      </c>
      <c r="D2" s="153" t="s">
        <v>2232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2230</v>
      </c>
      <c r="B3" s="150" t="s">
        <v>2233</v>
      </c>
      <c r="C3" s="148" t="s">
        <v>2234</v>
      </c>
      <c r="D3" s="154" t="s">
        <v>2235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2230</v>
      </c>
      <c r="B4" s="151" t="s">
        <v>2233</v>
      </c>
      <c r="C4" s="152" t="s">
        <v>2236</v>
      </c>
      <c r="D4" s="155" t="s">
        <v>2237</v>
      </c>
      <c r="E4" s="158" t="s">
        <v>2238</v>
      </c>
      <c r="F4" s="161" t="s">
        <v>2239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2230</v>
      </c>
      <c r="B5" s="151" t="s">
        <v>2233</v>
      </c>
      <c r="C5" s="152" t="s">
        <v>2240</v>
      </c>
      <c r="D5" s="155" t="s">
        <v>2241</v>
      </c>
      <c r="E5" s="158" t="s">
        <v>2242</v>
      </c>
      <c r="F5" s="161" t="s">
        <v>2243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2230</v>
      </c>
      <c r="B6" s="151" t="s">
        <v>2233</v>
      </c>
      <c r="C6" s="152" t="s">
        <v>2244</v>
      </c>
      <c r="D6" s="155" t="s">
        <v>2245</v>
      </c>
      <c r="E6" s="158" t="s">
        <v>2246</v>
      </c>
      <c r="F6" s="161" t="s">
        <v>2243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2230</v>
      </c>
      <c r="B7" s="151" t="s">
        <v>2233</v>
      </c>
      <c r="C7" s="152" t="s">
        <v>2247</v>
      </c>
      <c r="D7" s="155" t="s">
        <v>2248</v>
      </c>
      <c r="E7" s="158" t="s">
        <v>2249</v>
      </c>
      <c r="F7" s="161" t="s">
        <v>2243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2230</v>
      </c>
      <c r="B8" s="151" t="s">
        <v>2233</v>
      </c>
      <c r="C8" s="152" t="s">
        <v>2250</v>
      </c>
      <c r="D8" s="155" t="s">
        <v>2251</v>
      </c>
      <c r="E8" s="158" t="s">
        <v>2252</v>
      </c>
      <c r="F8" s="161" t="s">
        <v>2253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2230</v>
      </c>
      <c r="B9" s="150" t="s">
        <v>2254</v>
      </c>
      <c r="C9" s="148" t="s">
        <v>2255</v>
      </c>
      <c r="D9" s="154" t="s">
        <v>2256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2230</v>
      </c>
      <c r="B10" s="151" t="s">
        <v>2254</v>
      </c>
      <c r="C10" s="152" t="s">
        <v>2257</v>
      </c>
      <c r="D10" s="155" t="s">
        <v>2258</v>
      </c>
      <c r="E10" s="158" t="s">
        <v>2259</v>
      </c>
      <c r="F10" s="161" t="s">
        <v>2239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2230</v>
      </c>
      <c r="B11" s="151" t="s">
        <v>2254</v>
      </c>
      <c r="C11" s="152" t="s">
        <v>2260</v>
      </c>
      <c r="D11" s="155" t="s">
        <v>2261</v>
      </c>
      <c r="E11" s="158" t="s">
        <v>2262</v>
      </c>
      <c r="F11" s="161" t="s">
        <v>2239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2230</v>
      </c>
      <c r="B12" s="151" t="s">
        <v>2254</v>
      </c>
      <c r="C12" s="152" t="s">
        <v>2263</v>
      </c>
      <c r="D12" s="155" t="s">
        <v>2264</v>
      </c>
      <c r="E12" s="158" t="s">
        <v>2265</v>
      </c>
      <c r="F12" s="161" t="s">
        <v>2239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2230</v>
      </c>
      <c r="B13" s="150" t="s">
        <v>2266</v>
      </c>
      <c r="C13" s="148" t="s">
        <v>2267</v>
      </c>
      <c r="D13" s="154" t="s">
        <v>2268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2230</v>
      </c>
      <c r="B14" s="151" t="s">
        <v>2266</v>
      </c>
      <c r="C14" s="152" t="s">
        <v>2269</v>
      </c>
      <c r="D14" s="155" t="s">
        <v>2270</v>
      </c>
      <c r="E14" s="158" t="s">
        <v>2271</v>
      </c>
      <c r="F14" s="161" t="s">
        <v>2239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2230</v>
      </c>
      <c r="B15" s="151" t="s">
        <v>2266</v>
      </c>
      <c r="C15" s="152" t="s">
        <v>2272</v>
      </c>
      <c r="D15" s="155" t="s">
        <v>2273</v>
      </c>
      <c r="E15" s="158" t="s">
        <v>2274</v>
      </c>
      <c r="F15" s="161" t="s">
        <v>2239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2230</v>
      </c>
      <c r="B16" s="150" t="s">
        <v>2275</v>
      </c>
      <c r="C16" s="148" t="s">
        <v>2276</v>
      </c>
      <c r="D16" s="154" t="s">
        <v>2277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2230</v>
      </c>
      <c r="B17" s="151" t="s">
        <v>2275</v>
      </c>
      <c r="C17" s="152" t="s">
        <v>2278</v>
      </c>
      <c r="D17" s="155" t="s">
        <v>2279</v>
      </c>
      <c r="E17" s="158" t="s">
        <v>2280</v>
      </c>
      <c r="F17" s="161" t="s">
        <v>2239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2230</v>
      </c>
      <c r="B18" s="151" t="s">
        <v>2275</v>
      </c>
      <c r="C18" s="152" t="s">
        <v>2281</v>
      </c>
      <c r="D18" s="155" t="s">
        <v>2282</v>
      </c>
      <c r="E18" s="158" t="s">
        <v>2283</v>
      </c>
      <c r="F18" s="161" t="s">
        <v>2243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2230</v>
      </c>
      <c r="B19" s="151" t="s">
        <v>2275</v>
      </c>
      <c r="C19" s="152" t="s">
        <v>2284</v>
      </c>
      <c r="D19" s="155" t="s">
        <v>2285</v>
      </c>
      <c r="E19" s="158" t="s">
        <v>2286</v>
      </c>
      <c r="F19" s="161" t="s">
        <v>2239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2230</v>
      </c>
      <c r="B20" s="151" t="s">
        <v>2275</v>
      </c>
      <c r="C20" s="152" t="s">
        <v>2287</v>
      </c>
      <c r="D20" s="155" t="s">
        <v>2288</v>
      </c>
      <c r="E20" s="158" t="s">
        <v>2289</v>
      </c>
      <c r="F20" s="161" t="s">
        <v>2239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2230</v>
      </c>
      <c r="B21" s="151" t="s">
        <v>2275</v>
      </c>
      <c r="C21" s="152" t="s">
        <v>2290</v>
      </c>
      <c r="D21" s="155" t="s">
        <v>2291</v>
      </c>
      <c r="E21" s="158" t="s">
        <v>2292</v>
      </c>
      <c r="F21" s="161" t="s">
        <v>2243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2230</v>
      </c>
      <c r="B22" s="151" t="s">
        <v>2275</v>
      </c>
      <c r="C22" s="152" t="s">
        <v>2293</v>
      </c>
      <c r="D22" s="155" t="s">
        <v>2294</v>
      </c>
      <c r="E22" s="158" t="s">
        <v>2295</v>
      </c>
      <c r="F22" s="161" t="s">
        <v>2239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2230</v>
      </c>
      <c r="B23" s="151" t="s">
        <v>2275</v>
      </c>
      <c r="C23" s="152" t="s">
        <v>2296</v>
      </c>
      <c r="D23" s="155" t="s">
        <v>2297</v>
      </c>
      <c r="E23" s="158" t="s">
        <v>2298</v>
      </c>
      <c r="F23" s="161" t="s">
        <v>2239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2230</v>
      </c>
      <c r="B24" s="150" t="s">
        <v>2299</v>
      </c>
      <c r="C24" s="148" t="s">
        <v>2300</v>
      </c>
      <c r="D24" s="154" t="s">
        <v>2301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2230</v>
      </c>
      <c r="B25" s="151" t="s">
        <v>2299</v>
      </c>
      <c r="C25" s="152" t="s">
        <v>2302</v>
      </c>
      <c r="D25" s="155" t="s">
        <v>2303</v>
      </c>
      <c r="E25" s="158" t="s">
        <v>2304</v>
      </c>
      <c r="F25" s="161" t="s">
        <v>2239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2230</v>
      </c>
      <c r="B26" s="151" t="s">
        <v>2299</v>
      </c>
      <c r="C26" s="152" t="s">
        <v>2305</v>
      </c>
      <c r="D26" s="155" t="s">
        <v>2306</v>
      </c>
      <c r="E26" s="158" t="s">
        <v>2307</v>
      </c>
      <c r="F26" s="161" t="s">
        <v>2239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2230</v>
      </c>
      <c r="B27" s="151" t="s">
        <v>2299</v>
      </c>
      <c r="C27" s="152" t="s">
        <v>2308</v>
      </c>
      <c r="D27" s="155" t="s">
        <v>2309</v>
      </c>
      <c r="E27" s="158" t="s">
        <v>2310</v>
      </c>
      <c r="F27" s="161" t="s">
        <v>2243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2230</v>
      </c>
      <c r="B28" s="151" t="s">
        <v>2299</v>
      </c>
      <c r="C28" s="152" t="s">
        <v>2311</v>
      </c>
      <c r="D28" s="155" t="s">
        <v>2312</v>
      </c>
      <c r="E28" s="158" t="s">
        <v>2313</v>
      </c>
      <c r="F28" s="161" t="s">
        <v>2239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2230</v>
      </c>
      <c r="B29" s="150" t="s">
        <v>2314</v>
      </c>
      <c r="C29" s="148" t="s">
        <v>2315</v>
      </c>
      <c r="D29" s="154" t="s">
        <v>2316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2230</v>
      </c>
      <c r="B30" s="151" t="s">
        <v>2314</v>
      </c>
      <c r="C30" s="152" t="s">
        <v>2317</v>
      </c>
      <c r="D30" s="155" t="s">
        <v>2318</v>
      </c>
      <c r="E30" s="158" t="s">
        <v>2319</v>
      </c>
      <c r="F30" s="161" t="s">
        <v>2253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2230</v>
      </c>
      <c r="B31" s="151" t="s">
        <v>2314</v>
      </c>
      <c r="C31" s="152" t="s">
        <v>2320</v>
      </c>
      <c r="D31" s="155" t="s">
        <v>2321</v>
      </c>
      <c r="E31" s="158" t="s">
        <v>2322</v>
      </c>
      <c r="F31" s="161" t="s">
        <v>2253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2230</v>
      </c>
      <c r="B32" s="151" t="s">
        <v>2314</v>
      </c>
      <c r="C32" s="152" t="s">
        <v>2323</v>
      </c>
      <c r="D32" s="155" t="s">
        <v>2324</v>
      </c>
      <c r="E32" s="158" t="s">
        <v>2325</v>
      </c>
      <c r="F32" s="161" t="s">
        <v>2253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2230</v>
      </c>
      <c r="B33" s="151" t="s">
        <v>2314</v>
      </c>
      <c r="C33" s="152" t="s">
        <v>2326</v>
      </c>
      <c r="D33" s="155" t="s">
        <v>2327</v>
      </c>
      <c r="E33" s="158" t="s">
        <v>2328</v>
      </c>
      <c r="F33" s="161" t="s">
        <v>2253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2230</v>
      </c>
      <c r="B34" s="151" t="s">
        <v>2314</v>
      </c>
      <c r="C34" s="152" t="s">
        <v>2329</v>
      </c>
      <c r="D34" s="155" t="s">
        <v>2330</v>
      </c>
      <c r="E34" s="158" t="s">
        <v>2331</v>
      </c>
      <c r="F34" s="161" t="s">
        <v>2253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2230</v>
      </c>
      <c r="B35" s="151" t="s">
        <v>2314</v>
      </c>
      <c r="C35" s="152" t="s">
        <v>2332</v>
      </c>
      <c r="D35" s="155" t="s">
        <v>2333</v>
      </c>
      <c r="E35" s="158" t="s">
        <v>2334</v>
      </c>
      <c r="F35" s="161" t="s">
        <v>2253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2230</v>
      </c>
      <c r="B36" s="151" t="s">
        <v>2314</v>
      </c>
      <c r="C36" s="152" t="s">
        <v>2335</v>
      </c>
      <c r="D36" s="155" t="s">
        <v>2336</v>
      </c>
      <c r="E36" s="158" t="s">
        <v>2337</v>
      </c>
      <c r="F36" s="161" t="s">
        <v>2253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2230</v>
      </c>
      <c r="B37" s="151" t="s">
        <v>2314</v>
      </c>
      <c r="C37" s="152" t="s">
        <v>2338</v>
      </c>
      <c r="D37" s="155" t="s">
        <v>2339</v>
      </c>
      <c r="E37" s="158" t="s">
        <v>2340</v>
      </c>
      <c r="F37" s="161" t="s">
        <v>2253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2230</v>
      </c>
      <c r="B38" s="151" t="s">
        <v>2314</v>
      </c>
      <c r="C38" s="152" t="s">
        <v>2341</v>
      </c>
      <c r="D38" s="155" t="s">
        <v>2342</v>
      </c>
      <c r="E38" s="158" t="s">
        <v>2343</v>
      </c>
      <c r="F38" s="161" t="s">
        <v>2253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2230</v>
      </c>
      <c r="B39" s="151" t="s">
        <v>2314</v>
      </c>
      <c r="C39" s="152" t="s">
        <v>2344</v>
      </c>
      <c r="D39" s="155" t="s">
        <v>2345</v>
      </c>
      <c r="E39" s="158" t="s">
        <v>2346</v>
      </c>
      <c r="F39" s="161" t="s">
        <v>2253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2347</v>
      </c>
      <c r="B40" s="149" t="s">
        <v>25</v>
      </c>
      <c r="C40" s="147" t="s">
        <v>2348</v>
      </c>
      <c r="D40" s="153" t="s">
        <v>2349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2347</v>
      </c>
      <c r="B41" s="150" t="s">
        <v>2350</v>
      </c>
      <c r="C41" s="148" t="s">
        <v>2351</v>
      </c>
      <c r="D41" s="154" t="s">
        <v>2352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2347</v>
      </c>
      <c r="B42" s="151" t="s">
        <v>2350</v>
      </c>
      <c r="C42" s="152" t="s">
        <v>2353</v>
      </c>
      <c r="D42" s="155" t="s">
        <v>2354</v>
      </c>
      <c r="E42" s="158" t="s">
        <v>2355</v>
      </c>
      <c r="F42" s="161" t="s">
        <v>2239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2347</v>
      </c>
      <c r="B43" s="151" t="s">
        <v>2350</v>
      </c>
      <c r="C43" s="152" t="s">
        <v>2356</v>
      </c>
      <c r="D43" s="155" t="s">
        <v>2357</v>
      </c>
      <c r="E43" s="158" t="s">
        <v>2358</v>
      </c>
      <c r="F43" s="161" t="s">
        <v>2239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2347</v>
      </c>
      <c r="B44" s="151" t="s">
        <v>2350</v>
      </c>
      <c r="C44" s="152" t="s">
        <v>2359</v>
      </c>
      <c r="D44" s="155" t="s">
        <v>2360</v>
      </c>
      <c r="E44" s="158" t="s">
        <v>2361</v>
      </c>
      <c r="F44" s="161" t="s">
        <v>2243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2347</v>
      </c>
      <c r="B45" s="151" t="s">
        <v>2350</v>
      </c>
      <c r="C45" s="152" t="s">
        <v>2362</v>
      </c>
      <c r="D45" s="155" t="s">
        <v>2363</v>
      </c>
      <c r="E45" s="158" t="s">
        <v>2364</v>
      </c>
      <c r="F45" s="161" t="s">
        <v>2253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2347</v>
      </c>
      <c r="B46" s="151" t="s">
        <v>2350</v>
      </c>
      <c r="C46" s="152" t="s">
        <v>2365</v>
      </c>
      <c r="D46" s="155" t="s">
        <v>2366</v>
      </c>
      <c r="E46" s="158" t="s">
        <v>2367</v>
      </c>
      <c r="F46" s="161" t="s">
        <v>2239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2347</v>
      </c>
      <c r="B47" s="151" t="s">
        <v>2350</v>
      </c>
      <c r="C47" s="152" t="s">
        <v>2368</v>
      </c>
      <c r="D47" s="155" t="s">
        <v>2369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2347</v>
      </c>
      <c r="B48" s="151" t="s">
        <v>2350</v>
      </c>
      <c r="C48" s="152" t="s">
        <v>2370</v>
      </c>
      <c r="D48" s="155" t="s">
        <v>2371</v>
      </c>
      <c r="E48" s="158" t="s">
        <v>2372</v>
      </c>
      <c r="F48" s="161" t="s">
        <v>2239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2347</v>
      </c>
      <c r="B49" s="151" t="s">
        <v>2350</v>
      </c>
      <c r="C49" s="152" t="s">
        <v>2373</v>
      </c>
      <c r="D49" s="155" t="s">
        <v>2374</v>
      </c>
      <c r="E49" s="158" t="s">
        <v>2375</v>
      </c>
      <c r="F49" s="161" t="s">
        <v>2243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2347</v>
      </c>
      <c r="B50" s="150" t="s">
        <v>2376</v>
      </c>
      <c r="C50" s="148" t="s">
        <v>2377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2347</v>
      </c>
      <c r="B51" s="151" t="s">
        <v>2376</v>
      </c>
      <c r="C51" s="152" t="s">
        <v>2378</v>
      </c>
      <c r="D51" s="155" t="s">
        <v>2379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2347</v>
      </c>
      <c r="B52" s="151" t="s">
        <v>2376</v>
      </c>
      <c r="C52" s="152" t="s">
        <v>2380</v>
      </c>
      <c r="D52" s="155" t="s">
        <v>2381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2347</v>
      </c>
      <c r="B53" s="151" t="s">
        <v>2376</v>
      </c>
      <c r="C53" s="152" t="s">
        <v>2382</v>
      </c>
      <c r="D53" s="155" t="s">
        <v>2383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2347</v>
      </c>
      <c r="B54" s="151" t="s">
        <v>2376</v>
      </c>
      <c r="C54" s="152" t="s">
        <v>2384</v>
      </c>
      <c r="D54" s="155" t="s">
        <v>2385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2347</v>
      </c>
      <c r="B55" s="151" t="s">
        <v>2376</v>
      </c>
      <c r="C55" s="152" t="s">
        <v>2386</v>
      </c>
      <c r="D55" s="155" t="s">
        <v>2387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2347</v>
      </c>
      <c r="B56" s="150" t="s">
        <v>548</v>
      </c>
      <c r="C56" s="148" t="s">
        <v>2388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2347</v>
      </c>
      <c r="B57" s="151" t="s">
        <v>548</v>
      </c>
      <c r="C57" s="152" t="s">
        <v>2389</v>
      </c>
      <c r="D57" s="155" t="s">
        <v>2390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2347</v>
      </c>
      <c r="B58" s="151" t="s">
        <v>548</v>
      </c>
      <c r="C58" s="152" t="s">
        <v>2391</v>
      </c>
      <c r="D58" s="155" t="s">
        <v>2392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2347</v>
      </c>
      <c r="B59" s="151" t="s">
        <v>548</v>
      </c>
      <c r="C59" s="152" t="s">
        <v>2393</v>
      </c>
      <c r="D59" s="155" t="s">
        <v>2394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2347</v>
      </c>
      <c r="B60" s="151" t="s">
        <v>548</v>
      </c>
      <c r="C60" s="152" t="s">
        <v>2395</v>
      </c>
      <c r="D60" s="155" t="s">
        <v>2396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2347</v>
      </c>
      <c r="B61" s="150" t="s">
        <v>2397</v>
      </c>
      <c r="C61" s="148" t="s">
        <v>2398</v>
      </c>
      <c r="D61" s="154" t="s">
        <v>2399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2347</v>
      </c>
      <c r="B62" s="151" t="s">
        <v>2397</v>
      </c>
      <c r="C62" s="152" t="s">
        <v>2400</v>
      </c>
      <c r="D62" s="155" t="s">
        <v>2401</v>
      </c>
      <c r="E62" s="158" t="s">
        <v>2402</v>
      </c>
      <c r="F62" s="161" t="s">
        <v>2239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2347</v>
      </c>
      <c r="B63" s="151" t="s">
        <v>2397</v>
      </c>
      <c r="C63" s="152" t="s">
        <v>2403</v>
      </c>
      <c r="D63" s="155" t="s">
        <v>2404</v>
      </c>
      <c r="E63" s="158" t="s">
        <v>2405</v>
      </c>
      <c r="F63" s="161" t="s">
        <v>2243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2347</v>
      </c>
      <c r="B64" s="151" t="s">
        <v>2397</v>
      </c>
      <c r="C64" s="152" t="s">
        <v>2406</v>
      </c>
      <c r="D64" s="155" t="s">
        <v>2407</v>
      </c>
      <c r="E64" s="158" t="s">
        <v>2408</v>
      </c>
      <c r="F64" s="161" t="s">
        <v>2239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2347</v>
      </c>
      <c r="B65" s="151" t="s">
        <v>2397</v>
      </c>
      <c r="C65" s="152" t="s">
        <v>2409</v>
      </c>
      <c r="D65" s="155" t="s">
        <v>2410</v>
      </c>
      <c r="E65" s="158" t="s">
        <v>2411</v>
      </c>
      <c r="F65" s="161" t="s">
        <v>2239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2347</v>
      </c>
      <c r="B66" s="150" t="s">
        <v>2005</v>
      </c>
      <c r="C66" s="148" t="s">
        <v>2412</v>
      </c>
      <c r="D66" s="154" t="s">
        <v>2413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2347</v>
      </c>
      <c r="B67" s="151" t="s">
        <v>2005</v>
      </c>
      <c r="C67" s="152" t="s">
        <v>2414</v>
      </c>
      <c r="D67" s="155" t="s">
        <v>2415</v>
      </c>
      <c r="E67" s="158" t="s">
        <v>2416</v>
      </c>
      <c r="F67" s="161" t="s">
        <v>2239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2347</v>
      </c>
      <c r="B68" s="151" t="s">
        <v>2005</v>
      </c>
      <c r="C68" s="152" t="s">
        <v>2417</v>
      </c>
      <c r="D68" s="155" t="s">
        <v>2418</v>
      </c>
      <c r="E68" s="158" t="s">
        <v>2419</v>
      </c>
      <c r="F68" s="161" t="s">
        <v>2239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2347</v>
      </c>
      <c r="B69" s="151" t="s">
        <v>2005</v>
      </c>
      <c r="C69" s="152" t="s">
        <v>2420</v>
      </c>
      <c r="D69" s="155" t="s">
        <v>2421</v>
      </c>
      <c r="E69" s="158" t="s">
        <v>2422</v>
      </c>
      <c r="F69" s="161" t="s">
        <v>2243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2347</v>
      </c>
      <c r="B70" s="151" t="s">
        <v>2005</v>
      </c>
      <c r="C70" s="152" t="s">
        <v>2423</v>
      </c>
      <c r="D70" s="155" t="s">
        <v>2424</v>
      </c>
      <c r="E70" s="158" t="s">
        <v>2425</v>
      </c>
      <c r="F70" s="161" t="s">
        <v>2239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2347</v>
      </c>
      <c r="B71" s="151" t="s">
        <v>2005</v>
      </c>
      <c r="C71" s="152" t="s">
        <v>2426</v>
      </c>
      <c r="D71" s="155" t="s">
        <v>2427</v>
      </c>
      <c r="E71" s="158" t="s">
        <v>2428</v>
      </c>
      <c r="F71" s="161" t="s">
        <v>2239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2347</v>
      </c>
      <c r="B72" s="151" t="s">
        <v>2005</v>
      </c>
      <c r="C72" s="152" t="s">
        <v>2429</v>
      </c>
      <c r="D72" s="155" t="s">
        <v>2430</v>
      </c>
      <c r="E72" s="158" t="s">
        <v>2431</v>
      </c>
      <c r="F72" s="161" t="s">
        <v>2239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2347</v>
      </c>
      <c r="B73" s="151" t="s">
        <v>2005</v>
      </c>
      <c r="C73" s="152" t="s">
        <v>2432</v>
      </c>
      <c r="D73" s="155" t="s">
        <v>2433</v>
      </c>
      <c r="E73" s="158" t="s">
        <v>2434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2347</v>
      </c>
      <c r="B74" s="151" t="s">
        <v>2005</v>
      </c>
      <c r="C74" s="152" t="s">
        <v>2435</v>
      </c>
      <c r="D74" s="155" t="s">
        <v>2436</v>
      </c>
      <c r="E74" s="158" t="s">
        <v>2437</v>
      </c>
      <c r="F74" s="161" t="s">
        <v>2243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2347</v>
      </c>
      <c r="B75" s="151" t="s">
        <v>2005</v>
      </c>
      <c r="C75" s="152" t="s">
        <v>2438</v>
      </c>
      <c r="D75" s="155" t="s">
        <v>2439</v>
      </c>
      <c r="E75" s="158" t="s">
        <v>2440</v>
      </c>
      <c r="F75" s="161" t="s">
        <v>2253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2347</v>
      </c>
      <c r="B76" s="151" t="s">
        <v>2005</v>
      </c>
      <c r="C76" s="152" t="s">
        <v>2441</v>
      </c>
      <c r="D76" s="155" t="s">
        <v>2442</v>
      </c>
      <c r="E76" s="158" t="s">
        <v>2443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2347</v>
      </c>
      <c r="B77" s="150" t="s">
        <v>2275</v>
      </c>
      <c r="C77" s="148" t="s">
        <v>2444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2347</v>
      </c>
      <c r="B78" s="151" t="s">
        <v>2275</v>
      </c>
      <c r="C78" s="152" t="s">
        <v>2445</v>
      </c>
      <c r="D78" s="155" t="s">
        <v>2446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2347</v>
      </c>
      <c r="B79" s="151" t="s">
        <v>2275</v>
      </c>
      <c r="C79" s="152" t="s">
        <v>2447</v>
      </c>
      <c r="D79" s="155" t="s">
        <v>2448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2347</v>
      </c>
      <c r="B80" s="151" t="s">
        <v>2275</v>
      </c>
      <c r="C80" s="152" t="s">
        <v>2449</v>
      </c>
      <c r="D80" s="155" t="s">
        <v>2450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2347</v>
      </c>
      <c r="B81" s="150" t="s">
        <v>2203</v>
      </c>
      <c r="C81" s="148" t="s">
        <v>2451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2347</v>
      </c>
      <c r="B82" s="151" t="s">
        <v>2203</v>
      </c>
      <c r="C82" s="152" t="s">
        <v>2452</v>
      </c>
      <c r="D82" s="155" t="s">
        <v>2453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2347</v>
      </c>
      <c r="B83" s="151" t="s">
        <v>2203</v>
      </c>
      <c r="C83" s="152" t="s">
        <v>2454</v>
      </c>
      <c r="D83" s="155" t="s">
        <v>2455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2347</v>
      </c>
      <c r="B84" s="151" t="s">
        <v>2203</v>
      </c>
      <c r="C84" s="152" t="s">
        <v>2456</v>
      </c>
      <c r="D84" s="155" t="s">
        <v>2457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2347</v>
      </c>
      <c r="B85" s="151" t="s">
        <v>2203</v>
      </c>
      <c r="C85" s="152" t="s">
        <v>2458</v>
      </c>
      <c r="D85" s="155" t="s">
        <v>2459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2347</v>
      </c>
      <c r="B86" s="151" t="s">
        <v>2203</v>
      </c>
      <c r="C86" s="152" t="s">
        <v>2460</v>
      </c>
      <c r="D86" s="155" t="s">
        <v>2461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2462</v>
      </c>
      <c r="B87" s="149" t="s">
        <v>25</v>
      </c>
      <c r="C87" s="147" t="s">
        <v>2463</v>
      </c>
      <c r="D87" s="153" t="s">
        <v>2464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2462</v>
      </c>
      <c r="B88" s="150" t="s">
        <v>2465</v>
      </c>
      <c r="C88" s="148" t="s">
        <v>2466</v>
      </c>
      <c r="D88" s="154" t="s">
        <v>2467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2462</v>
      </c>
      <c r="B89" s="151" t="s">
        <v>2465</v>
      </c>
      <c r="C89" s="152" t="s">
        <v>2468</v>
      </c>
      <c r="D89" s="155" t="s">
        <v>2469</v>
      </c>
      <c r="E89" s="158" t="s">
        <v>2470</v>
      </c>
      <c r="F89" s="161" t="s">
        <v>2239</v>
      </c>
      <c r="G89" s="164">
        <f>IF(COUNTIF(H89:AU89,"&lt;&gt;")=0,"",SUMPRODUCT(((Recommendations[ImplStatus]="Implemented")+(Recommendations[ImplStatus]="Compensated"))*ISNUMBER(MATCH(Recommendations[Id],H89:AU89,0)))/COUNTIF(H89:AU89,"&lt;&gt;"))</f>
        <v>0</v>
      </c>
      <c r="H89" s="167" t="s">
        <v>75</v>
      </c>
      <c r="I89" s="167" t="s">
        <v>96</v>
      </c>
      <c r="J89" s="167" t="s">
        <v>111</v>
      </c>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2462</v>
      </c>
      <c r="B90" s="151" t="s">
        <v>2465</v>
      </c>
      <c r="C90" s="152" t="s">
        <v>2471</v>
      </c>
      <c r="D90" s="155" t="s">
        <v>2472</v>
      </c>
      <c r="E90" s="158" t="s">
        <v>2473</v>
      </c>
      <c r="F90" s="161" t="s">
        <v>2243</v>
      </c>
      <c r="G90" s="164">
        <f>IF(COUNTIF(H90:AU90,"&lt;&gt;")=0,"",SUMPRODUCT(((Recommendations[ImplStatus]="Implemented")+(Recommendations[ImplStatus]="Compensated"))*ISNUMBER(MATCH(Recommendations[Id],H90:AU90,0)))/COUNTIF(H90:AU90,"&lt;&gt;"))</f>
        <v>0</v>
      </c>
      <c r="H90" s="167" t="s">
        <v>82</v>
      </c>
      <c r="I90" s="167" t="s">
        <v>89</v>
      </c>
      <c r="J90" s="167" t="s">
        <v>104</v>
      </c>
      <c r="K90" s="167" t="s">
        <v>118</v>
      </c>
      <c r="L90" s="167" t="s">
        <v>125</v>
      </c>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2462</v>
      </c>
      <c r="B91" s="151" t="s">
        <v>2465</v>
      </c>
      <c r="C91" s="152" t="s">
        <v>2474</v>
      </c>
      <c r="D91" s="155" t="s">
        <v>2475</v>
      </c>
      <c r="E91" s="158" t="s">
        <v>2476</v>
      </c>
      <c r="F91" s="161" t="s">
        <v>2239</v>
      </c>
      <c r="G91" s="164">
        <f>IF(COUNTIF(H91:AU91,"&lt;&gt;")=0,"",SUMPRODUCT(((Recommendations[ImplStatus]="Implemented")+(Recommendations[ImplStatus]="Compensated"))*ISNUMBER(MATCH(Recommendations[Id],H91:AU91,0)))/COUNTIF(H91:AU91,"&lt;&gt;"))</f>
        <v>0</v>
      </c>
      <c r="H91" s="167" t="s">
        <v>82</v>
      </c>
      <c r="I91" s="167" t="s">
        <v>89</v>
      </c>
      <c r="J91" s="167" t="s">
        <v>96</v>
      </c>
      <c r="K91" s="167" t="s">
        <v>104</v>
      </c>
      <c r="L91" s="167" t="s">
        <v>111</v>
      </c>
      <c r="M91" s="167" t="s">
        <v>118</v>
      </c>
      <c r="N91" s="167" t="s">
        <v>125</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2462</v>
      </c>
      <c r="B92" s="151" t="s">
        <v>2465</v>
      </c>
      <c r="C92" s="152" t="s">
        <v>2477</v>
      </c>
      <c r="D92" s="155" t="s">
        <v>2478</v>
      </c>
      <c r="E92" s="158" t="s">
        <v>2479</v>
      </c>
      <c r="F92" s="161" t="s">
        <v>2239</v>
      </c>
      <c r="G92" s="164">
        <f>IF(COUNTIF(H92:AU92,"&lt;&gt;")=0,"",SUMPRODUCT(((Recommendations[ImplStatus]="Implemented")+(Recommendations[ImplStatus]="Compensated"))*ISNUMBER(MATCH(Recommendations[Id],H92:AU92,0)))/COUNTIF(H92:AU92,"&lt;&gt;"))</f>
        <v>0</v>
      </c>
      <c r="H92" s="167" t="s">
        <v>75</v>
      </c>
      <c r="I92" s="167" t="s">
        <v>82</v>
      </c>
      <c r="J92" s="167" t="s">
        <v>89</v>
      </c>
      <c r="K92" s="167" t="s">
        <v>96</v>
      </c>
      <c r="L92" s="167" t="s">
        <v>104</v>
      </c>
      <c r="M92" s="167" t="s">
        <v>111</v>
      </c>
      <c r="N92" s="167" t="s">
        <v>118</v>
      </c>
      <c r="O92" s="167" t="s">
        <v>125</v>
      </c>
      <c r="P92" s="167" t="s">
        <v>172</v>
      </c>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2462</v>
      </c>
      <c r="B93" s="151" t="s">
        <v>2465</v>
      </c>
      <c r="C93" s="152" t="s">
        <v>2480</v>
      </c>
      <c r="D93" s="155" t="s">
        <v>2481</v>
      </c>
      <c r="E93" s="158" t="s">
        <v>2482</v>
      </c>
      <c r="F93" s="161" t="s">
        <v>2239</v>
      </c>
      <c r="G93" s="164">
        <f>IF(COUNTIF(H93:AU93,"&lt;&gt;")=0,"",SUMPRODUCT(((Recommendations[ImplStatus]="Implemented")+(Recommendations[ImplStatus]="Compensated"))*ISNUMBER(MATCH(Recommendations[Id],H93:AU93,0)))/COUNTIF(H93:AU93,"&lt;&gt;"))</f>
        <v>0</v>
      </c>
      <c r="H93" s="167" t="s">
        <v>75</v>
      </c>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2462</v>
      </c>
      <c r="B94" s="151" t="s">
        <v>2465</v>
      </c>
      <c r="C94" s="152" t="s">
        <v>2483</v>
      </c>
      <c r="D94" s="155" t="s">
        <v>2484</v>
      </c>
      <c r="E94" s="158" t="s">
        <v>2485</v>
      </c>
      <c r="F94" s="161" t="s">
        <v>2243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2462</v>
      </c>
      <c r="B95" s="150" t="s">
        <v>2486</v>
      </c>
      <c r="C95" s="148" t="s">
        <v>2487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2462</v>
      </c>
      <c r="B96" s="151" t="s">
        <v>2486</v>
      </c>
      <c r="C96" s="152" t="s">
        <v>2488</v>
      </c>
      <c r="D96" s="155" t="s">
        <v>2489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2462</v>
      </c>
      <c r="B97" s="151" t="s">
        <v>2486</v>
      </c>
      <c r="C97" s="152" t="s">
        <v>2490</v>
      </c>
      <c r="D97" s="155" t="s">
        <v>2491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2462</v>
      </c>
      <c r="B98" s="151" t="s">
        <v>2486</v>
      </c>
      <c r="C98" s="152" t="s">
        <v>2492</v>
      </c>
      <c r="D98" s="155" t="s">
        <v>2493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2462</v>
      </c>
      <c r="B99" s="151" t="s">
        <v>2486</v>
      </c>
      <c r="C99" s="152" t="s">
        <v>2494</v>
      </c>
      <c r="D99" s="155" t="s">
        <v>2495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2462</v>
      </c>
      <c r="B100" s="151" t="s">
        <v>2486</v>
      </c>
      <c r="C100" s="152" t="s">
        <v>2496</v>
      </c>
      <c r="D100" s="155" t="s">
        <v>2497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2462</v>
      </c>
      <c r="B101" s="151" t="s">
        <v>2486</v>
      </c>
      <c r="C101" s="152" t="s">
        <v>2498</v>
      </c>
      <c r="D101" s="155" t="s">
        <v>2499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2462</v>
      </c>
      <c r="B102" s="151" t="s">
        <v>2486</v>
      </c>
      <c r="C102" s="152" t="s">
        <v>2500</v>
      </c>
      <c r="D102" s="155" t="s">
        <v>2501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2462</v>
      </c>
      <c r="B103" s="150" t="s">
        <v>1646</v>
      </c>
      <c r="C103" s="148" t="s">
        <v>2502</v>
      </c>
      <c r="D103" s="154" t="s">
        <v>2503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2462</v>
      </c>
      <c r="B104" s="151" t="s">
        <v>1646</v>
      </c>
      <c r="C104" s="152" t="s">
        <v>2504</v>
      </c>
      <c r="D104" s="155" t="s">
        <v>2505</v>
      </c>
      <c r="E104" s="158" t="s">
        <v>2506</v>
      </c>
      <c r="F104" s="161" t="s">
        <v>2239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2462</v>
      </c>
      <c r="B105" s="151" t="s">
        <v>1646</v>
      </c>
      <c r="C105" s="152" t="s">
        <v>2507</v>
      </c>
      <c r="D105" s="155" t="s">
        <v>2508</v>
      </c>
      <c r="E105" s="158" t="s">
        <v>2509</v>
      </c>
      <c r="F105" s="161" t="s">
        <v>2243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2462</v>
      </c>
      <c r="B106" s="151" t="s">
        <v>1646</v>
      </c>
      <c r="C106" s="152" t="s">
        <v>2510</v>
      </c>
      <c r="D106" s="155" t="s">
        <v>2511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2462</v>
      </c>
      <c r="B107" s="151" t="s">
        <v>1646</v>
      </c>
      <c r="C107" s="152" t="s">
        <v>2512</v>
      </c>
      <c r="D107" s="155" t="s">
        <v>2513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2462</v>
      </c>
      <c r="B108" s="151" t="s">
        <v>1646</v>
      </c>
      <c r="C108" s="152" t="s">
        <v>2514</v>
      </c>
      <c r="D108" s="155" t="s">
        <v>2515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2462</v>
      </c>
      <c r="B109" s="150" t="s">
        <v>2516</v>
      </c>
      <c r="C109" s="148" t="s">
        <v>2517</v>
      </c>
      <c r="D109" s="154" t="s">
        <v>2518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2462</v>
      </c>
      <c r="B110" s="151" t="s">
        <v>2516</v>
      </c>
      <c r="C110" s="152" t="s">
        <v>2519</v>
      </c>
      <c r="D110" s="155" t="s">
        <v>2520</v>
      </c>
      <c r="E110" s="158" t="s">
        <v>2521</v>
      </c>
      <c r="F110" s="161" t="s">
        <v>2239</v>
      </c>
      <c r="G110" s="164">
        <f>IF(COUNTIF(H110:AU110,"&lt;&gt;")=0,"",SUMPRODUCT(((Recommendations[ImplStatus]="Implemented")+(Recommendations[ImplStatus]="Compensated"))*ISNUMBER(MATCH(Recommendations[Id],H110:AU110,0)))/COUNTIF(H110:AU110,"&lt;&gt;"))</f>
        <v>0</v>
      </c>
      <c r="H110" s="167" t="s">
        <v>132</v>
      </c>
      <c r="I110" s="167" t="s">
        <v>138</v>
      </c>
      <c r="J110" s="167" t="s">
        <v>145</v>
      </c>
      <c r="K110" s="167" t="s">
        <v>151</v>
      </c>
      <c r="L110" s="167" t="s">
        <v>158</v>
      </c>
      <c r="M110" s="167" t="s">
        <v>165</v>
      </c>
      <c r="N110" s="167" t="s">
        <v>172</v>
      </c>
      <c r="O110" s="167" t="s">
        <v>178</v>
      </c>
      <c r="P110" s="167" t="s">
        <v>184</v>
      </c>
      <c r="Q110" s="167" t="s">
        <v>190</v>
      </c>
      <c r="R110" s="167" t="s">
        <v>197</v>
      </c>
      <c r="S110" s="167" t="s">
        <v>203</v>
      </c>
      <c r="T110" s="167" t="s">
        <v>323</v>
      </c>
      <c r="U110" s="167" t="s">
        <v>329</v>
      </c>
      <c r="V110" s="167" t="s">
        <v>336</v>
      </c>
      <c r="W110" s="167" t="s">
        <v>342</v>
      </c>
      <c r="X110" s="167" t="s">
        <v>348</v>
      </c>
      <c r="Y110" s="167" t="s">
        <v>359</v>
      </c>
      <c r="Z110" s="167" t="s">
        <v>365</v>
      </c>
      <c r="AA110" s="167" t="s">
        <v>371</v>
      </c>
      <c r="AB110" s="167" t="s">
        <v>377</v>
      </c>
      <c r="AC110" s="167" t="s">
        <v>388</v>
      </c>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2462</v>
      </c>
      <c r="B111" s="151" t="s">
        <v>2516</v>
      </c>
      <c r="C111" s="152" t="s">
        <v>2522</v>
      </c>
      <c r="D111" s="155" t="s">
        <v>2523</v>
      </c>
      <c r="E111" s="158" t="s">
        <v>2524</v>
      </c>
      <c r="F111" s="161" t="s">
        <v>2239</v>
      </c>
      <c r="G111" s="164">
        <f>IF(COUNTIF(H111:AU111,"&lt;&gt;")=0,"",SUMPRODUCT(((Recommendations[ImplStatus]="Implemented")+(Recommendations[ImplStatus]="Compensated"))*ISNUMBER(MATCH(Recommendations[Id],H111:AU111,0)))/COUNTIF(H111:AU111,"&lt;&gt;"))</f>
        <v>0</v>
      </c>
      <c r="H111" s="167" t="s">
        <v>132</v>
      </c>
      <c r="I111" s="167" t="s">
        <v>138</v>
      </c>
      <c r="J111" s="167" t="s">
        <v>145</v>
      </c>
      <c r="K111" s="167" t="s">
        <v>151</v>
      </c>
      <c r="L111" s="167" t="s">
        <v>158</v>
      </c>
      <c r="M111" s="167" t="s">
        <v>165</v>
      </c>
      <c r="N111" s="167" t="s">
        <v>178</v>
      </c>
      <c r="O111" s="167" t="s">
        <v>184</v>
      </c>
      <c r="P111" s="167" t="s">
        <v>190</v>
      </c>
      <c r="Q111" s="167" t="s">
        <v>329</v>
      </c>
      <c r="R111" s="167" t="s">
        <v>336</v>
      </c>
      <c r="S111" s="167" t="s">
        <v>342</v>
      </c>
      <c r="T111" s="167" t="s">
        <v>348</v>
      </c>
      <c r="U111" s="167" t="s">
        <v>354</v>
      </c>
      <c r="V111" s="167" t="s">
        <v>371</v>
      </c>
      <c r="W111" s="167" t="s">
        <v>383</v>
      </c>
      <c r="X111" s="167" t="s">
        <v>388</v>
      </c>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2462</v>
      </c>
      <c r="B112" s="151" t="s">
        <v>2516</v>
      </c>
      <c r="C112" s="152" t="s">
        <v>2525</v>
      </c>
      <c r="D112" s="155" t="s">
        <v>2526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2462</v>
      </c>
      <c r="B113" s="151" t="s">
        <v>2516</v>
      </c>
      <c r="C113" s="152" t="s">
        <v>2527</v>
      </c>
      <c r="D113" s="155" t="s">
        <v>2528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2462</v>
      </c>
      <c r="B114" s="151" t="s">
        <v>2516</v>
      </c>
      <c r="C114" s="152" t="s">
        <v>2529</v>
      </c>
      <c r="D114" s="155" t="s">
        <v>2530</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2462</v>
      </c>
      <c r="B115" s="151" t="s">
        <v>2516</v>
      </c>
      <c r="C115" s="152" t="s">
        <v>2531</v>
      </c>
      <c r="D115" s="155" t="s">
        <v>2532</v>
      </c>
      <c r="E115" s="158"/>
      <c r="F115" s="161" t="s">
        <v>25</v>
      </c>
      <c r="G115" s="164">
        <f>IF(COUNTIF(H115:AU115,"&lt;&gt;")=0,"",SUMPRODUCT(((Recommendations[ImplStatus]="Implemented")+(Recommendations[ImplStatus]="Compensated"))*ISNUMBER(MATCH(Recommendations[Id],H115:AU115,0)))/COUNTIF(H115:AU115,"&lt;&gt;"))</f>
        <v>0</v>
      </c>
      <c r="H115" s="167" t="s">
        <v>138</v>
      </c>
      <c r="I115" s="167" t="s">
        <v>145</v>
      </c>
      <c r="J115" s="167" t="s">
        <v>197</v>
      </c>
      <c r="K115" s="167" t="s">
        <v>203</v>
      </c>
      <c r="L115" s="167" t="s">
        <v>323</v>
      </c>
      <c r="M115" s="167" t="s">
        <v>329</v>
      </c>
      <c r="N115" s="167" t="s">
        <v>336</v>
      </c>
      <c r="O115" s="167" t="s">
        <v>342</v>
      </c>
      <c r="P115" s="167" t="s">
        <v>348</v>
      </c>
      <c r="Q115" s="167" t="s">
        <v>354</v>
      </c>
      <c r="R115" s="167" t="s">
        <v>359</v>
      </c>
      <c r="S115" s="167" t="s">
        <v>365</v>
      </c>
      <c r="T115" s="167" t="s">
        <v>371</v>
      </c>
      <c r="U115" s="167" t="s">
        <v>377</v>
      </c>
      <c r="V115" s="167" t="s">
        <v>383</v>
      </c>
      <c r="W115" s="167" t="s">
        <v>388</v>
      </c>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2462</v>
      </c>
      <c r="B116" s="151" t="s">
        <v>2516</v>
      </c>
      <c r="C116" s="152" t="s">
        <v>2533</v>
      </c>
      <c r="D116" s="155" t="s">
        <v>2534</v>
      </c>
      <c r="E116" s="158"/>
      <c r="F116" s="161" t="s">
        <v>25</v>
      </c>
      <c r="G116" s="164">
        <f>IF(COUNTIF(H116:AU116,"&lt;&gt;")=0,"",SUMPRODUCT(((Recommendations[ImplStatus]="Implemented")+(Recommendations[ImplStatus]="Compensated"))*ISNUMBER(MATCH(Recommendations[Id],H116:AU116,0)))/COUNTIF(H116:AU116,"&lt;&gt;"))</f>
        <v>0</v>
      </c>
      <c r="H116" s="167" t="s">
        <v>132</v>
      </c>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2462</v>
      </c>
      <c r="B117" s="151" t="s">
        <v>2516</v>
      </c>
      <c r="C117" s="152" t="s">
        <v>2535</v>
      </c>
      <c r="D117" s="155" t="s">
        <v>2536</v>
      </c>
      <c r="E117" s="158"/>
      <c r="F117" s="161" t="s">
        <v>25</v>
      </c>
      <c r="G117" s="164">
        <f>IF(COUNTIF(H117:AU117,"&lt;&gt;")=0,"",SUMPRODUCT(((Recommendations[ImplStatus]="Implemented")+(Recommendations[ImplStatus]="Compensated"))*ISNUMBER(MATCH(Recommendations[Id],H117:AU117,0)))/COUNTIF(H117:AU117,"&lt;&gt;"))</f>
        <v>0</v>
      </c>
      <c r="H117" s="167" t="s">
        <v>197</v>
      </c>
      <c r="I117" s="167" t="s">
        <v>203</v>
      </c>
      <c r="J117" s="167" t="s">
        <v>323</v>
      </c>
      <c r="K117" s="167" t="s">
        <v>354</v>
      </c>
      <c r="L117" s="167" t="s">
        <v>359</v>
      </c>
      <c r="M117" s="167" t="s">
        <v>365</v>
      </c>
      <c r="N117" s="167" t="s">
        <v>377</v>
      </c>
      <c r="O117" s="167" t="s">
        <v>383</v>
      </c>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2462</v>
      </c>
      <c r="B118" s="151" t="s">
        <v>2516</v>
      </c>
      <c r="C118" s="152" t="s">
        <v>2537</v>
      </c>
      <c r="D118" s="155" t="s">
        <v>2538</v>
      </c>
      <c r="E118" s="158" t="s">
        <v>2539</v>
      </c>
      <c r="F118" s="161" t="s">
        <v>2239</v>
      </c>
      <c r="G118" s="164">
        <f>IF(COUNTIF(H118:AU118,"&lt;&gt;")=0,"",SUMPRODUCT(((Recommendations[ImplStatus]="Implemented")+(Recommendations[ImplStatus]="Compensated"))*ISNUMBER(MATCH(Recommendations[Id],H118:AU118,0)))/COUNTIF(H118:AU118,"&lt;&gt;"))</f>
        <v>0</v>
      </c>
      <c r="H118" s="167" t="s">
        <v>151</v>
      </c>
      <c r="I118" s="167" t="s">
        <v>158</v>
      </c>
      <c r="J118" s="167" t="s">
        <v>165</v>
      </c>
      <c r="K118" s="167" t="s">
        <v>178</v>
      </c>
      <c r="L118" s="167" t="s">
        <v>184</v>
      </c>
      <c r="M118" s="167" t="s">
        <v>190</v>
      </c>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2462</v>
      </c>
      <c r="B119" s="151" t="s">
        <v>2516</v>
      </c>
      <c r="C119" s="152" t="s">
        <v>2540</v>
      </c>
      <c r="D119" s="155" t="s">
        <v>2541</v>
      </c>
      <c r="E119" s="158" t="s">
        <v>2542</v>
      </c>
      <c r="F119" s="161" t="s">
        <v>2239</v>
      </c>
      <c r="G119" s="164">
        <f>IF(COUNTIF(H119:AU119,"&lt;&gt;")=0,"",SUMPRODUCT(((Recommendations[ImplStatus]="Implemented")+(Recommendations[ImplStatus]="Compensated"))*ISNUMBER(MATCH(Recommendations[Id],H119:AU119,0)))/COUNTIF(H119:AU119,"&lt;&gt;"))</f>
        <v>0</v>
      </c>
      <c r="H119" s="167" t="s">
        <v>172</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2462</v>
      </c>
      <c r="B120" s="150" t="s">
        <v>2543</v>
      </c>
      <c r="C120" s="148" t="s">
        <v>2544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2462</v>
      </c>
      <c r="B121" s="151" t="s">
        <v>2543</v>
      </c>
      <c r="C121" s="152" t="s">
        <v>2545</v>
      </c>
      <c r="D121" s="155" t="s">
        <v>2546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2462</v>
      </c>
      <c r="B122" s="151" t="s">
        <v>2543</v>
      </c>
      <c r="C122" s="152" t="s">
        <v>2547</v>
      </c>
      <c r="D122" s="155" t="s">
        <v>2548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2462</v>
      </c>
      <c r="B123" s="151" t="s">
        <v>2543</v>
      </c>
      <c r="C123" s="152" t="s">
        <v>2549</v>
      </c>
      <c r="D123" s="155" t="s">
        <v>2550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2462</v>
      </c>
      <c r="B124" s="151" t="s">
        <v>2543</v>
      </c>
      <c r="C124" s="152" t="s">
        <v>2551</v>
      </c>
      <c r="D124" s="155" t="s">
        <v>2552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2462</v>
      </c>
      <c r="B125" s="151" t="s">
        <v>2543</v>
      </c>
      <c r="C125" s="152" t="s">
        <v>2553</v>
      </c>
      <c r="D125" s="155" t="s">
        <v>2554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2462</v>
      </c>
      <c r="B126" s="151" t="s">
        <v>2543</v>
      </c>
      <c r="C126" s="152" t="s">
        <v>2555</v>
      </c>
      <c r="D126" s="155" t="s">
        <v>2556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2462</v>
      </c>
      <c r="B127" s="151" t="s">
        <v>2543</v>
      </c>
      <c r="C127" s="152" t="s">
        <v>2557</v>
      </c>
      <c r="D127" s="155" t="s">
        <v>2558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2462</v>
      </c>
      <c r="B128" s="151" t="s">
        <v>2543</v>
      </c>
      <c r="C128" s="152" t="s">
        <v>2559</v>
      </c>
      <c r="D128" s="155" t="s">
        <v>2560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2462</v>
      </c>
      <c r="B129" s="151" t="s">
        <v>2543</v>
      </c>
      <c r="C129" s="152" t="s">
        <v>2561</v>
      </c>
      <c r="D129" s="155" t="s">
        <v>2562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2462</v>
      </c>
      <c r="B130" s="151" t="s">
        <v>2543</v>
      </c>
      <c r="C130" s="152" t="s">
        <v>2563</v>
      </c>
      <c r="D130" s="155" t="s">
        <v>2564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2462</v>
      </c>
      <c r="B131" s="151" t="s">
        <v>2543</v>
      </c>
      <c r="C131" s="152" t="s">
        <v>2565</v>
      </c>
      <c r="D131" s="155" t="s">
        <v>2566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2462</v>
      </c>
      <c r="B132" s="151" t="s">
        <v>2543</v>
      </c>
      <c r="C132" s="152" t="s">
        <v>2567</v>
      </c>
      <c r="D132" s="155" t="s">
        <v>2568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2462</v>
      </c>
      <c r="B133" s="150" t="s">
        <v>2569</v>
      </c>
      <c r="C133" s="148" t="s">
        <v>2570</v>
      </c>
      <c r="D133" s="154" t="s">
        <v>2571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2462</v>
      </c>
      <c r="B134" s="151" t="s">
        <v>2569</v>
      </c>
      <c r="C134" s="152" t="s">
        <v>2572</v>
      </c>
      <c r="D134" s="155" t="s">
        <v>2573</v>
      </c>
      <c r="E134" s="158" t="s">
        <v>2574</v>
      </c>
      <c r="F134" s="161" t="s">
        <v>2243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2462</v>
      </c>
      <c r="B135" s="151" t="s">
        <v>2569</v>
      </c>
      <c r="C135" s="152" t="s">
        <v>2575</v>
      </c>
      <c r="D135" s="155" t="s">
        <v>2576</v>
      </c>
      <c r="E135" s="158" t="s">
        <v>2577</v>
      </c>
      <c r="F135" s="161" t="s">
        <v>2243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2462</v>
      </c>
      <c r="B136" s="151" t="s">
        <v>2569</v>
      </c>
      <c r="C136" s="152" t="s">
        <v>2578</v>
      </c>
      <c r="D136" s="155" t="s">
        <v>2579</v>
      </c>
      <c r="E136" s="158" t="s">
        <v>2580</v>
      </c>
      <c r="F136" s="161" t="s">
        <v>2239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2462</v>
      </c>
      <c r="B137" s="151" t="s">
        <v>2569</v>
      </c>
      <c r="C137" s="152" t="s">
        <v>2581</v>
      </c>
      <c r="D137" s="155" t="s">
        <v>2582</v>
      </c>
      <c r="E137" s="158" t="s">
        <v>2583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2462</v>
      </c>
      <c r="B138" s="150" t="s">
        <v>1879</v>
      </c>
      <c r="C138" s="148" t="s">
        <v>2584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2462</v>
      </c>
      <c r="B139" s="151" t="s">
        <v>1879</v>
      </c>
      <c r="C139" s="152" t="s">
        <v>2585</v>
      </c>
      <c r="D139" s="155" t="s">
        <v>2586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2462</v>
      </c>
      <c r="B140" s="151" t="s">
        <v>1879</v>
      </c>
      <c r="C140" s="152" t="s">
        <v>2587</v>
      </c>
      <c r="D140" s="155" t="s">
        <v>2588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2462</v>
      </c>
      <c r="B141" s="150" t="s">
        <v>2589</v>
      </c>
      <c r="C141" s="148" t="s">
        <v>2590</v>
      </c>
      <c r="D141" s="154" t="s">
        <v>2591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2462</v>
      </c>
      <c r="B142" s="151" t="s">
        <v>2589</v>
      </c>
      <c r="C142" s="152" t="s">
        <v>2592</v>
      </c>
      <c r="D142" s="155" t="s">
        <v>2593</v>
      </c>
      <c r="E142" s="158" t="s">
        <v>2594</v>
      </c>
      <c r="F142" s="161" t="s">
        <v>2239</v>
      </c>
      <c r="G142" s="164">
        <f>IF(COUNTIF(H142:AU142,"&lt;&gt;")=0,"",SUMPRODUCT(((Recommendations[ImplStatus]="Implemented")+(Recommendations[ImplStatus]="Compensated"))*ISNUMBER(MATCH(Recommendations[Id],H142:AU142,0)))/COUNTIF(H142:AU142,"&lt;&gt;"))</f>
        <v>0</v>
      </c>
      <c r="H142" s="167" t="s">
        <v>18</v>
      </c>
      <c r="I142" s="167" t="s">
        <v>31</v>
      </c>
      <c r="J142" s="167" t="s">
        <v>39</v>
      </c>
      <c r="K142" s="167" t="s">
        <v>46</v>
      </c>
      <c r="L142" s="167" t="s">
        <v>53</v>
      </c>
      <c r="M142" s="167" t="s">
        <v>211</v>
      </c>
      <c r="N142" s="167" t="s">
        <v>232</v>
      </c>
      <c r="O142" s="167" t="s">
        <v>239</v>
      </c>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2462</v>
      </c>
      <c r="B143" s="151" t="s">
        <v>2589</v>
      </c>
      <c r="C143" s="152" t="s">
        <v>2595</v>
      </c>
      <c r="D143" s="155" t="s">
        <v>2596</v>
      </c>
      <c r="E143" s="158" t="s">
        <v>2597</v>
      </c>
      <c r="F143" s="161" t="s">
        <v>2239</v>
      </c>
      <c r="G143" s="164">
        <f>IF(COUNTIF(H143:AU143,"&lt;&gt;")=0,"",SUMPRODUCT(((Recommendations[ImplStatus]="Implemented")+(Recommendations[ImplStatus]="Compensated"))*ISNUMBER(MATCH(Recommendations[Id],H143:AU143,0)))/COUNTIF(H143:AU143,"&lt;&gt;"))</f>
        <v>0</v>
      </c>
      <c r="H143" s="167" t="s">
        <v>18</v>
      </c>
      <c r="I143" s="167" t="s">
        <v>39</v>
      </c>
      <c r="J143" s="167" t="s">
        <v>46</v>
      </c>
      <c r="K143" s="167" t="s">
        <v>60</v>
      </c>
      <c r="L143" s="167" t="s">
        <v>67</v>
      </c>
      <c r="M143" s="167" t="s">
        <v>211</v>
      </c>
      <c r="N143" s="167" t="s">
        <v>218</v>
      </c>
      <c r="O143" s="167" t="s">
        <v>225</v>
      </c>
      <c r="P143" s="167" t="s">
        <v>246</v>
      </c>
      <c r="Q143" s="167" t="s">
        <v>253</v>
      </c>
      <c r="R143" s="167" t="s">
        <v>260</v>
      </c>
      <c r="S143" s="167" t="s">
        <v>266</v>
      </c>
      <c r="T143" s="167" t="s">
        <v>273</v>
      </c>
      <c r="U143" s="167" t="s">
        <v>280</v>
      </c>
      <c r="V143" s="167" t="s">
        <v>309</v>
      </c>
      <c r="W143" s="167" t="s">
        <v>316</v>
      </c>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2462</v>
      </c>
      <c r="B144" s="151" t="s">
        <v>2589</v>
      </c>
      <c r="C144" s="152" t="s">
        <v>2598</v>
      </c>
      <c r="D144" s="155" t="s">
        <v>2599</v>
      </c>
      <c r="E144" s="158" t="s">
        <v>2600</v>
      </c>
      <c r="F144" s="161" t="s">
        <v>2243</v>
      </c>
      <c r="G144" s="164">
        <f>IF(COUNTIF(H144:AU144,"&lt;&gt;")=0,"",SUMPRODUCT(((Recommendations[ImplStatus]="Implemented")+(Recommendations[ImplStatus]="Compensated"))*ISNUMBER(MATCH(Recommendations[Id],H144:AU144,0)))/COUNTIF(H144:AU144,"&lt;&gt;"))</f>
        <v>0</v>
      </c>
      <c r="H144" s="167" t="s">
        <v>60</v>
      </c>
      <c r="I144" s="167" t="s">
        <v>232</v>
      </c>
      <c r="J144" s="167" t="s">
        <v>239</v>
      </c>
      <c r="K144" s="167" t="s">
        <v>253</v>
      </c>
      <c r="L144" s="167" t="s">
        <v>260</v>
      </c>
      <c r="M144" s="167" t="s">
        <v>266</v>
      </c>
      <c r="N144" s="167" t="s">
        <v>273</v>
      </c>
      <c r="O144" s="167" t="s">
        <v>309</v>
      </c>
      <c r="P144" s="167" t="s">
        <v>316</v>
      </c>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2462</v>
      </c>
      <c r="B145" s="151" t="s">
        <v>2589</v>
      </c>
      <c r="C145" s="152" t="s">
        <v>2601</v>
      </c>
      <c r="D145" s="155" t="s">
        <v>2602</v>
      </c>
      <c r="E145" s="158" t="s">
        <v>2603</v>
      </c>
      <c r="F145" s="161" t="s">
        <v>2239</v>
      </c>
      <c r="G145" s="164">
        <f>IF(COUNTIF(H145:AU145,"&lt;&gt;")=0,"",SUMPRODUCT(((Recommendations[ImplStatus]="Implemented")+(Recommendations[ImplStatus]="Compensated"))*ISNUMBER(MATCH(Recommendations[Id],H145:AU145,0)))/COUNTIF(H145:AU145,"&lt;&gt;"))</f>
        <v>0</v>
      </c>
      <c r="H145" s="167" t="s">
        <v>31</v>
      </c>
      <c r="I145" s="167" t="s">
        <v>67</v>
      </c>
      <c r="J145" s="167" t="s">
        <v>218</v>
      </c>
      <c r="K145" s="167" t="s">
        <v>225</v>
      </c>
      <c r="L145" s="167" t="s">
        <v>246</v>
      </c>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2462</v>
      </c>
      <c r="B146" s="151" t="s">
        <v>2589</v>
      </c>
      <c r="C146" s="152" t="s">
        <v>2604</v>
      </c>
      <c r="D146" s="155" t="s">
        <v>2605</v>
      </c>
      <c r="E146" s="158" t="s">
        <v>2606</v>
      </c>
      <c r="F146" s="161" t="s">
        <v>2239</v>
      </c>
      <c r="G146" s="164">
        <f>IF(COUNTIF(H146:AU146,"&lt;&gt;")=0,"",SUMPRODUCT(((Recommendations[ImplStatus]="Implemented")+(Recommendations[ImplStatus]="Compensated"))*ISNUMBER(MATCH(Recommendations[Id],H146:AU146,0)))/COUNTIF(H146:AU146,"&lt;&gt;"))</f>
        <v>0</v>
      </c>
      <c r="H146" s="167" t="s">
        <v>18</v>
      </c>
      <c r="I146" s="167" t="s">
        <v>39</v>
      </c>
      <c r="J146" s="167" t="s">
        <v>46</v>
      </c>
      <c r="K146" s="167" t="s">
        <v>53</v>
      </c>
      <c r="L146" s="167" t="s">
        <v>60</v>
      </c>
      <c r="M146" s="167" t="s">
        <v>67</v>
      </c>
      <c r="N146" s="167" t="s">
        <v>211</v>
      </c>
      <c r="O146" s="167" t="s">
        <v>218</v>
      </c>
      <c r="P146" s="167" t="s">
        <v>225</v>
      </c>
      <c r="Q146" s="167" t="s">
        <v>232</v>
      </c>
      <c r="R146" s="167" t="s">
        <v>239</v>
      </c>
      <c r="S146" s="167" t="s">
        <v>246</v>
      </c>
      <c r="T146" s="167" t="s">
        <v>253</v>
      </c>
      <c r="U146" s="167" t="s">
        <v>260</v>
      </c>
      <c r="V146" s="167" t="s">
        <v>266</v>
      </c>
      <c r="W146" s="167" t="s">
        <v>273</v>
      </c>
      <c r="X146" s="167" t="s">
        <v>280</v>
      </c>
      <c r="Y146" s="167" t="s">
        <v>316</v>
      </c>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2462</v>
      </c>
      <c r="B147" s="151" t="s">
        <v>2589</v>
      </c>
      <c r="C147" s="152" t="s">
        <v>2607</v>
      </c>
      <c r="D147" s="155" t="s">
        <v>2608</v>
      </c>
      <c r="E147" s="158" t="s">
        <v>2609</v>
      </c>
      <c r="F147" s="161" t="s">
        <v>2239</v>
      </c>
      <c r="G147" s="164">
        <f>IF(COUNTIF(H147:AU147,"&lt;&gt;")=0,"",SUMPRODUCT(((Recommendations[ImplStatus]="Implemented")+(Recommendations[ImplStatus]="Compensated"))*ISNUMBER(MATCH(Recommendations[Id],H147:AU147,0)))/COUNTIF(H147:AU147,"&lt;&gt;"))</f>
        <v>0</v>
      </c>
      <c r="H147" s="167" t="s">
        <v>31</v>
      </c>
      <c r="I147" s="167" t="s">
        <v>53</v>
      </c>
      <c r="J147" s="167" t="s">
        <v>280</v>
      </c>
      <c r="K147" s="167" t="s">
        <v>309</v>
      </c>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2462</v>
      </c>
      <c r="B148" s="150" t="s">
        <v>2610</v>
      </c>
      <c r="C148" s="148" t="s">
        <v>2611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2462</v>
      </c>
      <c r="B149" s="151" t="s">
        <v>2610</v>
      </c>
      <c r="C149" s="152" t="s">
        <v>2612</v>
      </c>
      <c r="D149" s="155" t="s">
        <v>2613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2462</v>
      </c>
      <c r="B150" s="151" t="s">
        <v>2610</v>
      </c>
      <c r="C150" s="152" t="s">
        <v>2614</v>
      </c>
      <c r="D150" s="155" t="s">
        <v>2615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2462</v>
      </c>
      <c r="B151" s="151" t="s">
        <v>2610</v>
      </c>
      <c r="C151" s="152" t="s">
        <v>2616</v>
      </c>
      <c r="D151" s="155" t="s">
        <v>2617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2462</v>
      </c>
      <c r="B152" s="151" t="s">
        <v>2610</v>
      </c>
      <c r="C152" s="152" t="s">
        <v>2618</v>
      </c>
      <c r="D152" s="155" t="s">
        <v>2619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2462</v>
      </c>
      <c r="B153" s="151" t="s">
        <v>2610</v>
      </c>
      <c r="C153" s="152" t="s">
        <v>2620</v>
      </c>
      <c r="D153" s="155" t="s">
        <v>2621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2622</v>
      </c>
      <c r="B154" s="149" t="s">
        <v>25</v>
      </c>
      <c r="C154" s="147" t="s">
        <v>2623</v>
      </c>
      <c r="D154" s="153" t="s">
        <v>2624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2622</v>
      </c>
      <c r="B155" s="150" t="s">
        <v>2625</v>
      </c>
      <c r="C155" s="148" t="s">
        <v>2626</v>
      </c>
      <c r="D155" s="154" t="s">
        <v>2627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2622</v>
      </c>
      <c r="B156" s="151" t="s">
        <v>2625</v>
      </c>
      <c r="C156" s="152" t="s">
        <v>2628</v>
      </c>
      <c r="D156" s="155" t="s">
        <v>2629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2622</v>
      </c>
      <c r="B157" s="151" t="s">
        <v>2625</v>
      </c>
      <c r="C157" s="152" t="s">
        <v>2630</v>
      </c>
      <c r="D157" s="155" t="s">
        <v>2631</v>
      </c>
      <c r="E157" s="158" t="s">
        <v>2632</v>
      </c>
      <c r="F157" s="161" t="s">
        <v>2239</v>
      </c>
      <c r="G157" s="164">
        <f>IF(COUNTIF(H157:AU157,"&lt;&gt;")=0,"",SUMPRODUCT(((Recommendations[ImplStatus]="Implemented")+(Recommendations[ImplStatus]="Compensated"))*ISNUMBER(MATCH(Recommendations[Id],H157:AU157,0)))/COUNTIF(H157:AU157,"&lt;&gt;"))</f>
        <v>0</v>
      </c>
      <c r="H157" s="167" t="s">
        <v>288</v>
      </c>
      <c r="I157" s="167" t="s">
        <v>302</v>
      </c>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2622</v>
      </c>
      <c r="B158" s="151" t="s">
        <v>2625</v>
      </c>
      <c r="C158" s="152" t="s">
        <v>2633</v>
      </c>
      <c r="D158" s="155" t="s">
        <v>2634</v>
      </c>
      <c r="E158" s="158" t="s">
        <v>2635</v>
      </c>
      <c r="F158" s="161" t="s">
        <v>2239</v>
      </c>
      <c r="G158" s="164">
        <f>IF(COUNTIF(H158:AU158,"&lt;&gt;")=0,"",SUMPRODUCT(((Recommendations[ImplStatus]="Implemented")+(Recommendations[ImplStatus]="Compensated"))*ISNUMBER(MATCH(Recommendations[Id],H158:AU158,0)))/COUNTIF(H158:AU158,"&lt;&gt;"))</f>
        <v>0</v>
      </c>
      <c r="H158" s="167" t="s">
        <v>288</v>
      </c>
      <c r="I158" s="167" t="s">
        <v>295</v>
      </c>
      <c r="J158" s="167" t="s">
        <v>302</v>
      </c>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2622</v>
      </c>
      <c r="B159" s="151" t="s">
        <v>2625</v>
      </c>
      <c r="C159" s="152" t="s">
        <v>2636</v>
      </c>
      <c r="D159" s="155" t="s">
        <v>2637</v>
      </c>
      <c r="E159" s="158" t="s">
        <v>2638</v>
      </c>
      <c r="F159" s="161" t="s">
        <v>2239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2622</v>
      </c>
      <c r="B160" s="151" t="s">
        <v>2625</v>
      </c>
      <c r="C160" s="152" t="s">
        <v>2639</v>
      </c>
      <c r="D160" s="155" t="s">
        <v>2640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2622</v>
      </c>
      <c r="B161" s="151" t="s">
        <v>2625</v>
      </c>
      <c r="C161" s="152" t="s">
        <v>2641</v>
      </c>
      <c r="D161" s="155" t="s">
        <v>2642</v>
      </c>
      <c r="E161" s="158" t="s">
        <v>2643</v>
      </c>
      <c r="F161" s="161" t="s">
        <v>2239</v>
      </c>
      <c r="G161" s="164">
        <f>IF(COUNTIF(H161:AU161,"&lt;&gt;")=0,"",SUMPRODUCT(((Recommendations[ImplStatus]="Implemented")+(Recommendations[ImplStatus]="Compensated"))*ISNUMBER(MATCH(Recommendations[Id],H161:AU161,0)))/COUNTIF(H161:AU161,"&lt;&gt;"))</f>
        <v>0</v>
      </c>
      <c r="H161" s="167" t="s">
        <v>288</v>
      </c>
      <c r="I161" s="167" t="s">
        <v>295</v>
      </c>
      <c r="J161" s="167" t="s">
        <v>302</v>
      </c>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2622</v>
      </c>
      <c r="B162" s="151" t="s">
        <v>2625</v>
      </c>
      <c r="C162" s="152" t="s">
        <v>2644</v>
      </c>
      <c r="D162" s="155" t="s">
        <v>2645</v>
      </c>
      <c r="E162" s="158" t="s">
        <v>2646</v>
      </c>
      <c r="F162" s="161" t="s">
        <v>2239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2622</v>
      </c>
      <c r="B163" s="151" t="s">
        <v>2625</v>
      </c>
      <c r="C163" s="152" t="s">
        <v>2647</v>
      </c>
      <c r="D163" s="155" t="s">
        <v>2648</v>
      </c>
      <c r="E163" s="158" t="s">
        <v>2649</v>
      </c>
      <c r="F163" s="161" t="s">
        <v>2239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2622</v>
      </c>
      <c r="B164" s="150" t="s">
        <v>2043</v>
      </c>
      <c r="C164" s="148" t="s">
        <v>2650</v>
      </c>
      <c r="D164" s="154" t="s">
        <v>2651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2622</v>
      </c>
      <c r="B165" s="151" t="s">
        <v>2043</v>
      </c>
      <c r="C165" s="152" t="s">
        <v>2652</v>
      </c>
      <c r="D165" s="155" t="s">
        <v>2653</v>
      </c>
      <c r="E165" s="158" t="s">
        <v>2654</v>
      </c>
      <c r="F165" s="161" t="s">
        <v>2239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2622</v>
      </c>
      <c r="B166" s="151" t="s">
        <v>2043</v>
      </c>
      <c r="C166" s="152" t="s">
        <v>2655</v>
      </c>
      <c r="D166" s="155" t="s">
        <v>2656</v>
      </c>
      <c r="E166" s="158" t="s">
        <v>2657</v>
      </c>
      <c r="F166" s="161" t="s">
        <v>2239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2622</v>
      </c>
      <c r="B167" s="151" t="s">
        <v>2043</v>
      </c>
      <c r="C167" s="152" t="s">
        <v>2658</v>
      </c>
      <c r="D167" s="155" t="s">
        <v>2659</v>
      </c>
      <c r="E167" s="158" t="s">
        <v>2660</v>
      </c>
      <c r="F167" s="161" t="s">
        <v>2239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2622</v>
      </c>
      <c r="B168" s="151" t="s">
        <v>2043</v>
      </c>
      <c r="C168" s="152" t="s">
        <v>2661</v>
      </c>
      <c r="D168" s="155" t="s">
        <v>2662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2622</v>
      </c>
      <c r="B169" s="151" t="s">
        <v>2043</v>
      </c>
      <c r="C169" s="152" t="s">
        <v>2663</v>
      </c>
      <c r="D169" s="155" t="s">
        <v>2664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2622</v>
      </c>
      <c r="B170" s="151" t="s">
        <v>2043</v>
      </c>
      <c r="C170" s="152" t="s">
        <v>2665</v>
      </c>
      <c r="D170" s="155" t="s">
        <v>2666</v>
      </c>
      <c r="E170" s="158" t="s">
        <v>2667</v>
      </c>
      <c r="F170" s="161" t="s">
        <v>2253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2622</v>
      </c>
      <c r="B171" s="151" t="s">
        <v>2043</v>
      </c>
      <c r="C171" s="152" t="s">
        <v>2668</v>
      </c>
      <c r="D171" s="155" t="s">
        <v>2669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2622</v>
      </c>
      <c r="B172" s="151" t="s">
        <v>2043</v>
      </c>
      <c r="C172" s="152" t="s">
        <v>2670</v>
      </c>
      <c r="D172" s="155" t="s">
        <v>2671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2622</v>
      </c>
      <c r="B173" s="151" t="s">
        <v>2043</v>
      </c>
      <c r="C173" s="152" t="s">
        <v>2672</v>
      </c>
      <c r="D173" s="155" t="s">
        <v>2673</v>
      </c>
      <c r="E173" s="158" t="s">
        <v>2674</v>
      </c>
      <c r="F173" s="161" t="s">
        <v>2239</v>
      </c>
      <c r="G173" s="164">
        <f>IF(COUNTIF(H173:AU173,"&lt;&gt;")=0,"",SUMPRODUCT(((Recommendations[ImplStatus]="Implemented")+(Recommendations[ImplStatus]="Compensated"))*ISNUMBER(MATCH(Recommendations[Id],H173:AU173,0)))/COUNTIF(H173:AU173,"&lt;&gt;"))</f>
        <v>0</v>
      </c>
      <c r="H173" s="167" t="s">
        <v>295</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2622</v>
      </c>
      <c r="B174" s="150" t="s">
        <v>2675</v>
      </c>
      <c r="C174" s="148" t="s">
        <v>2676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2622</v>
      </c>
      <c r="B175" s="151" t="s">
        <v>2675</v>
      </c>
      <c r="C175" s="152" t="s">
        <v>2677</v>
      </c>
      <c r="D175" s="155" t="s">
        <v>2678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2622</v>
      </c>
      <c r="B176" s="151" t="s">
        <v>2675</v>
      </c>
      <c r="C176" s="152" t="s">
        <v>2679</v>
      </c>
      <c r="D176" s="155" t="s">
        <v>2680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2622</v>
      </c>
      <c r="B177" s="151" t="s">
        <v>2675</v>
      </c>
      <c r="C177" s="152" t="s">
        <v>2681</v>
      </c>
      <c r="D177" s="155" t="s">
        <v>2682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2622</v>
      </c>
      <c r="B178" s="151" t="s">
        <v>2675</v>
      </c>
      <c r="C178" s="152" t="s">
        <v>2683</v>
      </c>
      <c r="D178" s="155" t="s">
        <v>2684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2622</v>
      </c>
      <c r="B179" s="151" t="s">
        <v>2675</v>
      </c>
      <c r="C179" s="152" t="s">
        <v>2685</v>
      </c>
      <c r="D179" s="155" t="s">
        <v>2686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2687</v>
      </c>
      <c r="B180" s="149" t="s">
        <v>25</v>
      </c>
      <c r="C180" s="147" t="s">
        <v>2688</v>
      </c>
      <c r="D180" s="153" t="s">
        <v>2689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2687</v>
      </c>
      <c r="B181" s="150" t="s">
        <v>2690</v>
      </c>
      <c r="C181" s="148" t="s">
        <v>2691</v>
      </c>
      <c r="D181" s="154" t="s">
        <v>2692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2687</v>
      </c>
      <c r="B182" s="151" t="s">
        <v>2690</v>
      </c>
      <c r="C182" s="152" t="s">
        <v>2693</v>
      </c>
      <c r="D182" s="155" t="s">
        <v>2694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2687</v>
      </c>
      <c r="B183" s="151" t="s">
        <v>2690</v>
      </c>
      <c r="C183" s="152" t="s">
        <v>2695</v>
      </c>
      <c r="D183" s="155" t="s">
        <v>2696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2687</v>
      </c>
      <c r="B184" s="151" t="s">
        <v>2690</v>
      </c>
      <c r="C184" s="152" t="s">
        <v>2697</v>
      </c>
      <c r="D184" s="155" t="s">
        <v>2698</v>
      </c>
      <c r="E184" s="158" t="s">
        <v>2699</v>
      </c>
      <c r="F184" s="161" t="s">
        <v>2239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2687</v>
      </c>
      <c r="B185" s="151" t="s">
        <v>2690</v>
      </c>
      <c r="C185" s="152" t="s">
        <v>2700</v>
      </c>
      <c r="D185" s="155" t="s">
        <v>2701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2687</v>
      </c>
      <c r="B186" s="151" t="s">
        <v>2690</v>
      </c>
      <c r="C186" s="152" t="s">
        <v>2702</v>
      </c>
      <c r="D186" s="155" t="s">
        <v>2703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2687</v>
      </c>
      <c r="B187" s="151" t="s">
        <v>2690</v>
      </c>
      <c r="C187" s="152" t="s">
        <v>2704</v>
      </c>
      <c r="D187" s="155" t="s">
        <v>2705</v>
      </c>
      <c r="E187" s="158" t="s">
        <v>2706</v>
      </c>
      <c r="F187" s="161" t="s">
        <v>2239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2687</v>
      </c>
      <c r="B188" s="151" t="s">
        <v>2690</v>
      </c>
      <c r="C188" s="152" t="s">
        <v>2707</v>
      </c>
      <c r="D188" s="155" t="s">
        <v>2708</v>
      </c>
      <c r="E188" s="158" t="s">
        <v>2709</v>
      </c>
      <c r="F188" s="161" t="s">
        <v>2239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2687</v>
      </c>
      <c r="B189" s="151" t="s">
        <v>2690</v>
      </c>
      <c r="C189" s="152" t="s">
        <v>2710</v>
      </c>
      <c r="D189" s="155" t="s">
        <v>2711</v>
      </c>
      <c r="E189" s="158" t="s">
        <v>2712</v>
      </c>
      <c r="F189" s="161" t="s">
        <v>2239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2687</v>
      </c>
      <c r="B190" s="150" t="s">
        <v>2713</v>
      </c>
      <c r="C190" s="148" t="s">
        <v>2714</v>
      </c>
      <c r="D190" s="154" t="s">
        <v>2715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2687</v>
      </c>
      <c r="B191" s="151" t="s">
        <v>2713</v>
      </c>
      <c r="C191" s="152" t="s">
        <v>2716</v>
      </c>
      <c r="D191" s="155" t="s">
        <v>2717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2687</v>
      </c>
      <c r="B192" s="151" t="s">
        <v>2713</v>
      </c>
      <c r="C192" s="152" t="s">
        <v>2718</v>
      </c>
      <c r="D192" s="155" t="s">
        <v>2719</v>
      </c>
      <c r="E192" s="158" t="s">
        <v>2720</v>
      </c>
      <c r="F192" s="161" t="s">
        <v>2243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2687</v>
      </c>
      <c r="B193" s="151" t="s">
        <v>2713</v>
      </c>
      <c r="C193" s="152" t="s">
        <v>2721</v>
      </c>
      <c r="D193" s="155" t="s">
        <v>2722</v>
      </c>
      <c r="E193" s="158" t="s">
        <v>2723</v>
      </c>
      <c r="F193" s="161" t="s">
        <v>2243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2687</v>
      </c>
      <c r="B194" s="151" t="s">
        <v>2713</v>
      </c>
      <c r="C194" s="152" t="s">
        <v>2724</v>
      </c>
      <c r="D194" s="155" t="s">
        <v>2725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2687</v>
      </c>
      <c r="B195" s="151" t="s">
        <v>2713</v>
      </c>
      <c r="C195" s="152" t="s">
        <v>2726</v>
      </c>
      <c r="D195" s="155" t="s">
        <v>2727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2687</v>
      </c>
      <c r="B196" s="150" t="s">
        <v>2728</v>
      </c>
      <c r="C196" s="148" t="s">
        <v>2729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2687</v>
      </c>
      <c r="B197" s="151" t="s">
        <v>2728</v>
      </c>
      <c r="C197" s="152" t="s">
        <v>2730</v>
      </c>
      <c r="D197" s="155" t="s">
        <v>2731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2687</v>
      </c>
      <c r="B198" s="151" t="s">
        <v>2728</v>
      </c>
      <c r="C198" s="152" t="s">
        <v>2732</v>
      </c>
      <c r="D198" s="155" t="s">
        <v>2733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2687</v>
      </c>
      <c r="B199" s="150" t="s">
        <v>2734</v>
      </c>
      <c r="C199" s="148" t="s">
        <v>2735</v>
      </c>
      <c r="D199" s="154" t="s">
        <v>2736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2687</v>
      </c>
      <c r="B200" s="151" t="s">
        <v>2734</v>
      </c>
      <c r="C200" s="152" t="s">
        <v>2737</v>
      </c>
      <c r="D200" s="155" t="s">
        <v>2738</v>
      </c>
      <c r="E200" s="158" t="s">
        <v>2739</v>
      </c>
      <c r="F200" s="161" t="s">
        <v>2253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2687</v>
      </c>
      <c r="B201" s="151" t="s">
        <v>2734</v>
      </c>
      <c r="C201" s="152" t="s">
        <v>2740</v>
      </c>
      <c r="D201" s="155" t="s">
        <v>2741</v>
      </c>
      <c r="E201" s="158" t="s">
        <v>2742</v>
      </c>
      <c r="F201" s="161" t="s">
        <v>2239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2687</v>
      </c>
      <c r="B202" s="151" t="s">
        <v>2734</v>
      </c>
      <c r="C202" s="152" t="s">
        <v>2743</v>
      </c>
      <c r="D202" s="155" t="s">
        <v>2744</v>
      </c>
      <c r="E202" s="158" t="s">
        <v>2745</v>
      </c>
      <c r="F202" s="161" t="s">
        <v>2239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2687</v>
      </c>
      <c r="B203" s="151" t="s">
        <v>2734</v>
      </c>
      <c r="C203" s="152" t="s">
        <v>2746</v>
      </c>
      <c r="D203" s="155" t="s">
        <v>2747</v>
      </c>
      <c r="E203" s="158" t="s">
        <v>2748</v>
      </c>
      <c r="F203" s="161" t="s">
        <v>2239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2687</v>
      </c>
      <c r="B204" s="151" t="s">
        <v>2734</v>
      </c>
      <c r="C204" s="152" t="s">
        <v>2749</v>
      </c>
      <c r="D204" s="155" t="s">
        <v>2750</v>
      </c>
      <c r="E204" s="158" t="s">
        <v>2751</v>
      </c>
      <c r="F204" s="161" t="s">
        <v>2239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2687</v>
      </c>
      <c r="B205" s="150" t="s">
        <v>2752</v>
      </c>
      <c r="C205" s="148" t="s">
        <v>2753</v>
      </c>
      <c r="D205" s="154" t="s">
        <v>2754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2687</v>
      </c>
      <c r="B206" s="151" t="s">
        <v>2752</v>
      </c>
      <c r="C206" s="152" t="s">
        <v>2755</v>
      </c>
      <c r="D206" s="155" t="s">
        <v>2756</v>
      </c>
      <c r="E206" s="158" t="s">
        <v>2757</v>
      </c>
      <c r="F206" s="161" t="s">
        <v>2243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2687</v>
      </c>
      <c r="B207" s="151" t="s">
        <v>2752</v>
      </c>
      <c r="C207" s="152" t="s">
        <v>2758</v>
      </c>
      <c r="D207" s="155" t="s">
        <v>2759</v>
      </c>
      <c r="E207" s="158" t="s">
        <v>2760</v>
      </c>
      <c r="F207" s="161" t="s">
        <v>2243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2687</v>
      </c>
      <c r="B208" s="151" t="s">
        <v>2752</v>
      </c>
      <c r="C208" s="152" t="s">
        <v>2761</v>
      </c>
      <c r="D208" s="155" t="s">
        <v>2762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2687</v>
      </c>
      <c r="B209" s="150" t="s">
        <v>2763</v>
      </c>
      <c r="C209" s="148" t="s">
        <v>2764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2687</v>
      </c>
      <c r="B210" s="151" t="s">
        <v>2763</v>
      </c>
      <c r="C210" s="152" t="s">
        <v>2765</v>
      </c>
      <c r="D210" s="155" t="s">
        <v>2766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2767</v>
      </c>
      <c r="B211" s="149" t="s">
        <v>25</v>
      </c>
      <c r="C211" s="147" t="s">
        <v>2768</v>
      </c>
      <c r="D211" s="153" t="s">
        <v>2769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2767</v>
      </c>
      <c r="B212" s="150" t="s">
        <v>2770</v>
      </c>
      <c r="C212" s="148" t="s">
        <v>2771</v>
      </c>
      <c r="D212" s="154" t="s">
        <v>2772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2767</v>
      </c>
      <c r="B213" s="151" t="s">
        <v>2770</v>
      </c>
      <c r="C213" s="152" t="s">
        <v>2773</v>
      </c>
      <c r="D213" s="155" t="s">
        <v>2774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2767</v>
      </c>
      <c r="B214" s="151" t="s">
        <v>2770</v>
      </c>
      <c r="C214" s="152" t="s">
        <v>2775</v>
      </c>
      <c r="D214" s="155" t="s">
        <v>2776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2767</v>
      </c>
      <c r="B215" s="151" t="s">
        <v>2770</v>
      </c>
      <c r="C215" s="152" t="s">
        <v>2777</v>
      </c>
      <c r="D215" s="155" t="s">
        <v>2778</v>
      </c>
      <c r="E215" s="158" t="s">
        <v>2779</v>
      </c>
      <c r="F215" s="161" t="s">
        <v>2243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2767</v>
      </c>
      <c r="B216" s="151" t="s">
        <v>2770</v>
      </c>
      <c r="C216" s="152" t="s">
        <v>2780</v>
      </c>
      <c r="D216" s="155" t="s">
        <v>2781</v>
      </c>
      <c r="E216" s="158" t="s">
        <v>2782</v>
      </c>
      <c r="F216" s="161" t="s">
        <v>2239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2767</v>
      </c>
      <c r="B217" s="150" t="s">
        <v>2728</v>
      </c>
      <c r="C217" s="148" t="s">
        <v>2783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2767</v>
      </c>
      <c r="B218" s="151" t="s">
        <v>2728</v>
      </c>
      <c r="C218" s="152" t="s">
        <v>2784</v>
      </c>
      <c r="D218" s="155" t="s">
        <v>2785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2767</v>
      </c>
      <c r="B219" s="151" t="s">
        <v>2728</v>
      </c>
      <c r="C219" s="152" t="s">
        <v>2786</v>
      </c>
      <c r="D219" s="155" t="s">
        <v>2787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2767</v>
      </c>
      <c r="B220" s="150" t="s">
        <v>2788</v>
      </c>
      <c r="C220" s="148" t="s">
        <v>2789</v>
      </c>
      <c r="D220" s="154" t="s">
        <v>2790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2767</v>
      </c>
      <c r="B221" s="151" t="s">
        <v>2788</v>
      </c>
      <c r="C221" s="152" t="s">
        <v>2791</v>
      </c>
      <c r="D221" s="155" t="s">
        <v>2792</v>
      </c>
      <c r="E221" s="158" t="s">
        <v>2793</v>
      </c>
      <c r="F221" s="161" t="s">
        <v>2239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2767</v>
      </c>
      <c r="B222" s="151" t="s">
        <v>2788</v>
      </c>
      <c r="C222" s="152" t="s">
        <v>2794</v>
      </c>
      <c r="D222" s="155" t="s">
        <v>2795</v>
      </c>
      <c r="E222" s="158" t="s">
        <v>2796</v>
      </c>
      <c r="F222" s="161" t="s">
        <v>2239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2767</v>
      </c>
      <c r="B223" s="151" t="s">
        <v>2788</v>
      </c>
      <c r="C223" s="152" t="s">
        <v>2797</v>
      </c>
      <c r="D223" s="155" t="s">
        <v>2798</v>
      </c>
      <c r="E223" s="158" t="s">
        <v>2799</v>
      </c>
      <c r="F223" s="161" t="s">
        <v>2239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2767</v>
      </c>
      <c r="B224" s="151" t="s">
        <v>2788</v>
      </c>
      <c r="C224" s="152" t="s">
        <v>2800</v>
      </c>
      <c r="D224" s="155" t="s">
        <v>2801</v>
      </c>
      <c r="E224" s="158" t="s">
        <v>2802</v>
      </c>
      <c r="F224" s="161" t="s">
        <v>2239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2767</v>
      </c>
      <c r="B225" s="151" t="s">
        <v>2788</v>
      </c>
      <c r="C225" s="152" t="s">
        <v>2803</v>
      </c>
      <c r="D225" s="155" t="s">
        <v>2804</v>
      </c>
      <c r="E225" s="158" t="s">
        <v>2805</v>
      </c>
      <c r="F225" s="161" t="s">
        <v>2239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2767</v>
      </c>
      <c r="B226" s="168" t="s">
        <v>2788</v>
      </c>
      <c r="C226" s="169" t="s">
        <v>2806</v>
      </c>
      <c r="D226" s="170" t="s">
        <v>2807</v>
      </c>
      <c r="E226" s="171" t="s">
        <v>2808</v>
      </c>
      <c r="F226" s="172" t="s">
        <v>2239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394</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IFERROR(INDEX('Recommendations'!$I$2:$I$56, MATCH(H2,'Recommendations'!$B$2:$B$56,0))="Implemented", FALSE))</xm:f>
            <x14:dxf>
              <font>
                <color rgb="FF000000"/>
              </font>
              <fill>
                <patternFill>
                  <bgColor rgb="FF3C7D22"/>
                </patternFill>
              </fill>
            </x14:dxf>
          </x14:cfRule>
          <x14:cfRule type="expression" priority="2" id="{00000000-000E-0000-0700-000002000000}">
            <xm:f>AND(H2&lt;&gt;"", IFERROR(INDEX('Recommendations'!$I$2:$I$56, MATCH(H2,'Recommendations'!$B$2:$B$56,0))="Compensated", FALSE))</xm:f>
            <x14:dxf>
              <font>
                <color rgb="FF000000"/>
              </font>
              <fill>
                <patternFill>
                  <bgColor rgb="FFC6E0B4"/>
                </patternFill>
              </fill>
            </x14:dxf>
          </x14:cfRule>
          <x14:cfRule type="expression" priority="3" id="{00000000-000E-0000-0700-000003000000}">
            <xm:f>AND(H2&lt;&gt;"", IFERROR(INDEX('Recommendations'!$I$2:$I$56, MATCH(H2,'Recommendations'!$B$2:$B$56,0))="Testing", FALSE))</xm:f>
            <x14:dxf>
              <font>
                <color rgb="FF000000"/>
              </font>
              <fill>
                <patternFill>
                  <bgColor rgb="FFFFC000"/>
                </patternFill>
              </fill>
            </x14:dxf>
          </x14:cfRule>
          <x14:cfRule type="expression" priority="4" id="{00000000-000E-0000-0700-000004000000}">
            <xm:f>AND(H2&lt;&gt;"", IFERROR(INDEX('Recommendations'!$I$2:$I$56, MATCH(H2,'Recommendations'!$B$2:$B$56,0))="Failed", FALSE))</xm:f>
            <x14:dxf>
              <font>
                <color rgb="FF000000"/>
              </font>
              <fill>
                <patternFill>
                  <bgColor rgb="FFD82891"/>
                </patternFill>
              </fill>
            </x14:dxf>
          </x14:cfRule>
          <x14:cfRule type="expression" priority="5" id="{00000000-000E-0000-0700-000005000000}">
            <xm:f>AND(H2&lt;&gt;"", IFERROR(INDEX('Recommendations'!$I$2:$I$56, MATCH(H2,'Recommendations'!$B$2:$B$56,0))="Risk Accepted", FALSE))</xm:f>
            <x14:dxf>
              <font>
                <color rgb="FF000000"/>
              </font>
              <fill>
                <patternFill>
                  <bgColor rgb="FFD9D9D9"/>
                </patternFill>
              </fill>
            </x14:dxf>
          </x14:cfRule>
          <x14:cfRule type="expression" priority="6" id="{00000000-000E-0000-0700-000006000000}">
            <xm:f>AND(H2&lt;&gt;"", IFERROR(INDEX('Recommendations'!$I$2:$I$56, MATCH(H2,'Recommendations'!$B$2:$B$56,0))="N/A",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2226</v>
      </c>
      <c r="B1" s="207" t="s">
        <v>2809</v>
      </c>
      <c r="C1" s="207" t="s">
        <v>2810</v>
      </c>
      <c r="D1" s="207" t="s">
        <v>2811</v>
      </c>
      <c r="E1" s="207" t="s">
        <v>1535</v>
      </c>
      <c r="F1" s="207" t="s">
        <v>641</v>
      </c>
      <c r="G1" s="207" t="s">
        <v>642</v>
      </c>
      <c r="H1" s="207" t="s">
        <v>643</v>
      </c>
      <c r="I1" s="207" t="s">
        <v>644</v>
      </c>
      <c r="J1" s="207" t="s">
        <v>645</v>
      </c>
      <c r="K1" s="207" t="s">
        <v>646</v>
      </c>
      <c r="L1" s="207" t="s">
        <v>647</v>
      </c>
      <c r="M1" s="207" t="s">
        <v>648</v>
      </c>
      <c r="N1" s="207" t="s">
        <v>649</v>
      </c>
      <c r="O1" s="207" t="s">
        <v>650</v>
      </c>
      <c r="P1" s="207" t="s">
        <v>651</v>
      </c>
      <c r="Q1" s="207" t="s">
        <v>652</v>
      </c>
      <c r="R1" s="207" t="s">
        <v>653</v>
      </c>
      <c r="S1" s="207" t="s">
        <v>654</v>
      </c>
      <c r="T1" s="207" t="s">
        <v>655</v>
      </c>
      <c r="U1" s="207" t="s">
        <v>656</v>
      </c>
      <c r="V1" s="207" t="s">
        <v>657</v>
      </c>
      <c r="W1" s="207" t="s">
        <v>658</v>
      </c>
      <c r="X1" s="207" t="s">
        <v>659</v>
      </c>
      <c r="Y1" s="207" t="s">
        <v>660</v>
      </c>
      <c r="Z1" s="207" t="s">
        <v>661</v>
      </c>
      <c r="AA1" s="207" t="s">
        <v>662</v>
      </c>
      <c r="AB1" s="207" t="s">
        <v>663</v>
      </c>
      <c r="AC1" s="207" t="s">
        <v>664</v>
      </c>
      <c r="AD1" s="207" t="s">
        <v>665</v>
      </c>
      <c r="AE1" s="207" t="s">
        <v>666</v>
      </c>
      <c r="AF1" s="207" t="s">
        <v>667</v>
      </c>
      <c r="AG1" s="207" t="s">
        <v>668</v>
      </c>
      <c r="AH1" s="207" t="s">
        <v>669</v>
      </c>
      <c r="AI1" s="207" t="s">
        <v>670</v>
      </c>
      <c r="AJ1" s="207" t="s">
        <v>671</v>
      </c>
      <c r="AK1" s="207" t="s">
        <v>672</v>
      </c>
      <c r="AL1" s="207" t="s">
        <v>673</v>
      </c>
      <c r="AM1" s="207" t="s">
        <v>674</v>
      </c>
      <c r="AN1" s="207" t="s">
        <v>675</v>
      </c>
      <c r="AO1" s="207" t="s">
        <v>676</v>
      </c>
      <c r="AP1" s="207" t="s">
        <v>677</v>
      </c>
      <c r="AQ1" s="207" t="s">
        <v>678</v>
      </c>
      <c r="AR1" s="207" t="s">
        <v>679</v>
      </c>
      <c r="AS1" s="207" t="s">
        <v>680</v>
      </c>
      <c r="AT1" s="208" t="s">
        <v>681</v>
      </c>
    </row>
    <row r="2" spans="1:46" ht="60" customHeight="1" outlineLevel="1" x14ac:dyDescent="0.35">
      <c r="A2" s="200" t="s">
        <v>482</v>
      </c>
      <c r="B2" s="186" t="s">
        <v>2812</v>
      </c>
      <c r="C2" s="186"/>
      <c r="D2" s="189" t="s">
        <v>2813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482</v>
      </c>
      <c r="B3" s="187" t="s">
        <v>2812</v>
      </c>
      <c r="C3" s="188" t="s">
        <v>2814</v>
      </c>
      <c r="D3" s="190" t="s">
        <v>2815</v>
      </c>
      <c r="E3" s="190" t="s">
        <v>2816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482</v>
      </c>
      <c r="B4" s="187" t="s">
        <v>2812</v>
      </c>
      <c r="C4" s="188" t="s">
        <v>2817</v>
      </c>
      <c r="D4" s="190" t="s">
        <v>2818</v>
      </c>
      <c r="E4" s="190" t="s">
        <v>2819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482</v>
      </c>
      <c r="B5" s="187" t="s">
        <v>2812</v>
      </c>
      <c r="C5" s="188" t="s">
        <v>2820</v>
      </c>
      <c r="D5" s="190" t="s">
        <v>2821</v>
      </c>
      <c r="E5" s="190" t="s">
        <v>2822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482</v>
      </c>
      <c r="B6" s="187" t="s">
        <v>2812</v>
      </c>
      <c r="C6" s="188" t="s">
        <v>2823</v>
      </c>
      <c r="D6" s="190" t="s">
        <v>2824</v>
      </c>
      <c r="E6" s="190" t="s">
        <v>2825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482</v>
      </c>
      <c r="B7" s="187" t="s">
        <v>2812</v>
      </c>
      <c r="C7" s="188" t="s">
        <v>2826</v>
      </c>
      <c r="D7" s="190" t="s">
        <v>2827</v>
      </c>
      <c r="E7" s="190" t="s">
        <v>2828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482</v>
      </c>
      <c r="B8" s="187" t="s">
        <v>2812</v>
      </c>
      <c r="C8" s="188" t="s">
        <v>2829</v>
      </c>
      <c r="D8" s="190" t="s">
        <v>2830</v>
      </c>
      <c r="E8" s="190" t="s">
        <v>2831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482</v>
      </c>
      <c r="B9" s="187" t="s">
        <v>2812</v>
      </c>
      <c r="C9" s="188" t="s">
        <v>2832</v>
      </c>
      <c r="D9" s="190" t="s">
        <v>2833</v>
      </c>
      <c r="E9" s="190" t="s">
        <v>2834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482</v>
      </c>
      <c r="B10" s="187" t="s">
        <v>2812</v>
      </c>
      <c r="C10" s="188" t="s">
        <v>2835</v>
      </c>
      <c r="D10" s="190" t="s">
        <v>2836</v>
      </c>
      <c r="E10" s="190" t="s">
        <v>2837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482</v>
      </c>
      <c r="B11" s="187" t="s">
        <v>2812</v>
      </c>
      <c r="C11" s="188" t="s">
        <v>2838</v>
      </c>
      <c r="D11" s="190" t="s">
        <v>2839</v>
      </c>
      <c r="E11" s="190" t="s">
        <v>2840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482</v>
      </c>
      <c r="B12" s="187" t="s">
        <v>2812</v>
      </c>
      <c r="C12" s="188" t="s">
        <v>2841</v>
      </c>
      <c r="D12" s="190" t="s">
        <v>2842</v>
      </c>
      <c r="E12" s="190" t="s">
        <v>2843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482</v>
      </c>
      <c r="B13" s="187" t="s">
        <v>2812</v>
      </c>
      <c r="C13" s="188" t="s">
        <v>2844</v>
      </c>
      <c r="D13" s="190" t="s">
        <v>2845</v>
      </c>
      <c r="E13" s="190" t="s">
        <v>2846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482</v>
      </c>
      <c r="B14" s="187" t="s">
        <v>2812</v>
      </c>
      <c r="C14" s="188" t="s">
        <v>2847</v>
      </c>
      <c r="D14" s="190" t="s">
        <v>2848</v>
      </c>
      <c r="E14" s="190" t="s">
        <v>2849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482</v>
      </c>
      <c r="B15" s="187" t="s">
        <v>2812</v>
      </c>
      <c r="C15" s="188" t="s">
        <v>2850</v>
      </c>
      <c r="D15" s="190" t="s">
        <v>2851</v>
      </c>
      <c r="E15" s="190" t="s">
        <v>2852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482</v>
      </c>
      <c r="B16" s="187" t="s">
        <v>2812</v>
      </c>
      <c r="C16" s="188" t="s">
        <v>2853</v>
      </c>
      <c r="D16" s="190" t="s">
        <v>2854</v>
      </c>
      <c r="E16" s="190" t="s">
        <v>2855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482</v>
      </c>
      <c r="B17" s="187" t="s">
        <v>2812</v>
      </c>
      <c r="C17" s="188" t="s">
        <v>2856</v>
      </c>
      <c r="D17" s="190" t="s">
        <v>2857</v>
      </c>
      <c r="E17" s="190" t="s">
        <v>2858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482</v>
      </c>
      <c r="B18" s="187" t="s">
        <v>2812</v>
      </c>
      <c r="C18" s="188" t="s">
        <v>2859</v>
      </c>
      <c r="D18" s="190" t="s">
        <v>2860</v>
      </c>
      <c r="E18" s="190" t="s">
        <v>2861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482</v>
      </c>
      <c r="B19" s="186" t="s">
        <v>2862</v>
      </c>
      <c r="C19" s="186"/>
      <c r="D19" s="189" t="s">
        <v>2863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482</v>
      </c>
      <c r="B20" s="187" t="s">
        <v>2862</v>
      </c>
      <c r="C20" s="188" t="s">
        <v>2864</v>
      </c>
      <c r="D20" s="190" t="s">
        <v>2865</v>
      </c>
      <c r="E20" s="190" t="s">
        <v>2866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482</v>
      </c>
      <c r="B21" s="187" t="s">
        <v>2862</v>
      </c>
      <c r="C21" s="188" t="s">
        <v>2867</v>
      </c>
      <c r="D21" s="190" t="s">
        <v>2868</v>
      </c>
      <c r="E21" s="190" t="s">
        <v>2869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482</v>
      </c>
      <c r="B22" s="187" t="s">
        <v>2862</v>
      </c>
      <c r="C22" s="188" t="s">
        <v>2870</v>
      </c>
      <c r="D22" s="190" t="s">
        <v>2871</v>
      </c>
      <c r="E22" s="190" t="s">
        <v>2872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482</v>
      </c>
      <c r="B23" s="187" t="s">
        <v>2862</v>
      </c>
      <c r="C23" s="188" t="s">
        <v>2873</v>
      </c>
      <c r="D23" s="190" t="s">
        <v>2874</v>
      </c>
      <c r="E23" s="190" t="s">
        <v>2875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482</v>
      </c>
      <c r="B24" s="187" t="s">
        <v>2862</v>
      </c>
      <c r="C24" s="188" t="s">
        <v>2876</v>
      </c>
      <c r="D24" s="190" t="s">
        <v>2877</v>
      </c>
      <c r="E24" s="190" t="s">
        <v>2878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482</v>
      </c>
      <c r="B25" s="187" t="s">
        <v>2862</v>
      </c>
      <c r="C25" s="188" t="s">
        <v>2879</v>
      </c>
      <c r="D25" s="190" t="s">
        <v>2880</v>
      </c>
      <c r="E25" s="190" t="s">
        <v>2881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482</v>
      </c>
      <c r="B26" s="187" t="s">
        <v>2862</v>
      </c>
      <c r="C26" s="188" t="s">
        <v>2882</v>
      </c>
      <c r="D26" s="190" t="s">
        <v>2883</v>
      </c>
      <c r="E26" s="190" t="s">
        <v>2884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482</v>
      </c>
      <c r="B27" s="187" t="s">
        <v>2862</v>
      </c>
      <c r="C27" s="188" t="s">
        <v>2885</v>
      </c>
      <c r="D27" s="190" t="s">
        <v>2886</v>
      </c>
      <c r="E27" s="190" t="s">
        <v>2887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482</v>
      </c>
      <c r="B28" s="187" t="s">
        <v>2862</v>
      </c>
      <c r="C28" s="188" t="s">
        <v>2888</v>
      </c>
      <c r="D28" s="190" t="s">
        <v>2889</v>
      </c>
      <c r="E28" s="190" t="s">
        <v>2890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482</v>
      </c>
      <c r="B29" s="187" t="s">
        <v>2862</v>
      </c>
      <c r="C29" s="188" t="s">
        <v>2891</v>
      </c>
      <c r="D29" s="190" t="s">
        <v>2892</v>
      </c>
      <c r="E29" s="190" t="s">
        <v>2893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482</v>
      </c>
      <c r="B30" s="187" t="s">
        <v>2862</v>
      </c>
      <c r="C30" s="188" t="s">
        <v>2894</v>
      </c>
      <c r="D30" s="190" t="s">
        <v>2895</v>
      </c>
      <c r="E30" s="190" t="s">
        <v>2896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482</v>
      </c>
      <c r="B31" s="187" t="s">
        <v>2862</v>
      </c>
      <c r="C31" s="188" t="s">
        <v>2897</v>
      </c>
      <c r="D31" s="190" t="s">
        <v>2898</v>
      </c>
      <c r="E31" s="190" t="s">
        <v>2899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2900</v>
      </c>
      <c r="B32" s="186"/>
      <c r="C32" s="186"/>
      <c r="D32" s="189" t="s">
        <v>2901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2900</v>
      </c>
      <c r="B33" s="187"/>
      <c r="C33" s="188" t="s">
        <v>2902</v>
      </c>
      <c r="D33" s="190" t="s">
        <v>2903</v>
      </c>
      <c r="E33" s="190" t="s">
        <v>2904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2900</v>
      </c>
      <c r="B34" s="187"/>
      <c r="C34" s="188" t="s">
        <v>2905</v>
      </c>
      <c r="D34" s="190" t="s">
        <v>2906</v>
      </c>
      <c r="E34" s="190" t="s">
        <v>2907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2900</v>
      </c>
      <c r="B35" s="187"/>
      <c r="C35" s="188" t="s">
        <v>2908</v>
      </c>
      <c r="D35" s="190" t="s">
        <v>2909</v>
      </c>
      <c r="E35" s="190" t="s">
        <v>2910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2900</v>
      </c>
      <c r="B36" s="186" t="s">
        <v>2911</v>
      </c>
      <c r="C36" s="186"/>
      <c r="D36" s="189" t="s">
        <v>2912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2900</v>
      </c>
      <c r="B37" s="187" t="s">
        <v>2911</v>
      </c>
      <c r="C37" s="188" t="s">
        <v>2913</v>
      </c>
      <c r="D37" s="190" t="s">
        <v>2914</v>
      </c>
      <c r="E37" s="190" t="s">
        <v>2915</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2900</v>
      </c>
      <c r="B38" s="187" t="s">
        <v>2911</v>
      </c>
      <c r="C38" s="188" t="s">
        <v>2916</v>
      </c>
      <c r="D38" s="190" t="s">
        <v>2917</v>
      </c>
      <c r="E38" s="190" t="s">
        <v>2918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2900</v>
      </c>
      <c r="B39" s="187" t="s">
        <v>2911</v>
      </c>
      <c r="C39" s="188" t="s">
        <v>2919</v>
      </c>
      <c r="D39" s="190" t="s">
        <v>2920</v>
      </c>
      <c r="E39" s="190" t="s">
        <v>2921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2900</v>
      </c>
      <c r="B40" s="187" t="s">
        <v>2911</v>
      </c>
      <c r="C40" s="188" t="s">
        <v>2922</v>
      </c>
      <c r="D40" s="190" t="s">
        <v>2923</v>
      </c>
      <c r="E40" s="190" t="s">
        <v>2924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2900</v>
      </c>
      <c r="B41" s="187" t="s">
        <v>2911</v>
      </c>
      <c r="C41" s="188" t="s">
        <v>2925</v>
      </c>
      <c r="D41" s="190" t="s">
        <v>2926</v>
      </c>
      <c r="E41" s="190" t="s">
        <v>2927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2900</v>
      </c>
      <c r="B42" s="187" t="s">
        <v>2911</v>
      </c>
      <c r="C42" s="188" t="s">
        <v>2928</v>
      </c>
      <c r="D42" s="190" t="s">
        <v>2929</v>
      </c>
      <c r="E42" s="190" t="s">
        <v>2930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2900</v>
      </c>
      <c r="B43" s="187" t="s">
        <v>2911</v>
      </c>
      <c r="C43" s="188" t="s">
        <v>2931</v>
      </c>
      <c r="D43" s="190" t="s">
        <v>2932</v>
      </c>
      <c r="E43" s="190" t="s">
        <v>2933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2900</v>
      </c>
      <c r="B44" s="187" t="s">
        <v>2911</v>
      </c>
      <c r="C44" s="188" t="s">
        <v>2934</v>
      </c>
      <c r="D44" s="190" t="s">
        <v>2935</v>
      </c>
      <c r="E44" s="190" t="s">
        <v>2936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2900</v>
      </c>
      <c r="B45" s="187" t="s">
        <v>2911</v>
      </c>
      <c r="C45" s="188" t="s">
        <v>2937</v>
      </c>
      <c r="D45" s="190" t="s">
        <v>2938</v>
      </c>
      <c r="E45" s="190" t="s">
        <v>2939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2900</v>
      </c>
      <c r="B46" s="187" t="s">
        <v>2911</v>
      </c>
      <c r="C46" s="188" t="s">
        <v>2940</v>
      </c>
      <c r="D46" s="190" t="s">
        <v>2941</v>
      </c>
      <c r="E46" s="190" t="s">
        <v>2942</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2900</v>
      </c>
      <c r="B47" s="187" t="s">
        <v>2911</v>
      </c>
      <c r="C47" s="188" t="s">
        <v>2943</v>
      </c>
      <c r="D47" s="190" t="s">
        <v>2944</v>
      </c>
      <c r="E47" s="190" t="s">
        <v>2945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2900</v>
      </c>
      <c r="B48" s="187" t="s">
        <v>2911</v>
      </c>
      <c r="C48" s="188" t="s">
        <v>2946</v>
      </c>
      <c r="D48" s="190" t="s">
        <v>2947</v>
      </c>
      <c r="E48" s="190" t="s">
        <v>2948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2900</v>
      </c>
      <c r="B49" s="187" t="s">
        <v>2911</v>
      </c>
      <c r="C49" s="188" t="s">
        <v>2949</v>
      </c>
      <c r="D49" s="190" t="s">
        <v>2950</v>
      </c>
      <c r="E49" s="190" t="s">
        <v>2951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2900</v>
      </c>
      <c r="B50" s="187" t="s">
        <v>2911</v>
      </c>
      <c r="C50" s="188" t="s">
        <v>2952</v>
      </c>
      <c r="D50" s="190" t="s">
        <v>2953</v>
      </c>
      <c r="E50" s="190" t="s">
        <v>2954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2900</v>
      </c>
      <c r="B51" s="186" t="s">
        <v>2955</v>
      </c>
      <c r="C51" s="186"/>
      <c r="D51" s="189" t="s">
        <v>2956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2900</v>
      </c>
      <c r="B52" s="187" t="s">
        <v>2955</v>
      </c>
      <c r="C52" s="188" t="s">
        <v>2957</v>
      </c>
      <c r="D52" s="190" t="s">
        <v>2958</v>
      </c>
      <c r="E52" s="190" t="s">
        <v>2959</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2900</v>
      </c>
      <c r="B53" s="187" t="s">
        <v>2955</v>
      </c>
      <c r="C53" s="188" t="s">
        <v>2960</v>
      </c>
      <c r="D53" s="190" t="s">
        <v>2961</v>
      </c>
      <c r="E53" s="190" t="s">
        <v>2962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2900</v>
      </c>
      <c r="B54" s="187" t="s">
        <v>2955</v>
      </c>
      <c r="C54" s="188" t="s">
        <v>2963</v>
      </c>
      <c r="D54" s="190" t="s">
        <v>2964</v>
      </c>
      <c r="E54" s="190" t="s">
        <v>2965</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2900</v>
      </c>
      <c r="B55" s="187" t="s">
        <v>2955</v>
      </c>
      <c r="C55" s="188" t="s">
        <v>2966</v>
      </c>
      <c r="D55" s="190" t="s">
        <v>2967</v>
      </c>
      <c r="E55" s="190" t="s">
        <v>2968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2900</v>
      </c>
      <c r="B56" s="187" t="s">
        <v>2955</v>
      </c>
      <c r="C56" s="188" t="s">
        <v>2969</v>
      </c>
      <c r="D56" s="190" t="s">
        <v>2970</v>
      </c>
      <c r="E56" s="190" t="s">
        <v>2971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2900</v>
      </c>
      <c r="B57" s="187" t="s">
        <v>2955</v>
      </c>
      <c r="C57" s="188" t="s">
        <v>2972</v>
      </c>
      <c r="D57" s="190" t="s">
        <v>2973</v>
      </c>
      <c r="E57" s="190" t="s">
        <v>2974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2900</v>
      </c>
      <c r="B58" s="187" t="s">
        <v>2955</v>
      </c>
      <c r="C58" s="188" t="s">
        <v>2975</v>
      </c>
      <c r="D58" s="190" t="s">
        <v>2976</v>
      </c>
      <c r="E58" s="190" t="s">
        <v>2977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2900</v>
      </c>
      <c r="B59" s="187" t="s">
        <v>2955</v>
      </c>
      <c r="C59" s="188" t="s">
        <v>2978</v>
      </c>
      <c r="D59" s="190" t="s">
        <v>2979</v>
      </c>
      <c r="E59" s="190" t="s">
        <v>2980</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2900</v>
      </c>
      <c r="B60" s="187" t="s">
        <v>2981</v>
      </c>
      <c r="C60" s="188" t="s">
        <v>2982</v>
      </c>
      <c r="D60" s="190" t="s">
        <v>2983</v>
      </c>
      <c r="E60" s="190" t="s">
        <v>2984</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2900</v>
      </c>
      <c r="B61" s="187" t="s">
        <v>2981</v>
      </c>
      <c r="C61" s="188" t="s">
        <v>2985</v>
      </c>
      <c r="D61" s="190" t="s">
        <v>2986</v>
      </c>
      <c r="E61" s="190" t="s">
        <v>2987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2900</v>
      </c>
      <c r="B62" s="186" t="s">
        <v>2988</v>
      </c>
      <c r="C62" s="186"/>
      <c r="D62" s="189" t="s">
        <v>2989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2900</v>
      </c>
      <c r="B63" s="187" t="s">
        <v>2988</v>
      </c>
      <c r="C63" s="188" t="s">
        <v>2990</v>
      </c>
      <c r="D63" s="190" t="s">
        <v>2991</v>
      </c>
      <c r="E63" s="190" t="s">
        <v>2992</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2900</v>
      </c>
      <c r="B64" s="187" t="s">
        <v>2988</v>
      </c>
      <c r="C64" s="188" t="s">
        <v>2993</v>
      </c>
      <c r="D64" s="190" t="s">
        <v>2994</v>
      </c>
      <c r="E64" s="190" t="s">
        <v>2995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2900</v>
      </c>
      <c r="B65" s="187" t="s">
        <v>2988</v>
      </c>
      <c r="C65" s="188" t="s">
        <v>2996</v>
      </c>
      <c r="D65" s="190" t="s">
        <v>2997</v>
      </c>
      <c r="E65" s="190" t="s">
        <v>2998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2900</v>
      </c>
      <c r="B66" s="187" t="s">
        <v>2988</v>
      </c>
      <c r="C66" s="188" t="s">
        <v>2999</v>
      </c>
      <c r="D66" s="190" t="s">
        <v>3000</v>
      </c>
      <c r="E66" s="190" t="s">
        <v>3001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2900</v>
      </c>
      <c r="B67" s="187" t="s">
        <v>2988</v>
      </c>
      <c r="C67" s="188" t="s">
        <v>3002</v>
      </c>
      <c r="D67" s="190" t="s">
        <v>3003</v>
      </c>
      <c r="E67" s="190" t="s">
        <v>3004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2900</v>
      </c>
      <c r="B68" s="187" t="s">
        <v>2988</v>
      </c>
      <c r="C68" s="188" t="s">
        <v>3005</v>
      </c>
      <c r="D68" s="190" t="s">
        <v>3006</v>
      </c>
      <c r="E68" s="190" t="s">
        <v>3007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2900</v>
      </c>
      <c r="B69" s="187" t="s">
        <v>2988</v>
      </c>
      <c r="C69" s="188" t="s">
        <v>3008</v>
      </c>
      <c r="D69" s="190" t="s">
        <v>3009</v>
      </c>
      <c r="E69" s="190" t="s">
        <v>3010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2900</v>
      </c>
      <c r="B70" s="187" t="s">
        <v>2988</v>
      </c>
      <c r="C70" s="188" t="s">
        <v>3011</v>
      </c>
      <c r="D70" s="190" t="s">
        <v>3012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2900</v>
      </c>
      <c r="B71" s="187" t="s">
        <v>2988</v>
      </c>
      <c r="C71" s="188" t="s">
        <v>3013</v>
      </c>
      <c r="D71" s="190" t="s">
        <v>3014</v>
      </c>
      <c r="E71" s="190" t="s">
        <v>3015</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2900</v>
      </c>
      <c r="B72" s="187" t="s">
        <v>2988</v>
      </c>
      <c r="C72" s="188" t="s">
        <v>3016</v>
      </c>
      <c r="D72" s="190" t="s">
        <v>3017</v>
      </c>
      <c r="E72" s="190" t="s">
        <v>3018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2900</v>
      </c>
      <c r="B73" s="187" t="s">
        <v>2988</v>
      </c>
      <c r="C73" s="188" t="s">
        <v>3019</v>
      </c>
      <c r="D73" s="190" t="s">
        <v>3020</v>
      </c>
      <c r="E73" s="190" t="s">
        <v>3021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2900</v>
      </c>
      <c r="B74" s="187" t="s">
        <v>2988</v>
      </c>
      <c r="C74" s="188" t="s">
        <v>3022</v>
      </c>
      <c r="D74" s="190" t="s">
        <v>3023</v>
      </c>
      <c r="E74" s="190" t="s">
        <v>3024</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2900</v>
      </c>
      <c r="B75" s="187" t="s">
        <v>2988</v>
      </c>
      <c r="C75" s="188" t="s">
        <v>3025</v>
      </c>
      <c r="D75" s="190" t="s">
        <v>3026</v>
      </c>
      <c r="E75" s="190" t="s">
        <v>3027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2900</v>
      </c>
      <c r="B76" s="187" t="s">
        <v>2988</v>
      </c>
      <c r="C76" s="188" t="s">
        <v>3028</v>
      </c>
      <c r="D76" s="190" t="s">
        <v>3029</v>
      </c>
      <c r="E76" s="190" t="s">
        <v>3030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2900</v>
      </c>
      <c r="B77" s="187" t="s">
        <v>2988</v>
      </c>
      <c r="C77" s="188" t="s">
        <v>3031</v>
      </c>
      <c r="D77" s="190" t="s">
        <v>3032</v>
      </c>
      <c r="E77" s="190" t="s">
        <v>3033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2900</v>
      </c>
      <c r="B78" s="187" t="s">
        <v>2988</v>
      </c>
      <c r="C78" s="188" t="s">
        <v>3034</v>
      </c>
      <c r="D78" s="190" t="s">
        <v>3035</v>
      </c>
      <c r="E78" s="190" t="s">
        <v>3036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2900</v>
      </c>
      <c r="B79" s="186" t="s">
        <v>2988</v>
      </c>
      <c r="C79" s="186"/>
      <c r="D79" s="189" t="s">
        <v>3037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3038</v>
      </c>
      <c r="B80" s="187"/>
      <c r="C80" s="188" t="s">
        <v>3039</v>
      </c>
      <c r="D80" s="190" t="s">
        <v>3040</v>
      </c>
      <c r="E80" s="190" t="s">
        <v>3041</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3038</v>
      </c>
      <c r="B81" s="187"/>
      <c r="C81" s="188" t="s">
        <v>3042</v>
      </c>
      <c r="D81" s="190" t="s">
        <v>3043</v>
      </c>
      <c r="E81" s="190" t="s">
        <v>3044</v>
      </c>
      <c r="F81" s="192">
        <f>IF(COUNTIF(G81:AT81,"&lt;&gt;")=0,"",SUMPRODUCT(((Recommendations[ImplStatus]="Implemented")+(Recommendations[ImplStatus]="Compensated"))*ISNUMBER(MATCH(Recommendations[Id],G81:AT81,0)))/COUNTIF(G81:AT81,"&lt;&gt;"))</f>
        <v>0</v>
      </c>
      <c r="G81" s="194" t="s">
        <v>125</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3038</v>
      </c>
      <c r="B82" s="187"/>
      <c r="C82" s="188" t="s">
        <v>3045</v>
      </c>
      <c r="D82" s="190" t="s">
        <v>3046</v>
      </c>
      <c r="E82" s="190" t="s">
        <v>3047</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3038</v>
      </c>
      <c r="B83" s="187"/>
      <c r="C83" s="188" t="s">
        <v>3048</v>
      </c>
      <c r="D83" s="190" t="s">
        <v>3049</v>
      </c>
      <c r="E83" s="190" t="s">
        <v>3050</v>
      </c>
      <c r="F83" s="192">
        <f>IF(COUNTIF(G83:AT83,"&lt;&gt;")=0,"",SUMPRODUCT(((Recommendations[ImplStatus]="Implemented")+(Recommendations[ImplStatus]="Compensated"))*ISNUMBER(MATCH(Recommendations[Id],G83:AT83,0)))/COUNTIF(G83:AT83,"&lt;&gt;"))</f>
        <v>0</v>
      </c>
      <c r="G83" s="194" t="s">
        <v>75</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3038</v>
      </c>
      <c r="B84" s="186"/>
      <c r="C84" s="186"/>
      <c r="D84" s="189" t="s">
        <v>3051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3052</v>
      </c>
      <c r="B85" s="187"/>
      <c r="C85" s="188" t="s">
        <v>3053</v>
      </c>
      <c r="D85" s="190" t="s">
        <v>3054</v>
      </c>
      <c r="E85" s="190" t="s">
        <v>3055</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3052</v>
      </c>
      <c r="B86" s="187"/>
      <c r="C86" s="188" t="s">
        <v>3056</v>
      </c>
      <c r="D86" s="190" t="s">
        <v>3057</v>
      </c>
      <c r="E86" s="190" t="s">
        <v>3058</v>
      </c>
      <c r="F86" s="192">
        <f>IF(COUNTIF(G86:AT86,"&lt;&gt;")=0,"",SUMPRODUCT(((Recommendations[ImplStatus]="Implemented")+(Recommendations[ImplStatus]="Compensated"))*ISNUMBER(MATCH(Recommendations[Id],G86:AT86,0)))/COUNTIF(G86:AT86,"&lt;&gt;"))</f>
        <v>0</v>
      </c>
      <c r="G86" s="194" t="s">
        <v>75</v>
      </c>
      <c r="H86" s="194" t="s">
        <v>104</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3052</v>
      </c>
      <c r="B87" s="187"/>
      <c r="C87" s="188" t="s">
        <v>3059</v>
      </c>
      <c r="D87" s="190" t="s">
        <v>3060</v>
      </c>
      <c r="E87" s="190" t="s">
        <v>3061</v>
      </c>
      <c r="F87" s="192">
        <f>IF(COUNTIF(G87:AT87,"&lt;&gt;")=0,"",SUMPRODUCT(((Recommendations[ImplStatus]="Implemented")+(Recommendations[ImplStatus]="Compensated"))*ISNUMBER(MATCH(Recommendations[Id],G87:AT87,0)))/COUNTIF(G87:AT87,"&lt;&gt;"))</f>
        <v>0</v>
      </c>
      <c r="G87" s="194" t="s">
        <v>82</v>
      </c>
      <c r="H87" s="194" t="s">
        <v>89</v>
      </c>
      <c r="I87" s="194" t="s">
        <v>96</v>
      </c>
      <c r="J87" s="194" t="s">
        <v>111</v>
      </c>
      <c r="K87" s="194" t="s">
        <v>118</v>
      </c>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3052</v>
      </c>
      <c r="B88" s="187"/>
      <c r="C88" s="188" t="s">
        <v>3062</v>
      </c>
      <c r="D88" s="190" t="s">
        <v>3063</v>
      </c>
      <c r="E88" s="190" t="s">
        <v>3064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3052</v>
      </c>
      <c r="B89" s="187"/>
      <c r="C89" s="188" t="s">
        <v>3065</v>
      </c>
      <c r="D89" s="190" t="s">
        <v>3066</v>
      </c>
      <c r="E89" s="190" t="s">
        <v>3067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3052</v>
      </c>
      <c r="B90" s="186" t="s">
        <v>3068</v>
      </c>
      <c r="C90" s="186"/>
      <c r="D90" s="189" t="s">
        <v>3069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3052</v>
      </c>
      <c r="B91" s="187" t="s">
        <v>3068</v>
      </c>
      <c r="C91" s="188" t="s">
        <v>3070</v>
      </c>
      <c r="D91" s="190" t="s">
        <v>3071</v>
      </c>
      <c r="E91" s="190" t="s">
        <v>3072</v>
      </c>
      <c r="F91" s="192">
        <f>IF(COUNTIF(G91:AT91,"&lt;&gt;")=0,"",SUMPRODUCT(((Recommendations[ImplStatus]="Implemented")+(Recommendations[ImplStatus]="Compensated"))*ISNUMBER(MATCH(Recommendations[Id],G91:AT91,0)))/COUNTIF(G91:AT91,"&lt;&gt;"))</f>
        <v>0</v>
      </c>
      <c r="G91" s="194" t="s">
        <v>75</v>
      </c>
      <c r="H91" s="194" t="s">
        <v>82</v>
      </c>
      <c r="I91" s="194" t="s">
        <v>89</v>
      </c>
      <c r="J91" s="194" t="s">
        <v>96</v>
      </c>
      <c r="K91" s="194" t="s">
        <v>104</v>
      </c>
      <c r="L91" s="194" t="s">
        <v>111</v>
      </c>
      <c r="M91" s="194" t="s">
        <v>118</v>
      </c>
      <c r="N91" s="194" t="s">
        <v>125</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3052</v>
      </c>
      <c r="B92" s="187" t="s">
        <v>3068</v>
      </c>
      <c r="C92" s="188" t="s">
        <v>3073</v>
      </c>
      <c r="D92" s="190" t="s">
        <v>3074</v>
      </c>
      <c r="E92" s="190" t="s">
        <v>3075</v>
      </c>
      <c r="F92" s="192">
        <f>IF(COUNTIF(G92:AT92,"&lt;&gt;")=0,"",SUMPRODUCT(((Recommendations[ImplStatus]="Implemented")+(Recommendations[ImplStatus]="Compensated"))*ISNUMBER(MATCH(Recommendations[Id],G92:AT92,0)))/COUNTIF(G92:AT92,"&lt;&gt;"))</f>
        <v>0</v>
      </c>
      <c r="G92" s="194" t="s">
        <v>82</v>
      </c>
      <c r="H92" s="194" t="s">
        <v>89</v>
      </c>
      <c r="I92" s="194" t="s">
        <v>96</v>
      </c>
      <c r="J92" s="194" t="s">
        <v>104</v>
      </c>
      <c r="K92" s="194" t="s">
        <v>111</v>
      </c>
      <c r="L92" s="194" t="s">
        <v>118</v>
      </c>
      <c r="M92" s="194" t="s">
        <v>125</v>
      </c>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3068</v>
      </c>
      <c r="C93" s="188" t="s">
        <v>3076</v>
      </c>
      <c r="D93" s="190" t="s">
        <v>3077</v>
      </c>
      <c r="E93" s="190" t="s">
        <v>3078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3068</v>
      </c>
      <c r="C94" s="188" t="s">
        <v>3079</v>
      </c>
      <c r="D94" s="190" t="s">
        <v>3080</v>
      </c>
      <c r="E94" s="190" t="s">
        <v>3081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3068</v>
      </c>
      <c r="C95" s="188" t="s">
        <v>3082</v>
      </c>
      <c r="D95" s="190" t="s">
        <v>3083</v>
      </c>
      <c r="E95" s="190" t="s">
        <v>3084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3068</v>
      </c>
      <c r="C96" s="188" t="s">
        <v>3085</v>
      </c>
      <c r="D96" s="190" t="s">
        <v>3086</v>
      </c>
      <c r="E96" s="190" t="s">
        <v>3087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3068</v>
      </c>
      <c r="C97" s="188" t="s">
        <v>3088</v>
      </c>
      <c r="D97" s="190" t="s">
        <v>3089</v>
      </c>
      <c r="E97" s="190" t="s">
        <v>3090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3068</v>
      </c>
      <c r="C98" s="188" t="s">
        <v>3091</v>
      </c>
      <c r="D98" s="190" t="s">
        <v>3092</v>
      </c>
      <c r="E98" s="190" t="s">
        <v>3093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3094</v>
      </c>
      <c r="C99" s="186"/>
      <c r="D99" s="189" t="s">
        <v>3095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3094</v>
      </c>
      <c r="C100" s="188" t="s">
        <v>3096</v>
      </c>
      <c r="D100" s="190" t="s">
        <v>3097</v>
      </c>
      <c r="E100" s="190" t="s">
        <v>3098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3094</v>
      </c>
      <c r="C101" s="188" t="s">
        <v>3099</v>
      </c>
      <c r="D101" s="190" t="s">
        <v>3100</v>
      </c>
      <c r="E101" s="190" t="s">
        <v>3101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3094</v>
      </c>
      <c r="C102" s="188" t="s">
        <v>3102</v>
      </c>
      <c r="D102" s="190" t="s">
        <v>3103</v>
      </c>
      <c r="E102" s="190" t="s">
        <v>3104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3094</v>
      </c>
      <c r="C103" s="188" t="s">
        <v>3105</v>
      </c>
      <c r="D103" s="190" t="s">
        <v>3106</v>
      </c>
      <c r="E103" s="190" t="s">
        <v>3107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3094</v>
      </c>
      <c r="C104" s="196" t="s">
        <v>3108</v>
      </c>
      <c r="D104" s="197" t="s">
        <v>3109</v>
      </c>
      <c r="E104" s="197" t="s">
        <v>3110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394</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IFERROR(INDEX('Recommendations'!$I$2:$I$56, MATCH(G2,'Recommendations'!$B$2:$B$56,0))="Implemented", FALSE))</xm:f>
            <x14:dxf>
              <font>
                <color rgb="FF000000"/>
              </font>
              <fill>
                <patternFill>
                  <bgColor rgb="FF3C7D22"/>
                </patternFill>
              </fill>
            </x14:dxf>
          </x14:cfRule>
          <x14:cfRule type="expression" priority="2" id="{00000000-000E-0000-0800-000002000000}">
            <xm:f>AND(G2&lt;&gt;"", IFERROR(INDEX('Recommendations'!$I$2:$I$56, MATCH(G2,'Recommendations'!$B$2:$B$56,0))="Compensated", FALSE))</xm:f>
            <x14:dxf>
              <font>
                <color rgb="FF000000"/>
              </font>
              <fill>
                <patternFill>
                  <bgColor rgb="FFC6E0B4"/>
                </patternFill>
              </fill>
            </x14:dxf>
          </x14:cfRule>
          <x14:cfRule type="expression" priority="3" id="{00000000-000E-0000-0800-000003000000}">
            <xm:f>AND(G2&lt;&gt;"", IFERROR(INDEX('Recommendations'!$I$2:$I$56, MATCH(G2,'Recommendations'!$B$2:$B$56,0))="Testing", FALSE))</xm:f>
            <x14:dxf>
              <font>
                <color rgb="FF000000"/>
              </font>
              <fill>
                <patternFill>
                  <bgColor rgb="FFFFC000"/>
                </patternFill>
              </fill>
            </x14:dxf>
          </x14:cfRule>
          <x14:cfRule type="expression" priority="4" id="{00000000-000E-0000-0800-000004000000}">
            <xm:f>AND(G2&lt;&gt;"", IFERROR(INDEX('Recommendations'!$I$2:$I$56, MATCH(G2,'Recommendations'!$B$2:$B$56,0))="Failed", FALSE))</xm:f>
            <x14:dxf>
              <font>
                <color rgb="FF000000"/>
              </font>
              <fill>
                <patternFill>
                  <bgColor rgb="FFD82891"/>
                </patternFill>
              </fill>
            </x14:dxf>
          </x14:cfRule>
          <x14:cfRule type="expression" priority="5" id="{00000000-000E-0000-0800-000005000000}">
            <xm:f>AND(G2&lt;&gt;"", IFERROR(INDEX('Recommendations'!$I$2:$I$56, MATCH(G2,'Recommendations'!$B$2:$B$56,0))="Risk Accepted", FALSE))</xm:f>
            <x14:dxf>
              <font>
                <color rgb="FF000000"/>
              </font>
              <fill>
                <patternFill>
                  <bgColor rgb="FFD9D9D9"/>
                </patternFill>
              </fill>
            </x14:dxf>
          </x14:cfRule>
          <x14:cfRule type="expression" priority="6" id="{00000000-000E-0000-0800-000006000000}">
            <xm:f>AND(G2&lt;&gt;"", IFERROR(INDEX('Recommendations'!$I$2:$I$56, MATCH(G2,'Recommendations'!$B$2:$B$56,0))="N/A",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IIS 10 Benchmark - SHGIR</dc:title>
  <dc:subject>Generated on: 2026-06-08 18:59:31</dc:subject>
  <dc:creator>Anicet Fopa Tchoffo</dc:creator>
  <cp:keywords>Baseline;Hardening;CIS;Benchmark</cp:keywords>
  <dc:description>Baseline Developed By: Center for Internet Security (CIS)</dc:description>
  <cp:lastModifiedBy>Anicet Fopa Tchoffo</cp:lastModifiedBy>
  <dcterms:modified xsi:type="dcterms:W3CDTF">2026-06-08T17:59:41Z</dcterms:modified>
  <cp:category>CIS</cp:category>
  <cp:contentStatus>Draft</cp:contentStatus>
</cp:coreProperties>
</file>