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C62D1B96880B9181BA609C533A17AE034F5CB080" xr6:coauthVersionLast="47" xr6:coauthVersionMax="47" xr10:uidLastSave="{C53C573F-3837-4B1B-B45F-33FBF2092A2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7" i="1"/>
  <c r="P16" i="1"/>
  <c r="P15" i="1"/>
  <c r="P14" i="1"/>
  <c r="P13" i="1"/>
  <c r="P12" i="1"/>
  <c r="P11" i="1"/>
  <c r="P10" i="1"/>
  <c r="P9" i="1"/>
  <c r="P8" i="1"/>
  <c r="P7" i="1"/>
  <c r="P6" i="1"/>
  <c r="P5" i="1"/>
  <c r="P4" i="1"/>
  <c r="P3" i="1"/>
  <c r="P2" i="1"/>
  <c r="F123" i="3" s="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E84" i="3"/>
  <c r="D84" i="3"/>
  <c r="C84" i="3"/>
  <c r="F84" i="3" s="1"/>
  <c r="F83" i="3"/>
  <c r="E91" i="3" s="1"/>
  <c r="E83" i="3"/>
  <c r="D83" i="3"/>
  <c r="C83" i="3"/>
  <c r="E82" i="3"/>
  <c r="D82" i="3"/>
  <c r="C82" i="3"/>
  <c r="W134" i="3" s="1"/>
  <c r="F81" i="3"/>
  <c r="V165" i="3" s="1"/>
  <c r="E81" i="3"/>
  <c r="D81" i="3"/>
  <c r="C81" i="3"/>
  <c r="U134" i="3" s="1"/>
  <c r="E80" i="3"/>
  <c r="D80" i="3"/>
  <c r="C80" i="3"/>
  <c r="S134" i="3" s="1"/>
  <c r="E67" i="3"/>
  <c r="F67" i="3" s="1"/>
  <c r="D67" i="3"/>
  <c r="C67" i="3"/>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C9" i="3"/>
  <c r="D9" i="3" s="1"/>
  <c r="D8" i="3"/>
  <c r="C8" i="3"/>
  <c r="C7" i="3" s="1"/>
  <c r="D7" i="3" s="1"/>
  <c r="E34" i="3" l="1"/>
  <c r="D34" i="3"/>
  <c r="C34" i="3"/>
  <c r="R166" i="3"/>
  <c r="R161" i="3"/>
  <c r="R156" i="3"/>
  <c r="R151" i="3"/>
  <c r="R146" i="3"/>
  <c r="R141" i="3"/>
  <c r="R136" i="3"/>
  <c r="C20" i="3"/>
  <c r="R165" i="3"/>
  <c r="R160" i="3"/>
  <c r="R155" i="3"/>
  <c r="R150" i="3"/>
  <c r="R145" i="3"/>
  <c r="R140" i="3"/>
  <c r="R164" i="3"/>
  <c r="R159" i="3"/>
  <c r="R154" i="3"/>
  <c r="R149" i="3"/>
  <c r="R144" i="3"/>
  <c r="R139" i="3"/>
  <c r="R163" i="3"/>
  <c r="R158" i="3"/>
  <c r="R153" i="3"/>
  <c r="R148" i="3"/>
  <c r="R143" i="3"/>
  <c r="R138" i="3"/>
  <c r="R162" i="3"/>
  <c r="R157" i="3"/>
  <c r="R152" i="3"/>
  <c r="R147" i="3"/>
  <c r="R142" i="3"/>
  <c r="R137" i="3"/>
  <c r="E20" i="3"/>
  <c r="D20" i="3"/>
  <c r="E71" i="3"/>
  <c r="D71" i="3"/>
  <c r="C71" i="3"/>
  <c r="E108" i="3"/>
  <c r="D108" i="3"/>
  <c r="C108" i="3"/>
  <c r="E110" i="3"/>
  <c r="D110" i="3"/>
  <c r="C110" i="3"/>
  <c r="D109" i="3"/>
  <c r="C109" i="3"/>
  <c r="E109" i="3"/>
  <c r="E58" i="3"/>
  <c r="D58" i="3"/>
  <c r="C58" i="3"/>
  <c r="E54" i="3"/>
  <c r="D54" i="3"/>
  <c r="C54" i="3"/>
  <c r="G123" i="3"/>
  <c r="E55" i="3"/>
  <c r="D55" i="3"/>
  <c r="C55" i="3"/>
  <c r="E56" i="3"/>
  <c r="D56" i="3"/>
  <c r="C56" i="3"/>
  <c r="C57" i="3"/>
  <c r="E57" i="3"/>
  <c r="D57" i="3"/>
  <c r="E92" i="3"/>
  <c r="D92" i="3"/>
  <c r="C92" i="3"/>
  <c r="C35" i="3"/>
  <c r="E35" i="3"/>
  <c r="D35" i="3"/>
  <c r="C53" i="3"/>
  <c r="E53" i="3"/>
  <c r="D53" i="3"/>
  <c r="E111" i="3"/>
  <c r="D111" i="3"/>
  <c r="C111" i="3"/>
  <c r="V136" i="3"/>
  <c r="V141" i="3"/>
  <c r="V146" i="3"/>
  <c r="V151" i="3"/>
  <c r="V156" i="3"/>
  <c r="V161" i="3"/>
  <c r="V166" i="3"/>
  <c r="V137" i="3"/>
  <c r="V142" i="3"/>
  <c r="V147" i="3"/>
  <c r="V152" i="3"/>
  <c r="V157" i="3"/>
  <c r="V162" i="3"/>
  <c r="D89" i="3"/>
  <c r="E89" i="3"/>
  <c r="V138" i="3"/>
  <c r="V143" i="3"/>
  <c r="V148" i="3"/>
  <c r="V153" i="3"/>
  <c r="V158" i="3"/>
  <c r="V163" i="3"/>
  <c r="F80" i="3"/>
  <c r="C89" i="3"/>
  <c r="C91" i="3"/>
  <c r="V139" i="3"/>
  <c r="V144" i="3"/>
  <c r="V149" i="3"/>
  <c r="V154" i="3"/>
  <c r="V159" i="3"/>
  <c r="V164" i="3"/>
  <c r="D91" i="3"/>
  <c r="F82" i="3"/>
  <c r="Q134" i="3"/>
  <c r="V140" i="3"/>
  <c r="V145" i="3"/>
  <c r="V150" i="3"/>
  <c r="V155" i="3"/>
  <c r="V160" i="3"/>
  <c r="T165" i="3" l="1"/>
  <c r="T160" i="3"/>
  <c r="T155" i="3"/>
  <c r="T150" i="3"/>
  <c r="T145" i="3"/>
  <c r="T140" i="3"/>
  <c r="T164" i="3"/>
  <c r="T159" i="3"/>
  <c r="T154" i="3"/>
  <c r="T149" i="3"/>
  <c r="T144" i="3"/>
  <c r="T139" i="3"/>
  <c r="T163" i="3"/>
  <c r="T158" i="3"/>
  <c r="T153" i="3"/>
  <c r="T148" i="3"/>
  <c r="T143" i="3"/>
  <c r="T138" i="3"/>
  <c r="E88" i="3"/>
  <c r="D88" i="3"/>
  <c r="T162" i="3"/>
  <c r="T157" i="3"/>
  <c r="T152" i="3"/>
  <c r="T147" i="3"/>
  <c r="T142" i="3"/>
  <c r="T137" i="3"/>
  <c r="C88" i="3"/>
  <c r="T166" i="3"/>
  <c r="T161" i="3"/>
  <c r="T156" i="3"/>
  <c r="T151" i="3"/>
  <c r="T146" i="3"/>
  <c r="T141" i="3"/>
  <c r="T136" i="3"/>
  <c r="X165" i="3"/>
  <c r="X160" i="3"/>
  <c r="X155" i="3"/>
  <c r="X150" i="3"/>
  <c r="X145" i="3"/>
  <c r="X140" i="3"/>
  <c r="D90" i="3"/>
  <c r="X164" i="3"/>
  <c r="X159" i="3"/>
  <c r="X154" i="3"/>
  <c r="X149" i="3"/>
  <c r="X144" i="3"/>
  <c r="X139" i="3"/>
  <c r="E90" i="3"/>
  <c r="X163" i="3"/>
  <c r="X158" i="3"/>
  <c r="X153" i="3"/>
  <c r="X148" i="3"/>
  <c r="X143" i="3"/>
  <c r="X138" i="3"/>
  <c r="C90" i="3"/>
  <c r="X162" i="3"/>
  <c r="X157" i="3"/>
  <c r="X152" i="3"/>
  <c r="X147" i="3"/>
  <c r="X142" i="3"/>
  <c r="X137" i="3"/>
  <c r="X166" i="3"/>
  <c r="X161" i="3"/>
  <c r="X156" i="3"/>
  <c r="X151" i="3"/>
  <c r="X146" i="3"/>
  <c r="X141" i="3"/>
  <c r="X13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 xml:space="preserve">Ensure </t>
        </r>
        <r>
          <rPr>
            <sz val="11"/>
            <color rgb="FF000000"/>
            <rFont val="Calibri"/>
          </rPr>
          <t>'</t>
        </r>
        <r>
          <rPr>
            <b/>
            <sz val="11"/>
            <color rgb="FF000000"/>
            <rFont val="Calibri"/>
          </rPr>
          <t>Extract customer data privileges from Microsoft Dynamics 365 is controlled</t>
        </r>
        <r>
          <rPr>
            <sz val="11"/>
            <color rgb="FF000000"/>
            <rFont val="Calibri"/>
          </rPr>
          <t>'</t>
        </r>
      </text>
    </comment>
    <comment ref="J27" authorId="0" shapeId="0" xr:uid="{00000000-0006-0000-0400-000002000000}">
      <text>
        <r>
          <rPr>
            <sz val="11"/>
            <rFont val="Calibri"/>
          </rPr>
          <t xml:space="preserve">Ensure </t>
        </r>
        <r>
          <rPr>
            <sz val="11"/>
            <color rgb="FF000000"/>
            <rFont val="Calibri"/>
          </rPr>
          <t>'</t>
        </r>
        <r>
          <rPr>
            <b/>
            <sz val="11"/>
            <color rgb="FF000000"/>
            <rFont val="Calibri"/>
          </rPr>
          <t>Environments with Critical Data are Encrypted with Customer Managed Keys</t>
        </r>
        <r>
          <rPr>
            <sz val="11"/>
            <color rgb="FF000000"/>
            <rFont val="Calibri"/>
          </rPr>
          <t>'</t>
        </r>
      </text>
    </comment>
    <comment ref="J29" authorId="0" shapeId="0" xr:uid="{00000000-0006-0000-0400-000003000000}">
      <text>
        <r>
          <rPr>
            <sz val="11"/>
            <rFont val="Calibri"/>
          </rPr>
          <t xml:space="preserve">Ensure </t>
        </r>
        <r>
          <rPr>
            <sz val="11"/>
            <color rgb="FF000000"/>
            <rFont val="Calibri"/>
          </rPr>
          <t>'</t>
        </r>
        <r>
          <rPr>
            <b/>
            <sz val="11"/>
            <color rgb="FF000000"/>
            <rFont val="Calibri"/>
          </rPr>
          <t>DLP policies are enabled and restrict the connectors usage</t>
        </r>
        <r>
          <rPr>
            <sz val="11"/>
            <color rgb="FF000000"/>
            <rFont val="Calibri"/>
          </rPr>
          <t>'</t>
        </r>
      </text>
    </comment>
    <comment ref="J34" authorId="0" shapeId="0" xr:uid="{00000000-0006-0000-0400-000004000000}">
      <text>
        <r>
          <rPr>
            <sz val="11"/>
            <rFont val="Calibri"/>
          </rPr>
          <t xml:space="preserve">Ensure </t>
        </r>
        <r>
          <rPr>
            <sz val="11"/>
            <color rgb="FF000000"/>
            <rFont val="Calibri"/>
          </rPr>
          <t>'</t>
        </r>
        <r>
          <rPr>
            <b/>
            <sz val="11"/>
            <color rgb="FF000000"/>
            <rFont val="Calibri"/>
          </rPr>
          <t>User sessions are terminated upon time limit exceeded and user logoff</t>
        </r>
        <r>
          <rPr>
            <sz val="11"/>
            <color rgb="FF000000"/>
            <rFont val="Calibri"/>
          </rPr>
          <t>'</t>
        </r>
      </text>
    </comment>
    <comment ref="J48" authorId="0" shapeId="0" xr:uid="{00000000-0006-0000-0400-000005000000}">
      <text>
        <r>
          <rPr>
            <sz val="11"/>
            <rFont val="Calibri"/>
          </rPr>
          <t xml:space="preserve">Ensure </t>
        </r>
        <r>
          <rPr>
            <sz val="11"/>
            <color rgb="FF000000"/>
            <rFont val="Calibri"/>
          </rPr>
          <t>'</t>
        </r>
        <r>
          <rPr>
            <b/>
            <sz val="11"/>
            <color rgb="FF000000"/>
            <rFont val="Calibri"/>
          </rPr>
          <t>Administrative accounts are separate, unassigned, and cloud-only</t>
        </r>
        <r>
          <rPr>
            <sz val="11"/>
            <color rgb="FF000000"/>
            <rFont val="Calibri"/>
          </rPr>
          <t>'</t>
        </r>
      </text>
    </comment>
    <comment ref="J54" authorId="0" shapeId="0" xr:uid="{00000000-0006-0000-0400-000006000000}">
      <text>
        <r>
          <rPr>
            <sz val="11"/>
            <rFont val="Calibri"/>
          </rPr>
          <t xml:space="preserve">Ensure </t>
        </r>
        <r>
          <rPr>
            <sz val="11"/>
            <color rgb="FF000000"/>
            <rFont val="Calibri"/>
          </rPr>
          <t>'</t>
        </r>
        <r>
          <rPr>
            <b/>
            <sz val="11"/>
            <color rgb="FF000000"/>
            <rFont val="Calibri"/>
          </rPr>
          <t>Multifactor authentication for all users</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text>
    </comment>
    <comment ref="J59" authorId="0" shapeId="0" xr:uid="{00000000-0006-0000-0400-000007000000}">
      <text>
        <r>
          <rPr>
            <sz val="11"/>
            <rFont val="Calibri"/>
          </rPr>
          <t xml:space="preserve">Ensure </t>
        </r>
        <r>
          <rPr>
            <sz val="11"/>
            <color rgb="FF000000"/>
            <rFont val="Calibri"/>
          </rPr>
          <t>'</t>
        </r>
        <r>
          <rPr>
            <b/>
            <sz val="11"/>
            <color rgb="FF000000"/>
            <rFont val="Calibri"/>
          </rPr>
          <t>User access to environments is controlled with Security Groups</t>
        </r>
        <r>
          <rPr>
            <sz val="11"/>
            <color rgb="FF000000"/>
            <rFont val="Calibri"/>
          </rPr>
          <t>'</t>
        </r>
      </text>
    </comment>
    <comment ref="K59" authorId="0" shapeId="0" xr:uid="{00000000-0006-0000-0400-00000A000000}">
      <text>
        <r>
          <rPr>
            <sz val="11"/>
            <rFont val="Calibri"/>
          </rPr>
          <t xml:space="preserve">Ensure </t>
        </r>
        <r>
          <rPr>
            <sz val="11"/>
            <color rgb="FF000000"/>
            <rFont val="Calibri"/>
          </rPr>
          <t>'</t>
        </r>
        <r>
          <rPr>
            <b/>
            <sz val="11"/>
            <color rgb="FF000000"/>
            <rFont val="Calibri"/>
          </rPr>
          <t>Creation of new trial, production, and sandbox environments</t>
        </r>
        <r>
          <rPr>
            <sz val="11"/>
            <color rgb="FF000000"/>
            <rFont val="Calibri"/>
          </rPr>
          <t>'</t>
        </r>
        <r>
          <rPr>
            <sz val="11"/>
            <color rgb="FF000000"/>
            <rFont val="Calibri"/>
          </rPr>
          <t xml:space="preserve"> is restricted to </t>
        </r>
        <r>
          <rPr>
            <sz val="11"/>
            <color rgb="FF000000"/>
            <rFont val="Calibri"/>
          </rPr>
          <t>'</t>
        </r>
        <r>
          <rPr>
            <b/>
            <sz val="11"/>
            <color rgb="FF000000"/>
            <rFont val="Calibri"/>
          </rPr>
          <t>Administrators</t>
        </r>
        <r>
          <rPr>
            <sz val="11"/>
            <color rgb="FF000000"/>
            <rFont val="Calibri"/>
          </rPr>
          <t>'</t>
        </r>
      </text>
    </comment>
    <comment ref="L59" authorId="0" shapeId="0" xr:uid="{00000000-0006-0000-0400-000008000000}">
      <text>
        <r>
          <rPr>
            <sz val="11"/>
            <rFont val="Calibri"/>
          </rPr>
          <t xml:space="preserve">Ensure </t>
        </r>
        <r>
          <rPr>
            <sz val="11"/>
            <color rgb="FF000000"/>
            <rFont val="Calibri"/>
          </rPr>
          <t>'</t>
        </r>
        <r>
          <rPr>
            <b/>
            <sz val="11"/>
            <color rgb="FF000000"/>
            <rFont val="Calibri"/>
          </rPr>
          <t>Security roles provide access to the minimum amount of business data required</t>
        </r>
        <r>
          <rPr>
            <sz val="11"/>
            <color rgb="FF000000"/>
            <rFont val="Calibri"/>
          </rPr>
          <t>'</t>
        </r>
      </text>
    </comment>
    <comment ref="M59" authorId="0" shapeId="0" xr:uid="{00000000-0006-0000-0400-000009000000}">
      <text>
        <r>
          <rPr>
            <sz val="11"/>
            <rFont val="Calibri"/>
          </rPr>
          <t xml:space="preserve">Ensure </t>
        </r>
        <r>
          <rPr>
            <sz val="11"/>
            <color rgb="FF000000"/>
            <rFont val="Calibri"/>
          </rPr>
          <t>'</t>
        </r>
        <r>
          <rPr>
            <b/>
            <sz val="11"/>
            <color rgb="FF000000"/>
            <rFont val="Calibri"/>
          </rPr>
          <t>System Administrator security role changes are reviewed periodically</t>
        </r>
        <r>
          <rPr>
            <sz val="11"/>
            <color rgb="FF000000"/>
            <rFont val="Calibri"/>
          </rPr>
          <t>'</t>
        </r>
      </text>
    </comment>
    <comment ref="J70" authorId="0" shapeId="0" xr:uid="{00000000-0006-0000-0400-00000B000000}">
      <text>
        <r>
          <rPr>
            <sz val="11"/>
            <rFont val="Calibri"/>
          </rPr>
          <t xml:space="preserve">Ensure </t>
        </r>
        <r>
          <rPr>
            <sz val="11"/>
            <color rgb="FF000000"/>
            <rFont val="Calibri"/>
          </rPr>
          <t>'</t>
        </r>
        <r>
          <rPr>
            <b/>
            <sz val="11"/>
            <color rgb="FF000000"/>
            <rFont val="Calibri"/>
          </rPr>
          <t>Environment Activity logging is Enabled</t>
        </r>
        <r>
          <rPr>
            <sz val="11"/>
            <color rgb="FF000000"/>
            <rFont val="Calibri"/>
          </rPr>
          <t>'</t>
        </r>
      </text>
    </comment>
  </commentList>
</comments>
</file>

<file path=xl/sharedStrings.xml><?xml version="1.0" encoding="utf-8"?>
<sst xmlns="http://schemas.openxmlformats.org/spreadsheetml/2006/main" count="2010" uniqueCount="1047">
  <si>
    <t>Section</t>
  </si>
  <si>
    <t>Id</t>
  </si>
  <si>
    <t>Title</t>
  </si>
  <si>
    <t>Assessment</t>
  </si>
  <si>
    <t>Profile</t>
  </si>
  <si>
    <t>MoSCoW</t>
  </si>
  <si>
    <t>OpsImpact</t>
  </si>
  <si>
    <t>Phase</t>
  </si>
  <si>
    <t>ImplStatus</t>
  </si>
  <si>
    <t>Notes</t>
  </si>
  <si>
    <t>Remediation</t>
  </si>
  <si>
    <t>Description</t>
  </si>
  <si>
    <t>Impact</t>
  </si>
  <si>
    <t>Audit</t>
  </si>
  <si>
    <t>Default</t>
  </si>
  <si>
    <t>Status</t>
  </si>
  <si>
    <t>LogID</t>
  </si>
  <si>
    <t>Accounts and Authentication</t>
  </si>
  <si>
    <t>1.1</t>
  </si>
  <si>
    <r>
      <rPr>
        <sz val="11"/>
        <rFont val="Calibri"/>
      </rPr>
      <t xml:space="preserve">Ensure </t>
    </r>
    <r>
      <rPr>
        <sz val="11"/>
        <color rgb="FF000000"/>
        <rFont val="Calibri"/>
      </rPr>
      <t>'</t>
    </r>
    <r>
      <rPr>
        <b/>
        <sz val="11"/>
        <color rgb="FF000000"/>
        <rFont val="Calibri"/>
      </rPr>
      <t>User access to environments is controlled with Security Groups</t>
    </r>
    <r>
      <rPr>
        <sz val="11"/>
        <color rgb="FF000000"/>
        <rFont val="Calibri"/>
      </rPr>
      <t>'</t>
    </r>
  </si>
  <si>
    <t>Manual</t>
  </si>
  <si>
    <t>Level 1</t>
  </si>
  <si>
    <t>Unassigned</t>
  </si>
  <si>
    <t>Unassessed</t>
  </si>
  <si>
    <t>Pending</t>
  </si>
  <si>
    <t/>
  </si>
  <si>
    <r>
      <rPr>
        <sz val="11"/>
        <color rgb="FF000000"/>
        <rFont val="Calibri"/>
      </rPr>
      <t>Ensure that user access to environments is controlled with security groups.</t>
    </r>
    <r>
      <rPr>
        <sz val="11"/>
        <color rgb="FF000000"/>
        <rFont val="Calibri"/>
      </rPr>
      <t xml:space="preserve">
</t>
    </r>
    <r>
      <rPr>
        <sz val="11"/>
        <color rgb="FF000000"/>
        <rFont val="Calibri"/>
      </rPr>
      <t>In the Power Platform Admin Center:</t>
    </r>
    <r>
      <rPr>
        <sz val="11"/>
        <color rgb="FF000000"/>
        <rFont val="Calibri"/>
      </rPr>
      <t xml:space="preserve">
</t>
    </r>
    <r>
      <rPr>
        <sz val="11"/>
        <color rgb="FF000000"/>
        <rFont val="Calibri"/>
      </rPr>
      <t xml:space="preserve">- Log in to </t>
    </r>
    <r>
      <rPr>
        <b/>
        <sz val="11"/>
        <color rgb="FF000000"/>
        <rFont val="Calibri"/>
      </rPr>
      <t>https://admin.powerplatform.microsoft.com</t>
    </r>
    <r>
      <rPr>
        <sz val="11"/>
        <color rgb="FF000000"/>
        <rFont val="Calibri"/>
      </rPr>
      <t xml:space="preserve"> and select the appropriate environment.</t>
    </r>
    <r>
      <rPr>
        <sz val="11"/>
        <color rgb="FF000000"/>
        <rFont val="Calibri"/>
      </rPr>
      <t xml:space="preserve">
</t>
    </r>
    <r>
      <rPr>
        <sz val="11"/>
        <color rgb="FF000000"/>
        <rFont val="Calibri"/>
      </rPr>
      <t xml:space="preserve">- Select </t>
    </r>
    <r>
      <rPr>
        <b/>
        <sz val="11"/>
        <color rgb="FF000000"/>
        <rFont val="Calibri"/>
      </rPr>
      <t>Edit</t>
    </r>
    <r>
      <rPr>
        <sz val="11"/>
        <color rgb="FF000000"/>
        <rFont val="Calibri"/>
      </rPr>
      <t xml:space="preserve"> on the Details pane of the environment.</t>
    </r>
    <r>
      <rPr>
        <sz val="11"/>
        <color rgb="FF000000"/>
        <rFont val="Calibri"/>
      </rPr>
      <t xml:space="preserve">
</t>
    </r>
    <r>
      <rPr>
        <sz val="11"/>
        <color rgb="FF000000"/>
        <rFont val="Calibri"/>
      </rPr>
      <t xml:space="preserve">- Select the pencil icon under </t>
    </r>
    <r>
      <rPr>
        <b/>
        <sz val="11"/>
        <color rgb="FF000000"/>
        <rFont val="Calibri"/>
      </rPr>
      <t>Security group</t>
    </r>
    <r>
      <rPr>
        <sz val="11"/>
        <color rgb="FF000000"/>
        <rFont val="Calibri"/>
      </rPr>
      <t>.</t>
    </r>
    <r>
      <rPr>
        <sz val="11"/>
        <color rgb="FF000000"/>
        <rFont val="Calibri"/>
      </rPr>
      <t xml:space="preserve">
</t>
    </r>
    <r>
      <rPr>
        <sz val="11"/>
        <color rgb="FF000000"/>
        <rFont val="Calibri"/>
      </rPr>
      <t>- Select the appropriate security group.</t>
    </r>
    <r>
      <rPr>
        <sz val="11"/>
        <color rgb="FF000000"/>
        <rFont val="Calibri"/>
      </rPr>
      <t xml:space="preserve">
</t>
    </r>
    <r>
      <rPr>
        <sz val="11"/>
        <color rgb="FF000000"/>
        <rFont val="Calibri"/>
      </rPr>
      <t xml:space="preserve">- Select </t>
    </r>
    <r>
      <rPr>
        <b/>
        <sz val="11"/>
        <color rgb="FF000000"/>
        <rFont val="Calibri"/>
      </rPr>
      <t>Done</t>
    </r>
    <r>
      <rPr>
        <sz val="11"/>
        <color rgb="FF000000"/>
        <rFont val="Calibri"/>
      </rPr>
      <t xml:space="preserve"> followed by </t>
    </r>
    <r>
      <rPr>
        <b/>
        <sz val="11"/>
        <color rgb="FF000000"/>
        <rFont val="Calibri"/>
      </rPr>
      <t>Save</t>
    </r>
    <r>
      <rPr>
        <sz val="11"/>
        <color rgb="FF000000"/>
        <rFont val="Calibri"/>
      </rPr>
      <t>.</t>
    </r>
  </si>
  <si>
    <r>
      <rPr>
        <sz val="11"/>
        <color rgb="FF000000"/>
        <rFont val="Calibri"/>
      </rPr>
      <t>If the organization has multiple Microsoft Dataverse environments, security groups can be used to control which licensed users can be a member of a particular environment.</t>
    </r>
  </si>
  <si>
    <r>
      <rPr>
        <sz val="11"/>
        <color rgb="FF000000"/>
        <rFont val="Calibri"/>
      </rPr>
      <t>Users with legitimate needs to an environment might not be able to access the environment if they are not part of the correct security group.</t>
    </r>
  </si>
  <si>
    <r>
      <rPr>
        <sz val="11"/>
        <color rgb="FF000000"/>
        <rFont val="Calibri"/>
      </rPr>
      <t>Verify that user access to environments is controlled with security groups.</t>
    </r>
    <r>
      <rPr>
        <sz val="11"/>
        <color rgb="FF000000"/>
        <rFont val="Calibri"/>
      </rPr>
      <t xml:space="preserve">
</t>
    </r>
    <r>
      <rPr>
        <sz val="11"/>
        <color rgb="FF000000"/>
        <rFont val="Calibri"/>
      </rPr>
      <t>In the Power Platform Admin Center:</t>
    </r>
    <r>
      <rPr>
        <sz val="11"/>
        <color rgb="FF000000"/>
        <rFont val="Calibri"/>
      </rPr>
      <t xml:space="preserve">
</t>
    </r>
    <r>
      <rPr>
        <sz val="11"/>
        <color rgb="FF000000"/>
        <rFont val="Calibri"/>
      </rPr>
      <t xml:space="preserve">- Log in to </t>
    </r>
    <r>
      <rPr>
        <b/>
        <sz val="11"/>
        <color rgb="FF000000"/>
        <rFont val="Calibri"/>
      </rPr>
      <t>https://admin.powerplatform.microsoft.com</t>
    </r>
    <r>
      <rPr>
        <sz val="11"/>
        <color rgb="FF000000"/>
        <rFont val="Calibri"/>
      </rPr>
      <t xml:space="preserve"> and select the appropriate environment.</t>
    </r>
    <r>
      <rPr>
        <sz val="11"/>
        <color rgb="FF000000"/>
        <rFont val="Calibri"/>
      </rPr>
      <t xml:space="preserve">
</t>
    </r>
    <r>
      <rPr>
        <sz val="11"/>
        <color rgb="FF000000"/>
        <rFont val="Calibri"/>
      </rPr>
      <t xml:space="preserve">- Select </t>
    </r>
    <r>
      <rPr>
        <b/>
        <sz val="11"/>
        <color rgb="FF000000"/>
        <rFont val="Calibri"/>
      </rPr>
      <t>Edit</t>
    </r>
    <r>
      <rPr>
        <sz val="11"/>
        <color rgb="FF000000"/>
        <rFont val="Calibri"/>
      </rPr>
      <t xml:space="preserve"> on the Details pane of the environment.</t>
    </r>
    <r>
      <rPr>
        <sz val="11"/>
        <color rgb="FF000000"/>
        <rFont val="Calibri"/>
      </rPr>
      <t xml:space="preserve">
</t>
    </r>
    <r>
      <rPr>
        <sz val="11"/>
        <color rgb="FF000000"/>
        <rFont val="Calibri"/>
      </rPr>
      <t xml:space="preserve">- Select the pencil icon under </t>
    </r>
    <r>
      <rPr>
        <b/>
        <sz val="11"/>
        <color rgb="FF000000"/>
        <rFont val="Calibri"/>
      </rPr>
      <t>Security group</t>
    </r>
    <r>
      <rPr>
        <sz val="11"/>
        <color rgb="FF000000"/>
        <rFont val="Calibri"/>
      </rPr>
      <t>.</t>
    </r>
    <r>
      <rPr>
        <sz val="11"/>
        <color rgb="FF000000"/>
        <rFont val="Calibri"/>
      </rPr>
      <t xml:space="preserve">
</t>
    </r>
    <r>
      <rPr>
        <sz val="11"/>
        <color rgb="FF000000"/>
        <rFont val="Calibri"/>
      </rPr>
      <t>- Ensure the appropriate group(s) are selected.</t>
    </r>
  </si>
  <si>
    <r>
      <rPr>
        <sz val="11"/>
        <color rgb="FF000000"/>
        <rFont val="Calibri"/>
      </rPr>
      <t>N/A</t>
    </r>
  </si>
  <si>
    <t>1.2</t>
  </si>
  <si>
    <r>
      <rPr>
        <sz val="11"/>
        <rFont val="Calibri"/>
      </rPr>
      <t xml:space="preserve">Ensure </t>
    </r>
    <r>
      <rPr>
        <sz val="11"/>
        <color rgb="FF000000"/>
        <rFont val="Calibri"/>
      </rPr>
      <t>'</t>
    </r>
    <r>
      <rPr>
        <b/>
        <sz val="11"/>
        <color rgb="FF000000"/>
        <rFont val="Calibri"/>
      </rPr>
      <t>User sessions are terminated upon time limit exceeded and user logoff</t>
    </r>
    <r>
      <rPr>
        <sz val="11"/>
        <color rgb="FF000000"/>
        <rFont val="Calibri"/>
      </rPr>
      <t>'</t>
    </r>
  </si>
  <si>
    <r>
      <rPr>
        <sz val="11"/>
        <color rgb="FF000000"/>
        <rFont val="Calibri"/>
      </rPr>
      <t>Ensure that user sessions are terminated upon user logoff and when the idle time limit is exceeded.</t>
    </r>
    <r>
      <rPr>
        <sz val="11"/>
        <color rgb="FF000000"/>
        <rFont val="Calibri"/>
      </rPr>
      <t xml:space="preserve">
</t>
    </r>
    <r>
      <rPr>
        <sz val="11"/>
        <color rgb="FF000000"/>
        <rFont val="Calibri"/>
      </rPr>
      <t>In the Power Platform Admin Center:</t>
    </r>
    <r>
      <rPr>
        <sz val="11"/>
        <color rgb="FF000000"/>
        <rFont val="Calibri"/>
      </rPr>
      <t xml:space="preserve">
</t>
    </r>
    <r>
      <rPr>
        <sz val="11"/>
        <color rgb="FF000000"/>
        <rFont val="Calibri"/>
      </rPr>
      <t xml:space="preserve">- Log in to </t>
    </r>
    <r>
      <rPr>
        <b/>
        <sz val="11"/>
        <color rgb="FF000000"/>
        <rFont val="Calibri"/>
      </rPr>
      <t>https://admin.powerplatform.microsoft.com</t>
    </r>
    <r>
      <rPr>
        <sz val="11"/>
        <color rgb="FF000000"/>
        <rFont val="Calibri"/>
      </rPr>
      <t xml:space="preserve"> and select the appropriate environment.</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Expand </t>
    </r>
    <r>
      <rPr>
        <b/>
        <sz val="11"/>
        <color rgb="FF000000"/>
        <rFont val="Calibri"/>
      </rPr>
      <t>Product</t>
    </r>
    <r>
      <rPr>
        <sz val="11"/>
        <color rgb="FF000000"/>
        <rFont val="Calibri"/>
      </rPr>
      <t xml:space="preserve"> then select </t>
    </r>
    <r>
      <rPr>
        <b/>
        <sz val="11"/>
        <color rgb="FF000000"/>
        <rFont val="Calibri"/>
      </rPr>
      <t>Privacy + Security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Session Expiration</t>
    </r>
    <r>
      <rPr>
        <sz val="11"/>
        <color rgb="FF000000"/>
        <rFont val="Calibri"/>
      </rPr>
      <t xml:space="preserve"> move the slider to </t>
    </r>
    <r>
      <rPr>
        <b/>
        <sz val="11"/>
        <color rgb="FF000000"/>
        <rFont val="Calibri"/>
      </rPr>
      <t>On</t>
    </r>
    <r>
      <rPr>
        <sz val="11"/>
        <color rgb="FF000000"/>
        <rFont val="Calibri"/>
      </rPr>
      <t>.</t>
    </r>
    <r>
      <rPr>
        <sz val="11"/>
        <color rgb="FF000000"/>
        <rFont val="Calibri"/>
      </rPr>
      <t xml:space="preserve">
</t>
    </r>
    <r>
      <rPr>
        <sz val="11"/>
        <color rgb="FF000000"/>
        <rFont val="Calibri"/>
      </rPr>
      <t>- Enter the session length and timeout as determined by organizational policy</t>
    </r>
    <r>
      <rPr>
        <sz val="11"/>
        <color rgb="FF000000"/>
        <rFont val="Calibri"/>
      </rPr>
      <t xml:space="preserve">
</t>
    </r>
    <r>
      <rPr>
        <sz val="11"/>
        <color rgb="FF000000"/>
        <rFont val="Calibri"/>
      </rPr>
      <t xml:space="preserve">- Under </t>
    </r>
    <r>
      <rPr>
        <b/>
        <sz val="11"/>
        <color rgb="FF000000"/>
        <rFont val="Calibri"/>
      </rPr>
      <t>Inactivity timeout</t>
    </r>
    <r>
      <rPr>
        <sz val="11"/>
        <color rgb="FF000000"/>
        <rFont val="Calibri"/>
      </rPr>
      <t xml:space="preserve"> move the slider to </t>
    </r>
    <r>
      <rPr>
        <b/>
        <sz val="11"/>
        <color rgb="FF000000"/>
        <rFont val="Calibri"/>
      </rPr>
      <t>On</t>
    </r>
    <r>
      <rPr>
        <sz val="11"/>
        <color rgb="FF000000"/>
        <rFont val="Calibri"/>
      </rPr>
      <t>.</t>
    </r>
    <r>
      <rPr>
        <sz val="11"/>
        <color rgb="FF000000"/>
        <rFont val="Calibri"/>
      </rPr>
      <t xml:space="preserve">
</t>
    </r>
    <r>
      <rPr>
        <sz val="11"/>
        <color rgb="FF000000"/>
        <rFont val="Calibri"/>
      </rPr>
      <t>- Enter the duration for timeout and warning as determined by organizational policy.</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settings apply to all users in the environment.</t>
    </r>
  </si>
  <si>
    <r>
      <rPr>
        <sz val="11"/>
        <color rgb="FF000000"/>
        <rFont val="Calibri"/>
      </rPr>
      <t>The Dynamics 365 platform can be configured with a user session expiration time and inactivity timeout.</t>
    </r>
    <r>
      <rPr>
        <sz val="11"/>
        <color rgb="FF000000"/>
        <rFont val="Calibri"/>
      </rPr>
      <t xml:space="preserve">
</t>
    </r>
    <r>
      <rPr>
        <sz val="11"/>
        <color rgb="FF000000"/>
        <rFont val="Calibri"/>
      </rPr>
      <t xml:space="preserve">The recommended state for this setting is: </t>
    </r>
    <r>
      <rPr>
        <b/>
        <sz val="11"/>
        <color rgb="FF000000"/>
        <rFont val="Calibri"/>
      </rPr>
      <t>120 minutes</t>
    </r>
    <r>
      <rPr>
        <sz val="11"/>
        <color rgb="FF000000"/>
        <rFont val="Calibri"/>
      </rPr>
      <t>.</t>
    </r>
  </si>
  <si>
    <r>
      <rPr>
        <sz val="11"/>
        <color rgb="FF000000"/>
        <rFont val="Calibri"/>
      </rPr>
      <t>User session will be terminated after two hours.</t>
    </r>
  </si>
  <si>
    <r>
      <rPr>
        <sz val="11"/>
        <color rgb="FF000000"/>
        <rFont val="Calibri"/>
      </rPr>
      <t>Verify that user sessions are terminated upon user logoff and when the idle time limit is exceeded.</t>
    </r>
    <r>
      <rPr>
        <sz val="11"/>
        <color rgb="FF000000"/>
        <rFont val="Calibri"/>
      </rPr>
      <t xml:space="preserve">
</t>
    </r>
    <r>
      <rPr>
        <sz val="11"/>
        <color rgb="FF000000"/>
        <rFont val="Calibri"/>
      </rPr>
      <t>In the Power Platform Admin Center:</t>
    </r>
    <r>
      <rPr>
        <sz val="11"/>
        <color rgb="FF000000"/>
        <rFont val="Calibri"/>
      </rPr>
      <t xml:space="preserve">
</t>
    </r>
    <r>
      <rPr>
        <sz val="11"/>
        <color rgb="FF000000"/>
        <rFont val="Calibri"/>
      </rPr>
      <t xml:space="preserve">- Log in to </t>
    </r>
    <r>
      <rPr>
        <b/>
        <sz val="11"/>
        <color rgb="FF000000"/>
        <rFont val="Calibri"/>
      </rPr>
      <t>https://admin.powerplatform.microsoft.com</t>
    </r>
    <r>
      <rPr>
        <sz val="11"/>
        <color rgb="FF000000"/>
        <rFont val="Calibri"/>
      </rPr>
      <t xml:space="preserve"> and select the appropriate environment.</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Expand </t>
    </r>
    <r>
      <rPr>
        <b/>
        <sz val="11"/>
        <color rgb="FF000000"/>
        <rFont val="Calibri"/>
      </rPr>
      <t>Product</t>
    </r>
    <r>
      <rPr>
        <sz val="11"/>
        <color rgb="FF000000"/>
        <rFont val="Calibri"/>
      </rPr>
      <t xml:space="preserve"> then select </t>
    </r>
    <r>
      <rPr>
        <b/>
        <sz val="11"/>
        <color rgb="FF000000"/>
        <rFont val="Calibri"/>
      </rPr>
      <t>Privacy + Security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Session Expiration</t>
    </r>
    <r>
      <rPr>
        <sz val="11"/>
        <color rgb="FF000000"/>
        <rFont val="Calibri"/>
      </rPr>
      <t xml:space="preserve"> ensure the slider is set to </t>
    </r>
    <r>
      <rPr>
        <b/>
        <sz val="11"/>
        <color rgb="FF000000"/>
        <rFont val="Calibri"/>
      </rPr>
      <t>On</t>
    </r>
    <r>
      <rPr>
        <sz val="11"/>
        <color rgb="FF000000"/>
        <rFont val="Calibri"/>
      </rPr>
      <t>.</t>
    </r>
    <r>
      <rPr>
        <sz val="11"/>
        <color rgb="FF000000"/>
        <rFont val="Calibri"/>
      </rPr>
      <t xml:space="preserve">
</t>
    </r>
    <r>
      <rPr>
        <sz val="11"/>
        <color rgb="FF000000"/>
        <rFont val="Calibri"/>
      </rPr>
      <t>Confirm the length and timeout as determined by organizational policy.</t>
    </r>
    <r>
      <rPr>
        <sz val="11"/>
        <color rgb="FF000000"/>
        <rFont val="Calibri"/>
      </rPr>
      <t xml:space="preserve">
</t>
    </r>
    <r>
      <rPr>
        <sz val="11"/>
        <color rgb="FF000000"/>
        <rFont val="Calibri"/>
      </rPr>
      <t xml:space="preserve">- Under </t>
    </r>
    <r>
      <rPr>
        <b/>
        <sz val="11"/>
        <color rgb="FF000000"/>
        <rFont val="Calibri"/>
      </rPr>
      <t>Inactivity timeout</t>
    </r>
    <r>
      <rPr>
        <sz val="11"/>
        <color rgb="FF000000"/>
        <rFont val="Calibri"/>
      </rPr>
      <t xml:space="preserve"> ensure the slider is set to </t>
    </r>
    <r>
      <rPr>
        <b/>
        <sz val="11"/>
        <color rgb="FF000000"/>
        <rFont val="Calibri"/>
      </rPr>
      <t>On</t>
    </r>
    <r>
      <rPr>
        <sz val="11"/>
        <color rgb="FF000000"/>
        <rFont val="Calibri"/>
      </rPr>
      <t>.</t>
    </r>
    <r>
      <rPr>
        <sz val="11"/>
        <color rgb="FF000000"/>
        <rFont val="Calibri"/>
      </rPr>
      <t xml:space="preserve">
</t>
    </r>
    <r>
      <rPr>
        <sz val="11"/>
        <color rgb="FF000000"/>
        <rFont val="Calibri"/>
      </rPr>
      <t>Confirm the duration for timeout and warning as determined by your organization.</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</si>
  <si>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 Maximum Session Length: 1440 minutes</t>
    </r>
    <r>
      <rPr>
        <sz val="11"/>
        <color rgb="FF000000"/>
        <rFont val="Calibri"/>
      </rPr>
      <t xml:space="preserve">
</t>
    </r>
    <r>
      <rPr>
        <sz val="11"/>
        <color rgb="FF000000"/>
        <rFont val="Calibri"/>
      </rPr>
      <t>- Minimum Session Length: 60 minutes</t>
    </r>
    <r>
      <rPr>
        <sz val="11"/>
        <color rgb="FF000000"/>
        <rFont val="Calibri"/>
      </rPr>
      <t xml:space="preserve">
</t>
    </r>
    <r>
      <rPr>
        <sz val="11"/>
        <color rgb="FF000000"/>
        <rFont val="Calibri"/>
      </rPr>
      <t>- How long before session expires before showing timeout warning: 20 minutes</t>
    </r>
    <r>
      <rPr>
        <sz val="11"/>
        <color rgb="FF000000"/>
        <rFont val="Calibri"/>
      </rPr>
      <t xml:space="preserve">
</t>
    </r>
    <r>
      <rPr>
        <sz val="11"/>
        <color rgb="FF000000"/>
        <rFont val="Calibri"/>
      </rPr>
      <t>- The updated settings will be effective the next time the user signs into the application.</t>
    </r>
  </si>
  <si>
    <t>1.3</t>
  </si>
  <si>
    <r>
      <rPr>
        <sz val="11"/>
        <rFont val="Calibri"/>
      </rPr>
      <t xml:space="preserve">Ensure </t>
    </r>
    <r>
      <rPr>
        <sz val="11"/>
        <color rgb="FF000000"/>
        <rFont val="Calibri"/>
      </rPr>
      <t>'</t>
    </r>
    <r>
      <rPr>
        <b/>
        <sz val="11"/>
        <color rgb="FF000000"/>
        <rFont val="Calibri"/>
      </rPr>
      <t>Administrative accounts are separate, unassigned, and cloud-only</t>
    </r>
    <r>
      <rPr>
        <sz val="11"/>
        <color rgb="FF000000"/>
        <rFont val="Calibri"/>
      </rPr>
      <t>'</t>
    </r>
  </si>
  <si>
    <r>
      <rPr>
        <sz val="11"/>
        <color rgb="FF000000"/>
        <rFont val="Calibri"/>
      </rPr>
      <t>Ensure each administrator has an administrative and regular user account.</t>
    </r>
    <r>
      <rPr>
        <sz val="11"/>
        <color rgb="FF000000"/>
        <rFont val="Calibri"/>
      </rPr>
      <t xml:space="preserve">
</t>
    </r>
    <r>
      <rPr>
        <sz val="11"/>
        <color rgb="FF000000"/>
        <rFont val="Calibri"/>
      </rPr>
      <t>In the Microsoft 365 Admin Center:</t>
    </r>
    <r>
      <rPr>
        <sz val="11"/>
        <color rgb="FF000000"/>
        <rFont val="Calibri"/>
      </rPr>
      <t xml:space="preserve">
</t>
    </r>
    <r>
      <rPr>
        <sz val="11"/>
        <color rgb="FF000000"/>
        <rFont val="Calibri"/>
      </rPr>
      <t xml:space="preserve">- Log in to </t>
    </r>
    <r>
      <rPr>
        <b/>
        <sz val="11"/>
        <color rgb="FF000000"/>
        <rFont val="Calibri"/>
      </rPr>
      <t>https://admin.microsoft.com</t>
    </r>
    <r>
      <rPr>
        <sz val="11"/>
        <color rgb="FF000000"/>
        <rFont val="Calibri"/>
      </rPr>
      <t xml:space="preserve"> as a </t>
    </r>
    <r>
      <rPr>
        <b/>
        <sz val="11"/>
        <color rgb="FF000000"/>
        <rFont val="Calibri"/>
      </rPr>
      <t>Global Administrator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Users</t>
    </r>
    <r>
      <rPr>
        <sz val="11"/>
        <color rgb="FF000000"/>
        <rFont val="Calibri"/>
      </rPr>
      <t xml:space="preserve"> and then </t>
    </r>
    <r>
      <rPr>
        <b/>
        <sz val="11"/>
        <color rgb="FF000000"/>
        <rFont val="Calibri"/>
      </rPr>
      <t>Active users</t>
    </r>
    <r>
      <rPr>
        <sz val="11"/>
        <color rgb="FF000000"/>
        <rFont val="Calibri"/>
      </rPr>
      <t xml:space="preserve"> and select </t>
    </r>
    <r>
      <rPr>
        <b/>
        <sz val="11"/>
        <color rgb="FF000000"/>
        <rFont val="Calibri"/>
      </rPr>
      <t>Add a user</t>
    </r>
    <r>
      <rPr>
        <sz val="11"/>
        <color rgb="FF000000"/>
        <rFont val="Calibri"/>
      </rPr>
      <t>.</t>
    </r>
    <r>
      <rPr>
        <sz val="11"/>
        <color rgb="FF000000"/>
        <rFont val="Calibri"/>
      </rPr>
      <t xml:space="preserve">
</t>
    </r>
    <r>
      <rPr>
        <sz val="11"/>
        <color rgb="FF000000"/>
        <rFont val="Calibri"/>
      </rPr>
      <t>- Fill out the appropriate fields for Name, user, domain, password etc.</t>
    </r>
    <r>
      <rPr>
        <sz val="11"/>
        <color rgb="FF000000"/>
        <rFont val="Calibri"/>
      </rPr>
      <t xml:space="preserve">
</t>
    </r>
    <r>
      <rPr>
        <sz val="11"/>
        <color rgb="FF000000"/>
        <rFont val="Calibri"/>
      </rPr>
      <t xml:space="preserve">- When prompted to assign licenses select </t>
    </r>
    <r>
      <rPr>
        <b/>
        <sz val="11"/>
        <color rgb="FF000000"/>
        <rFont val="Calibri"/>
      </rPr>
      <t>Create user without product license (not recommended)</t>
    </r>
    <r>
      <rPr>
        <sz val="11"/>
        <color rgb="FF000000"/>
        <rFont val="Calibri"/>
      </rPr>
      <t xml:space="preserve">, then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Under the </t>
    </r>
    <r>
      <rPr>
        <b/>
        <sz val="11"/>
        <color rgb="FF000000"/>
        <rFont val="Calibri"/>
      </rPr>
      <t>Option settings</t>
    </r>
    <r>
      <rPr>
        <sz val="11"/>
        <color rgb="FF000000"/>
        <rFont val="Calibri"/>
      </rPr>
      <t xml:space="preserve"> choose </t>
    </r>
    <r>
      <rPr>
        <b/>
        <sz val="11"/>
        <color rgb="FF000000"/>
        <rFont val="Calibri"/>
      </rPr>
      <t>Admin center access</t>
    </r>
    <r>
      <rPr>
        <sz val="11"/>
        <color rgb="FF000000"/>
        <rFont val="Calibri"/>
      </rPr>
      <t xml:space="preserve"> followed by the appropriate role then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Finish adding</t>
    </r>
    <r>
      <rPr>
        <sz val="11"/>
        <color rgb="FF000000"/>
        <rFont val="Calibri"/>
      </rPr>
      <t>.</t>
    </r>
    <r>
      <rPr>
        <sz val="11"/>
        <color rgb="FF000000"/>
        <rFont val="Calibri"/>
      </rPr>
      <t xml:space="preserve">
</t>
    </r>
    <r>
      <rPr>
        <b/>
        <sz val="11"/>
        <color rgb="FF000000"/>
        <rFont val="Calibri"/>
      </rPr>
      <t>Note:</t>
    </r>
    <r>
      <rPr>
        <sz val="11"/>
        <color rgb="FF000000"/>
        <rFont val="Calibri"/>
      </rPr>
      <t xml:space="preserve"> Take into account the proper and valid licensing requirements and attribute the security roles inside power platform with the least privilege approach.</t>
    </r>
  </si>
  <si>
    <r>
      <rPr>
        <sz val="11"/>
        <color rgb="FF000000"/>
        <rFont val="Calibri"/>
      </rPr>
      <t>Administrative accounts are special privileged accounts that could have varying levels of access to data, users, and settings.</t>
    </r>
    <r>
      <rPr>
        <sz val="11"/>
        <color rgb="FF000000"/>
        <rFont val="Calibri"/>
      </rPr>
      <t xml:space="preserve">
</t>
    </r>
    <r>
      <rPr>
        <sz val="11"/>
        <color rgb="FF000000"/>
        <rFont val="Calibri"/>
      </rPr>
      <t>Each system administrator should utilize two (2) separate accounts, an administrator account to perform administrative tasks and a separate account for daily activities such as checking email. Users should only sign in with system administrator account to perform administrative tasks in the environment.</t>
    </r>
  </si>
  <si>
    <r>
      <rPr>
        <sz val="11"/>
        <color rgb="FF000000"/>
        <rFont val="Calibri"/>
      </rPr>
      <t>Administrative users will have to switch accounts utilizing the login/logout functionality when performing administrative tasks.</t>
    </r>
  </si>
  <si>
    <r>
      <rPr>
        <sz val="11"/>
        <color rgb="FF000000"/>
        <rFont val="Calibri"/>
      </rPr>
      <t>Verify there are separate administrative accounts being utilized.</t>
    </r>
    <r>
      <rPr>
        <sz val="11"/>
        <color rgb="FF000000"/>
        <rFont val="Calibri"/>
      </rPr>
      <t xml:space="preserve">
</t>
    </r>
    <r>
      <rPr>
        <sz val="11"/>
        <color rgb="FF000000"/>
        <rFont val="Calibri"/>
      </rPr>
      <t>In the Microsoft 365 Admin Center:</t>
    </r>
    <r>
      <rPr>
        <sz val="11"/>
        <color rgb="FF000000"/>
        <rFont val="Calibri"/>
      </rPr>
      <t xml:space="preserve">
</t>
    </r>
    <r>
      <rPr>
        <sz val="11"/>
        <color rgb="FF000000"/>
        <rFont val="Calibri"/>
      </rPr>
      <t xml:space="preserve">- Log in to </t>
    </r>
    <r>
      <rPr>
        <b/>
        <sz val="11"/>
        <color rgb="FF000000"/>
        <rFont val="Calibri"/>
      </rPr>
      <t>https://admin.microsoft.com</t>
    </r>
    <r>
      <rPr>
        <sz val="11"/>
        <color rgb="FF000000"/>
        <rFont val="Calibri"/>
      </rPr>
      <t xml:space="preserve"> as a </t>
    </r>
    <r>
      <rPr>
        <b/>
        <sz val="11"/>
        <color rgb="FF000000"/>
        <rFont val="Calibri"/>
      </rPr>
      <t>Global Administrator</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Users</t>
    </r>
    <r>
      <rPr>
        <sz val="11"/>
        <color rgb="FF000000"/>
        <rFont val="Calibri"/>
      </rPr>
      <t xml:space="preserve"> &gt; </t>
    </r>
    <r>
      <rPr>
        <b/>
        <sz val="11"/>
        <color rgb="FF000000"/>
        <rFont val="Calibri"/>
      </rPr>
      <t>Active users</t>
    </r>
    <r>
      <rPr>
        <sz val="11"/>
        <color rgb="FF000000"/>
        <rFont val="Calibri"/>
      </rPr>
      <t xml:space="preserve"> then sort by the </t>
    </r>
    <r>
      <rPr>
        <b/>
        <sz val="11"/>
        <color rgb="FF000000"/>
        <rFont val="Calibri"/>
      </rPr>
      <t>User type</t>
    </r>
    <r>
      <rPr>
        <sz val="11"/>
        <color rgb="FF000000"/>
        <rFont val="Calibri"/>
      </rPr>
      <t xml:space="preserve"> column.</t>
    </r>
    <r>
      <rPr>
        <sz val="11"/>
        <color rgb="FF000000"/>
        <rFont val="Calibri"/>
      </rPr>
      <t xml:space="preserve">
</t>
    </r>
    <r>
      <rPr>
        <sz val="11"/>
        <color rgb="FF000000"/>
        <rFont val="Calibri"/>
      </rPr>
      <t>- Verify that Administrators have a dedicated administrative and regular user account.</t>
    </r>
  </si>
  <si>
    <t>1.4</t>
  </si>
  <si>
    <r>
      <rPr>
        <sz val="11"/>
        <rFont val="Calibri"/>
      </rPr>
      <t xml:space="preserve">Ensure </t>
    </r>
    <r>
      <rPr>
        <sz val="11"/>
        <color rgb="FF000000"/>
        <rFont val="Calibri"/>
      </rPr>
      <t>'</t>
    </r>
    <r>
      <rPr>
        <b/>
        <sz val="11"/>
        <color rgb="FF000000"/>
        <rFont val="Calibri"/>
      </rPr>
      <t>Multifactor authentication for all users</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</si>
  <si>
    <t>Level 2</t>
  </si>
  <si>
    <r>
      <rPr>
        <sz val="11"/>
        <color rgb="FF000000"/>
        <rFont val="Calibri"/>
      </rPr>
      <t>Enable multifactor authentication for all users.</t>
    </r>
    <r>
      <rPr>
        <sz val="11"/>
        <color rgb="FF000000"/>
        <rFont val="Calibri"/>
      </rPr>
      <t xml:space="preserve">
</t>
    </r>
    <r>
      <rPr>
        <sz val="11"/>
        <color rgb="FF000000"/>
        <rFont val="Calibri"/>
      </rPr>
      <t>In the Microsoft 365 Admin Center:</t>
    </r>
    <r>
      <rPr>
        <sz val="11"/>
        <color rgb="FF000000"/>
        <rFont val="Calibri"/>
      </rPr>
      <t xml:space="preserve">
</t>
    </r>
    <r>
      <rPr>
        <sz val="11"/>
        <color rgb="FF000000"/>
        <rFont val="Calibri"/>
      </rPr>
      <t xml:space="preserve">- Log in to </t>
    </r>
    <r>
      <rPr>
        <b/>
        <sz val="11"/>
        <color rgb="FF000000"/>
        <rFont val="Calibri"/>
      </rPr>
      <t>https://admin.microsoft.com</t>
    </r>
    <r>
      <rPr>
        <sz val="11"/>
        <color rgb="FF000000"/>
        <rFont val="Calibri"/>
      </rPr>
      <t xml:space="preserve"> as a </t>
    </r>
    <r>
      <rPr>
        <b/>
        <sz val="11"/>
        <color rgb="FF000000"/>
        <rFont val="Calibri"/>
      </rPr>
      <t>Global Administrator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Admin centers</t>
    </r>
    <r>
      <rPr>
        <sz val="11"/>
        <color rgb="FF000000"/>
        <rFont val="Calibri"/>
      </rPr>
      <t xml:space="preserve"> and click on </t>
    </r>
    <r>
      <rPr>
        <b/>
        <sz val="11"/>
        <color rgb="FF000000"/>
        <rFont val="Calibri"/>
      </rPr>
      <t>Azure Active Directory</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Enterprise applications</t>
    </r>
    <r>
      <rPr>
        <sz val="11"/>
        <color rgb="FF000000"/>
        <rFont val="Calibri"/>
      </rPr>
      <t xml:space="preserve"> then, under </t>
    </r>
    <r>
      <rPr>
        <b/>
        <sz val="11"/>
        <color rgb="FF000000"/>
        <rFont val="Calibri"/>
      </rPr>
      <t>Security</t>
    </r>
    <r>
      <rPr>
        <sz val="11"/>
        <color rgb="FF000000"/>
        <rFont val="Calibri"/>
      </rPr>
      <t xml:space="preserve">, select </t>
    </r>
    <r>
      <rPr>
        <b/>
        <sz val="11"/>
        <color rgb="FF000000"/>
        <rFont val="Calibri"/>
      </rPr>
      <t>Conditional Access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New policy</t>
    </r>
    <r>
      <rPr>
        <sz val="11"/>
        <color rgb="FF000000"/>
        <rFont val="Calibri"/>
      </rPr>
      <t xml:space="preserve">
</t>
    </r>
    <r>
      <rPr>
        <sz val="11"/>
        <color rgb="FF000000"/>
        <rFont val="Calibri"/>
      </rPr>
      <t xml:space="preserve">- Select </t>
    </r>
    <r>
      <rPr>
        <b/>
        <sz val="11"/>
        <color rgb="FF000000"/>
        <rFont val="Calibri"/>
      </rPr>
      <t>Cloud apps or actions</t>
    </r>
    <r>
      <rPr>
        <sz val="11"/>
        <color rgb="FF000000"/>
        <rFont val="Calibri"/>
      </rPr>
      <t xml:space="preserve"> &gt; </t>
    </r>
    <r>
      <rPr>
        <b/>
        <sz val="11"/>
        <color rgb="FF000000"/>
        <rFont val="Calibri"/>
      </rPr>
      <t>All cloud apps</t>
    </r>
    <r>
      <rPr>
        <sz val="11"/>
        <color rgb="FF000000"/>
        <rFont val="Calibri"/>
      </rPr>
      <t xml:space="preserve"> (and don't exclude any apps)</t>
    </r>
    <r>
      <rPr>
        <sz val="11"/>
        <color rgb="FF000000"/>
        <rFont val="Calibri"/>
      </rPr>
      <t xml:space="preserve">
</t>
    </r>
    <r>
      <rPr>
        <sz val="11"/>
        <color rgb="FF000000"/>
        <rFont val="Calibri"/>
      </rPr>
      <t xml:space="preserve">- Go to </t>
    </r>
    <r>
      <rPr>
        <b/>
        <sz val="11"/>
        <color rgb="FF000000"/>
        <rFont val="Calibri"/>
      </rPr>
      <t>Assignments</t>
    </r>
    <r>
      <rPr>
        <sz val="11"/>
        <color rgb="FF000000"/>
        <rFont val="Calibri"/>
      </rPr>
      <t xml:space="preserve"> &gt; </t>
    </r>
    <r>
      <rPr>
        <b/>
        <sz val="11"/>
        <color rgb="FF000000"/>
        <rFont val="Calibri"/>
      </rPr>
      <t>Users and groups</t>
    </r>
    <r>
      <rPr>
        <sz val="11"/>
        <color rgb="FF000000"/>
        <rFont val="Calibri"/>
      </rPr>
      <t xml:space="preserve"> &gt; </t>
    </r>
    <r>
      <rPr>
        <b/>
        <sz val="11"/>
        <color rgb="FF000000"/>
        <rFont val="Calibri"/>
      </rPr>
      <t>Include</t>
    </r>
    <r>
      <rPr>
        <sz val="11"/>
        <color rgb="FF000000"/>
        <rFont val="Calibri"/>
      </rPr>
      <t xml:space="preserve"> &gt; select </t>
    </r>
    <r>
      <rPr>
        <b/>
        <sz val="11"/>
        <color rgb="FF000000"/>
        <rFont val="Calibri"/>
      </rPr>
      <t>All users</t>
    </r>
    <r>
      <rPr>
        <sz val="11"/>
        <color rgb="FF000000"/>
        <rFont val="Calibri"/>
      </rPr>
      <t xml:space="preserve"> (and do not exclude any user).</t>
    </r>
    <r>
      <rPr>
        <sz val="11"/>
        <color rgb="FF000000"/>
        <rFont val="Calibri"/>
      </rPr>
      <t xml:space="preserve">
</t>
    </r>
    <r>
      <rPr>
        <sz val="11"/>
        <color rgb="FF000000"/>
        <rFont val="Calibri"/>
      </rPr>
      <t xml:space="preserve">- </t>
    </r>
    <r>
      <rPr>
        <b/>
        <sz val="11"/>
        <color rgb="FF000000"/>
        <rFont val="Calibri"/>
      </rPr>
      <t>Access Controls</t>
    </r>
    <r>
      <rPr>
        <sz val="11"/>
        <color rgb="FF000000"/>
        <rFont val="Calibri"/>
      </rPr>
      <t xml:space="preserve"> &gt; </t>
    </r>
    <r>
      <rPr>
        <b/>
        <sz val="11"/>
        <color rgb="FF000000"/>
        <rFont val="Calibri"/>
      </rPr>
      <t>Grant</t>
    </r>
    <r>
      <rPr>
        <sz val="11"/>
        <color rgb="FF000000"/>
        <rFont val="Calibri"/>
      </rPr>
      <t xml:space="preserve"> &gt; </t>
    </r>
    <r>
      <rPr>
        <b/>
        <sz val="11"/>
        <color rgb="FF000000"/>
        <rFont val="Calibri"/>
      </rPr>
      <t>Require multi-factor authentication</t>
    </r>
    <r>
      <rPr>
        <sz val="11"/>
        <color rgb="FF000000"/>
        <rFont val="Calibri"/>
      </rPr>
      <t xml:space="preserve"> (and nothing else)</t>
    </r>
    <r>
      <rPr>
        <sz val="11"/>
        <color rgb="FF000000"/>
        <rFont val="Calibri"/>
      </rPr>
      <t xml:space="preserve">
</t>
    </r>
    <r>
      <rPr>
        <sz val="11"/>
        <color rgb="FF000000"/>
        <rFont val="Calibri"/>
      </rPr>
      <t xml:space="preserve">- </t>
    </r>
    <r>
      <rPr>
        <b/>
        <sz val="11"/>
        <color rgb="FF000000"/>
        <rFont val="Calibri"/>
      </rPr>
      <t>Conditions</t>
    </r>
    <r>
      <rPr>
        <sz val="11"/>
        <color rgb="FF000000"/>
        <rFont val="Calibri"/>
      </rPr>
      <t xml:space="preserve"> &gt; </t>
    </r>
    <r>
      <rPr>
        <b/>
        <sz val="11"/>
        <color rgb="FF000000"/>
        <rFont val="Calibri"/>
      </rPr>
      <t>Client Apps</t>
    </r>
    <r>
      <rPr>
        <sz val="11"/>
        <color rgb="FF000000"/>
        <rFont val="Calibri"/>
      </rPr>
      <t xml:space="preserve"> &gt; </t>
    </r>
    <r>
      <rPr>
        <b/>
        <sz val="11"/>
        <color rgb="FF000000"/>
        <rFont val="Calibri"/>
      </rPr>
      <t>Configure</t>
    </r>
    <r>
      <rPr>
        <sz val="11"/>
        <color rgb="FF000000"/>
        <rFont val="Calibri"/>
      </rPr>
      <t xml:space="preserve"> (Yes) &gt; Explicitly select </t>
    </r>
    <r>
      <rPr>
        <b/>
        <sz val="11"/>
        <color rgb="FF000000"/>
        <rFont val="Calibri"/>
      </rPr>
      <t>Browser</t>
    </r>
    <r>
      <rPr>
        <sz val="11"/>
        <color rgb="FF000000"/>
        <rFont val="Calibri"/>
      </rPr>
      <t xml:space="preserve">, </t>
    </r>
    <r>
      <rPr>
        <b/>
        <sz val="11"/>
        <color rgb="FF000000"/>
        <rFont val="Calibri"/>
      </rPr>
      <t>Mobile apps and desktop clients</t>
    </r>
    <r>
      <rPr>
        <sz val="11"/>
        <color rgb="FF000000"/>
        <rFont val="Calibri"/>
      </rPr>
      <t xml:space="preserve">, </t>
    </r>
    <r>
      <rPr>
        <b/>
        <sz val="11"/>
        <color rgb="FF000000"/>
        <rFont val="Calibri"/>
      </rPr>
      <t>Modern authentication clients</t>
    </r>
    <r>
      <rPr>
        <sz val="11"/>
        <color rgb="FF000000"/>
        <rFont val="Calibri"/>
      </rPr>
      <t xml:space="preserve">, </t>
    </r>
    <r>
      <rPr>
        <b/>
        <sz val="11"/>
        <color rgb="FF000000"/>
        <rFont val="Calibri"/>
      </rPr>
      <t>Exchange ActiveSync clients</t>
    </r>
    <r>
      <rPr>
        <sz val="11"/>
        <color rgb="FF000000"/>
        <rFont val="Calibri"/>
      </rPr>
      <t xml:space="preserve">, and </t>
    </r>
    <r>
      <rPr>
        <b/>
        <sz val="11"/>
        <color rgb="FF000000"/>
        <rFont val="Calibri"/>
      </rPr>
      <t>Other clients</t>
    </r>
    <r>
      <rPr>
        <sz val="11"/>
        <color rgb="FF000000"/>
        <rFont val="Calibri"/>
      </rPr>
      <t xml:space="preserve">
</t>
    </r>
    <r>
      <rPr>
        <sz val="11"/>
        <color rgb="FF000000"/>
        <rFont val="Calibri"/>
      </rPr>
      <t>- Leave all other conditions blank</t>
    </r>
    <r>
      <rPr>
        <sz val="11"/>
        <color rgb="FF000000"/>
        <rFont val="Calibri"/>
      </rPr>
      <t xml:space="preserve">
</t>
    </r>
    <r>
      <rPr>
        <sz val="11"/>
        <color rgb="FF000000"/>
        <rFont val="Calibri"/>
      </rPr>
      <t>- Make sure the policy is enabled</t>
    </r>
    <r>
      <rPr>
        <sz val="11"/>
        <color rgb="FF000000"/>
        <rFont val="Calibri"/>
      </rPr>
      <t xml:space="preserve">
</t>
    </r>
    <r>
      <rPr>
        <sz val="11"/>
        <color rgb="FF000000"/>
        <rFont val="Calibri"/>
      </rPr>
      <t>- Create</t>
    </r>
  </si>
  <si>
    <r>
      <rPr>
        <sz val="11"/>
        <color rgb="FF000000"/>
        <rFont val="Calibri"/>
      </rPr>
      <t>Enable multifactor authentication (MFA) for all users in the Microsoft 365 tenant. MFA is an authentication method which requires the user to provide two (or more) pieces of information to gain access to the system or application.</t>
    </r>
    <r>
      <rPr>
        <sz val="11"/>
        <color rgb="FF000000"/>
        <rFont val="Calibri"/>
      </rPr>
      <t xml:space="preserve">
</t>
    </r>
    <r>
      <rPr>
        <sz val="11"/>
        <color rgb="FF000000"/>
        <rFont val="Calibri"/>
      </rPr>
      <t>There are several options for MFA within the Microsoft 365 tenant.</t>
    </r>
    <r>
      <rPr>
        <sz val="11"/>
        <color rgb="FF000000"/>
        <rFont val="Calibri"/>
      </rPr>
      <t xml:space="preserve">
</t>
    </r>
    <r>
      <rPr>
        <sz val="11"/>
        <color rgb="FF000000"/>
        <rFont val="Calibri"/>
      </rPr>
      <t>- Authentication code received via text message to a registered mobile phone number.</t>
    </r>
    <r>
      <rPr>
        <sz val="11"/>
        <color rgb="FF000000"/>
        <rFont val="Calibri"/>
      </rPr>
      <t xml:space="preserve">
</t>
    </r>
    <r>
      <rPr>
        <sz val="11"/>
        <color rgb="FF000000"/>
        <rFont val="Calibri"/>
      </rPr>
      <t>- Mobile authentication application like Microsoft Authenticator.</t>
    </r>
  </si>
  <si>
    <r>
      <rPr>
        <sz val="11"/>
        <color rgb="FF000000"/>
        <rFont val="Calibri"/>
      </rPr>
      <t>Implementation of multifactor authentication for all users will necessitate a change to users' routine. All users will be required to enroll in multifactor authentication using a mobile phone or an authentication application. After enrollment, use of multifactor authentication will be required for future authentication to the environment.</t>
    </r>
  </si>
  <si>
    <r>
      <rPr>
        <sz val="11"/>
        <color rgb="FF000000"/>
        <rFont val="Calibri"/>
      </rPr>
      <t>Verify the multifactor authentication is configured for all users.</t>
    </r>
    <r>
      <rPr>
        <sz val="11"/>
        <color rgb="FF000000"/>
        <rFont val="Calibri"/>
      </rPr>
      <t xml:space="preserve">
</t>
    </r>
    <r>
      <rPr>
        <sz val="11"/>
        <color rgb="FF000000"/>
        <rFont val="Calibri"/>
      </rPr>
      <t>In the Microsoft 365 Admin Center:</t>
    </r>
    <r>
      <rPr>
        <sz val="11"/>
        <color rgb="FF000000"/>
        <rFont val="Calibri"/>
      </rPr>
      <t xml:space="preserve">
</t>
    </r>
    <r>
      <rPr>
        <sz val="11"/>
        <color rgb="FF000000"/>
        <rFont val="Calibri"/>
      </rPr>
      <t xml:space="preserve">- Log in to </t>
    </r>
    <r>
      <rPr>
        <b/>
        <sz val="11"/>
        <color rgb="FF000000"/>
        <rFont val="Calibri"/>
      </rPr>
      <t>https://admin.microsoft.com</t>
    </r>
    <r>
      <rPr>
        <sz val="11"/>
        <color rgb="FF000000"/>
        <rFont val="Calibri"/>
      </rPr>
      <t xml:space="preserve"> as a </t>
    </r>
    <r>
      <rPr>
        <b/>
        <sz val="11"/>
        <color rgb="FF000000"/>
        <rFont val="Calibri"/>
      </rPr>
      <t>Global Administrator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Admin centers</t>
    </r>
    <r>
      <rPr>
        <sz val="11"/>
        <color rgb="FF000000"/>
        <rFont val="Calibri"/>
      </rPr>
      <t xml:space="preserve"> and click on </t>
    </r>
    <r>
      <rPr>
        <b/>
        <sz val="11"/>
        <color rgb="FF000000"/>
        <rFont val="Calibri"/>
      </rPr>
      <t>Azure Active Directory</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Enterprise applications</t>
    </r>
    <r>
      <rPr>
        <sz val="11"/>
        <color rgb="FF000000"/>
        <rFont val="Calibri"/>
      </rPr>
      <t xml:space="preserve"> then, under </t>
    </r>
    <r>
      <rPr>
        <b/>
        <sz val="11"/>
        <color rgb="FF000000"/>
        <rFont val="Calibri"/>
      </rPr>
      <t>Security</t>
    </r>
    <r>
      <rPr>
        <sz val="11"/>
        <color rgb="FF000000"/>
        <rFont val="Calibri"/>
      </rPr>
      <t xml:space="preserve">, select </t>
    </r>
    <r>
      <rPr>
        <b/>
        <sz val="11"/>
        <color rgb="FF000000"/>
        <rFont val="Calibri"/>
      </rPr>
      <t>Conditional Access</t>
    </r>
    <r>
      <rPr>
        <sz val="11"/>
        <color rgb="FF000000"/>
        <rFont val="Calibri"/>
      </rPr>
      <t>.</t>
    </r>
    <r>
      <rPr>
        <sz val="11"/>
        <color rgb="FF000000"/>
        <rFont val="Calibri"/>
      </rPr>
      <t xml:space="preserve">
</t>
    </r>
    <r>
      <rPr>
        <sz val="11"/>
        <color rgb="FF000000"/>
        <rFont val="Calibri"/>
      </rPr>
      <t xml:space="preserve">- Review the list of policies and ensure that there is a policy that requires the </t>
    </r>
    <r>
      <rPr>
        <b/>
        <sz val="11"/>
        <color rgb="FF000000"/>
        <rFont val="Calibri"/>
      </rPr>
      <t>Grant</t>
    </r>
    <r>
      <rPr>
        <sz val="11"/>
        <color rgb="FF000000"/>
        <rFont val="Calibri"/>
      </rPr>
      <t xml:space="preserve"> access control with </t>
    </r>
    <r>
      <rPr>
        <b/>
        <sz val="11"/>
        <color rgb="FF000000"/>
        <rFont val="Calibri"/>
      </rPr>
      <t>Require multi-factor authentication</t>
    </r>
    <r>
      <rPr>
        <sz val="11"/>
        <color rgb="FF000000"/>
        <rFont val="Calibri"/>
      </rPr>
      <t xml:space="preserve"> for </t>
    </r>
    <r>
      <rPr>
        <b/>
        <sz val="11"/>
        <color rgb="FF000000"/>
        <rFont val="Calibri"/>
      </rPr>
      <t>All users</t>
    </r>
    <r>
      <rPr>
        <sz val="11"/>
        <color rgb="FF000000"/>
        <rFont val="Calibri"/>
      </rPr>
      <t xml:space="preserve"> under </t>
    </r>
    <r>
      <rPr>
        <b/>
        <sz val="11"/>
        <color rgb="FF000000"/>
        <rFont val="Calibri"/>
      </rPr>
      <t>Users and groups</t>
    </r>
    <r>
      <rPr>
        <sz val="11"/>
        <color rgb="FF000000"/>
        <rFont val="Calibri"/>
      </rPr>
      <t xml:space="preserve">
</t>
    </r>
    <r>
      <rPr>
        <sz val="11"/>
        <color rgb="FF000000"/>
        <rFont val="Calibri"/>
      </rPr>
      <t>Verify the multifactor authentication configuration for administrators, using the M365 SecureScore service:</t>
    </r>
    <r>
      <rPr>
        <sz val="11"/>
        <color rgb="FF000000"/>
        <rFont val="Calibri"/>
      </rPr>
      <t xml:space="preserve">
</t>
    </r>
    <r>
      <rPr>
        <sz val="11"/>
        <color rgb="FF000000"/>
        <rFont val="Calibri"/>
      </rPr>
      <t xml:space="preserve">- Log in to the Secure Score portal </t>
    </r>
    <r>
      <rPr>
        <b/>
        <sz val="11"/>
        <color rgb="FF000000"/>
        <rFont val="Calibri"/>
      </rPr>
      <t>https://security.microsoft.com</t>
    </r>
    <r>
      <rPr>
        <sz val="11"/>
        <color rgb="FF000000"/>
        <rFont val="Calibri"/>
      </rPr>
      <t xml:space="preserve"> as a </t>
    </r>
    <r>
      <rPr>
        <b/>
        <sz val="11"/>
        <color rgb="FF000000"/>
        <rFont val="Calibri"/>
      </rPr>
      <t>Global Administrator</t>
    </r>
    <r>
      <rPr>
        <sz val="11"/>
        <color rgb="FF000000"/>
        <rFont val="Calibri"/>
      </rPr>
      <t xml:space="preserve"> or another custom admin role.</t>
    </r>
    <r>
      <rPr>
        <sz val="11"/>
        <color rgb="FF000000"/>
        <rFont val="Calibri"/>
      </rPr>
      <t xml:space="preserve">
</t>
    </r>
    <r>
      <rPr>
        <sz val="11"/>
        <color rgb="FF000000"/>
        <rFont val="Calibri"/>
      </rPr>
      <t xml:space="preserve">- Click on </t>
    </r>
    <r>
      <rPr>
        <b/>
        <sz val="11"/>
        <color rgb="FF000000"/>
        <rFont val="Calibri"/>
      </rPr>
      <t>Require MFA for all users</t>
    </r>
    <r>
      <rPr>
        <sz val="11"/>
        <color rgb="FF000000"/>
        <rFont val="Calibri"/>
      </rPr>
      <t xml:space="preserve"> policy to check MFA for all users.</t>
    </r>
    <r>
      <rPr>
        <sz val="11"/>
        <color rgb="FF000000"/>
        <rFont val="Calibri"/>
      </rPr>
      <t xml:space="preserve">
</t>
    </r>
    <r>
      <rPr>
        <sz val="11"/>
        <color rgb="FF000000"/>
        <rFont val="Calibri"/>
      </rPr>
      <t>- It will show the number of users who do not have MFA configured.</t>
    </r>
    <r>
      <rPr>
        <sz val="11"/>
        <color rgb="FF000000"/>
        <rFont val="Calibri"/>
      </rPr>
      <t xml:space="preserve">
</t>
    </r>
    <r>
      <rPr>
        <sz val="11"/>
        <color rgb="FF000000"/>
        <rFont val="Calibri"/>
      </rPr>
      <t>This information is also available via the Microsoft Graph Security API:</t>
    </r>
    <r>
      <rPr>
        <sz val="11"/>
        <color rgb="FF000000"/>
        <rFont val="Calibri"/>
      </rPr>
      <t xml:space="preserve">
</t>
    </r>
    <r>
      <rPr>
        <sz val="11"/>
        <color rgb="FF006096"/>
        <rFont val="Roboto Condensed"/>
      </rPr>
      <t>GET https://graph.microsoft.com/beta/security/secureScores</t>
    </r>
    <r>
      <rPr>
        <sz val="11"/>
        <color rgb="FF006096"/>
        <rFont val="Roboto Condensed"/>
      </rPr>
      <t xml:space="preserve">
</t>
    </r>
  </si>
  <si>
    <r>
      <rPr>
        <sz val="11"/>
        <color rgb="FF000000"/>
        <rFont val="Calibri"/>
      </rPr>
      <t>Disabled</t>
    </r>
  </si>
  <si>
    <t>Permissions</t>
  </si>
  <si>
    <t>2.1</t>
  </si>
  <si>
    <r>
      <rPr>
        <sz val="11"/>
        <rFont val="Calibri"/>
      </rPr>
      <t xml:space="preserve">Ensure </t>
    </r>
    <r>
      <rPr>
        <sz val="11"/>
        <color rgb="FF000000"/>
        <rFont val="Calibri"/>
      </rPr>
      <t>'</t>
    </r>
    <r>
      <rPr>
        <b/>
        <sz val="11"/>
        <color rgb="FF000000"/>
        <rFont val="Calibri"/>
      </rPr>
      <t>Creation of new trial, production, and sandbox environments</t>
    </r>
    <r>
      <rPr>
        <sz val="11"/>
        <color rgb="FF000000"/>
        <rFont val="Calibri"/>
      </rPr>
      <t>'</t>
    </r>
    <r>
      <rPr>
        <sz val="11"/>
        <color rgb="FF000000"/>
        <rFont val="Calibri"/>
      </rPr>
      <t xml:space="preserve"> is restricted to </t>
    </r>
    <r>
      <rPr>
        <sz val="11"/>
        <color rgb="FF000000"/>
        <rFont val="Calibri"/>
      </rPr>
      <t>'</t>
    </r>
    <r>
      <rPr>
        <b/>
        <sz val="11"/>
        <color rgb="FF000000"/>
        <rFont val="Calibri"/>
      </rPr>
      <t>Administrators</t>
    </r>
    <r>
      <rPr>
        <sz val="11"/>
        <color rgb="FF000000"/>
        <rFont val="Calibri"/>
      </rPr>
      <t>'</t>
    </r>
  </si>
  <si>
    <r>
      <rPr>
        <sz val="11"/>
        <color rgb="FF000000"/>
        <rFont val="Calibri"/>
      </rPr>
      <t>Ensure that the creation of new trial, production, and sandbox environment is restricted to administrators.</t>
    </r>
    <r>
      <rPr>
        <sz val="11"/>
        <color rgb="FF000000"/>
        <rFont val="Calibri"/>
      </rPr>
      <t xml:space="preserve">
</t>
    </r>
    <r>
      <rPr>
        <sz val="11"/>
        <color rgb="FF000000"/>
        <rFont val="Calibri"/>
      </rPr>
      <t>In the Power Platform Admin Center:</t>
    </r>
    <r>
      <rPr>
        <sz val="11"/>
        <color rgb="FF000000"/>
        <rFont val="Calibri"/>
      </rPr>
      <t xml:space="preserve">
</t>
    </r>
    <r>
      <rPr>
        <sz val="11"/>
        <color rgb="FF000000"/>
        <rFont val="Calibri"/>
      </rPr>
      <t xml:space="preserve">-  Log in to </t>
    </r>
    <r>
      <rPr>
        <b/>
        <sz val="11"/>
        <color rgb="FF000000"/>
        <rFont val="Calibri"/>
      </rPr>
      <t>https://admin.powerplatform.microsoft.com</t>
    </r>
    <r>
      <rPr>
        <sz val="11"/>
        <color rgb="FF000000"/>
        <rFont val="Calibri"/>
      </rPr>
      <t xml:space="preserve"> and select the appropriate environment.</t>
    </r>
    <r>
      <rPr>
        <sz val="11"/>
        <color rgb="FF000000"/>
        <rFont val="Calibri"/>
      </rPr>
      <t xml:space="preserve">
</t>
    </r>
    <r>
      <rPr>
        <sz val="11"/>
        <color rgb="FF000000"/>
        <rFont val="Calibri"/>
      </rPr>
      <t xml:space="preserve">-  Select the </t>
    </r>
    <r>
      <rPr>
        <b/>
        <sz val="11"/>
        <color rgb="FF000000"/>
        <rFont val="Calibri"/>
      </rPr>
      <t>gear icon</t>
    </r>
    <r>
      <rPr>
        <sz val="11"/>
        <color rgb="FF000000"/>
        <rFont val="Calibri"/>
      </rPr>
      <t xml:space="preserve"> in the top right corner then select </t>
    </r>
    <r>
      <rPr>
        <b/>
        <sz val="11"/>
        <color rgb="FF000000"/>
        <rFont val="Calibri"/>
      </rPr>
      <t>Power Platform Settings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Who can create production and sandbox environments</t>
    </r>
    <r>
      <rPr>
        <sz val="11"/>
        <color rgb="FF000000"/>
        <rFont val="Calibri"/>
      </rPr>
      <t xml:space="preserve"> select </t>
    </r>
    <r>
      <rPr>
        <b/>
        <sz val="11"/>
        <color rgb="FF000000"/>
        <rFont val="Calibri"/>
      </rPr>
      <t>Only specific admins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restricts creation to Global admins, Dynamics 365 service admins, Power Platform service admins, and Delegated admins</t>
    </r>
    <r>
      <rPr>
        <sz val="11"/>
        <color rgb="FF000000"/>
        <rFont val="Calibri"/>
      </rPr>
      <t xml:space="preserve">
</t>
    </r>
    <r>
      <rPr>
        <sz val="11"/>
        <color rgb="FF000000"/>
        <rFont val="Calibri"/>
      </rPr>
      <t xml:space="preserve">-  Under </t>
    </r>
    <r>
      <rPr>
        <b/>
        <sz val="11"/>
        <color rgb="FF000000"/>
        <rFont val="Calibri"/>
      </rPr>
      <t>Who can create trial environments</t>
    </r>
    <r>
      <rPr>
        <sz val="11"/>
        <color rgb="FF000000"/>
        <rFont val="Calibri"/>
      </rPr>
      <t xml:space="preserve"> select </t>
    </r>
    <r>
      <rPr>
        <b/>
        <sz val="11"/>
        <color rgb="FF000000"/>
        <rFont val="Calibri"/>
      </rPr>
      <t>Only specific admins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restricts creation to Global admins, Dynamics 365 service admins, Power Platform service admins, and Delegated admins</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</si>
  <si>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An environment is a space to store, manage, and share organizational data, apps, and flows. It also serves as a container to separate apps that may have different roles, security requirements, or target audiences. Power Apps automatically creates a single default environment for each tenant, which is shared by all users in that tenant.</t>
    </r>
    <r>
      <rPr>
        <sz val="11"/>
        <color rgb="FF000000"/>
        <rFont val="Calibri"/>
      </rPr>
      <t xml:space="preserve">
</t>
    </r>
    <r>
      <rPr>
        <sz val="11"/>
        <color rgb="FF000000"/>
        <rFont val="Calibri"/>
      </rPr>
      <t>For managing environments centrally and to prevent environment sprawl, it is suggested to limit the ability of environment creation to specific users.</t>
    </r>
  </si>
  <si>
    <r>
      <rPr>
        <sz val="11"/>
        <color rgb="FF000000"/>
        <rFont val="Calibri"/>
      </rPr>
      <t>Enabling this feature may slow the user’s individual productivity, but could also prevent duplicated efforts, inconsistent data, scattered naming conventions, and data leakage.</t>
    </r>
    <r>
      <rPr>
        <sz val="11"/>
        <color rgb="FF000000"/>
        <rFont val="Calibri"/>
      </rPr>
      <t xml:space="preserve">
</t>
    </r>
    <r>
      <rPr>
        <b/>
        <sz val="11"/>
        <color rgb="FF000000"/>
        <rFont val="Calibri"/>
      </rPr>
      <t>Note:</t>
    </r>
    <r>
      <rPr>
        <sz val="11"/>
        <color rgb="FF000000"/>
        <rFont val="Calibri"/>
      </rPr>
      <t xml:space="preserve"> After enabling this feature, only the Tenant Admin or members of the Power Platform Admin Group will be able to create new environments (if non-admins are disabled). Each environment requires 1GB of space before provisioning a new environment.</t>
    </r>
  </si>
  <si>
    <r>
      <rPr>
        <sz val="11"/>
        <color rgb="FF000000"/>
        <rFont val="Calibri"/>
      </rPr>
      <t>Verify that the creation of new trial, production, and sandbox environment is restricted to administrators.</t>
    </r>
    <r>
      <rPr>
        <sz val="11"/>
        <color rgb="FF000000"/>
        <rFont val="Calibri"/>
      </rPr>
      <t xml:space="preserve">
</t>
    </r>
    <r>
      <rPr>
        <sz val="11"/>
        <color rgb="FF000000"/>
        <rFont val="Calibri"/>
      </rPr>
      <t>In the Power Platform Admin Center:</t>
    </r>
    <r>
      <rPr>
        <sz val="11"/>
        <color rgb="FF000000"/>
        <rFont val="Calibri"/>
      </rPr>
      <t xml:space="preserve">
</t>
    </r>
    <r>
      <rPr>
        <sz val="11"/>
        <color rgb="FF000000"/>
        <rFont val="Calibri"/>
      </rPr>
      <t xml:space="preserve">-  Log in to </t>
    </r>
    <r>
      <rPr>
        <b/>
        <sz val="11"/>
        <color rgb="FF000000"/>
        <rFont val="Calibri"/>
      </rPr>
      <t>https://admin.powerplatform.microsoft.com</t>
    </r>
    <r>
      <rPr>
        <sz val="11"/>
        <color rgb="FF000000"/>
        <rFont val="Calibri"/>
      </rPr>
      <t xml:space="preserve"> and select the appropriate environment.</t>
    </r>
    <r>
      <rPr>
        <sz val="11"/>
        <color rgb="FF000000"/>
        <rFont val="Calibri"/>
      </rPr>
      <t xml:space="preserve">
</t>
    </r>
    <r>
      <rPr>
        <sz val="11"/>
        <color rgb="FF000000"/>
        <rFont val="Calibri"/>
      </rPr>
      <t xml:space="preserve">-  Select the </t>
    </r>
    <r>
      <rPr>
        <b/>
        <sz val="11"/>
        <color rgb="FF000000"/>
        <rFont val="Calibri"/>
      </rPr>
      <t>gear icon</t>
    </r>
    <r>
      <rPr>
        <sz val="11"/>
        <color rgb="FF000000"/>
        <rFont val="Calibri"/>
      </rPr>
      <t xml:space="preserve"> in the top right corner then select </t>
    </r>
    <r>
      <rPr>
        <b/>
        <sz val="11"/>
        <color rgb="FF000000"/>
        <rFont val="Calibri"/>
      </rPr>
      <t>Power Platform Settings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Who can create production and sandbox environments</t>
    </r>
    <r>
      <rPr>
        <sz val="11"/>
        <color rgb="FF000000"/>
        <rFont val="Calibri"/>
      </rPr>
      <t xml:space="preserve"> ensure that </t>
    </r>
    <r>
      <rPr>
        <b/>
        <sz val="11"/>
        <color rgb="FF000000"/>
        <rFont val="Calibri"/>
      </rPr>
      <t>Only specific admins</t>
    </r>
    <r>
      <rPr>
        <sz val="11"/>
        <color rgb="FF000000"/>
        <rFont val="Calibri"/>
      </rPr>
      <t xml:space="preserve"> is selected.</t>
    </r>
    <r>
      <rPr>
        <sz val="11"/>
        <color rgb="FF000000"/>
        <rFont val="Calibri"/>
      </rPr>
      <t xml:space="preserve">
</t>
    </r>
    <r>
      <rPr>
        <b/>
        <sz val="11"/>
        <color rgb="FF000000"/>
        <rFont val="Calibri"/>
      </rPr>
      <t>Note:</t>
    </r>
    <r>
      <rPr>
        <sz val="11"/>
        <color rgb="FF000000"/>
        <rFont val="Calibri"/>
      </rPr>
      <t xml:space="preserve"> This restricts creation to Global admins, Dynamics 365 service admins, Power Platform service admins, and Delegated admins.</t>
    </r>
    <r>
      <rPr>
        <sz val="11"/>
        <color rgb="FF000000"/>
        <rFont val="Calibri"/>
      </rPr>
      <t xml:space="preserve">
</t>
    </r>
    <r>
      <rPr>
        <sz val="11"/>
        <color rgb="FF000000"/>
        <rFont val="Calibri"/>
      </rPr>
      <t xml:space="preserve">-  Under </t>
    </r>
    <r>
      <rPr>
        <b/>
        <sz val="11"/>
        <color rgb="FF000000"/>
        <rFont val="Calibri"/>
      </rPr>
      <t>Who can create trial environments</t>
    </r>
    <r>
      <rPr>
        <sz val="11"/>
        <color rgb="FF000000"/>
        <rFont val="Calibri"/>
      </rPr>
      <t xml:space="preserve"> ensure that </t>
    </r>
    <r>
      <rPr>
        <b/>
        <sz val="11"/>
        <color rgb="FF000000"/>
        <rFont val="Calibri"/>
      </rPr>
      <t>Only specific admins</t>
    </r>
    <r>
      <rPr>
        <sz val="11"/>
        <color rgb="FF000000"/>
        <rFont val="Calibri"/>
      </rPr>
      <t xml:space="preserve"> is selected.</t>
    </r>
    <r>
      <rPr>
        <sz val="11"/>
        <color rgb="FF000000"/>
        <rFont val="Calibri"/>
      </rPr>
      <t xml:space="preserve">
</t>
    </r>
    <r>
      <rPr>
        <b/>
        <sz val="11"/>
        <color rgb="FF000000"/>
        <rFont val="Calibri"/>
      </rPr>
      <t>Note:</t>
    </r>
    <r>
      <rPr>
        <sz val="11"/>
        <color rgb="FF000000"/>
        <rFont val="Calibri"/>
      </rPr>
      <t xml:space="preserve"> This restricts creation to Global admins, Dynamics 365 service admins, Power Platform service admins, and Delegated admins.</t>
    </r>
  </si>
  <si>
    <r>
      <rPr>
        <sz val="11"/>
        <color rgb="FF000000"/>
        <rFont val="Calibri"/>
      </rPr>
      <t>Everyone / Unrestricted</t>
    </r>
  </si>
  <si>
    <t>2.2</t>
  </si>
  <si>
    <r>
      <rPr>
        <sz val="11"/>
        <rFont val="Calibri"/>
      </rPr>
      <t xml:space="preserve">Ensure </t>
    </r>
    <r>
      <rPr>
        <sz val="11"/>
        <color rgb="FF000000"/>
        <rFont val="Calibri"/>
      </rPr>
      <t>'</t>
    </r>
    <r>
      <rPr>
        <b/>
        <sz val="11"/>
        <color rgb="FF000000"/>
        <rFont val="Calibri"/>
      </rPr>
      <t>Security roles provide access to the minimum amount of business data required</t>
    </r>
    <r>
      <rPr>
        <sz val="11"/>
        <color rgb="FF000000"/>
        <rFont val="Calibri"/>
      </rPr>
      <t>'</t>
    </r>
  </si>
  <si>
    <r>
      <rPr>
        <sz val="11"/>
        <color rgb="FF000000"/>
        <rFont val="Calibri"/>
      </rPr>
      <t>Change user roles to meet environment needs via security groups.</t>
    </r>
    <r>
      <rPr>
        <sz val="11"/>
        <color rgb="FF000000"/>
        <rFont val="Calibri"/>
      </rPr>
      <t xml:space="preserve">
</t>
    </r>
    <r>
      <rPr>
        <sz val="11"/>
        <color rgb="FF000000"/>
        <rFont val="Calibri"/>
      </rPr>
      <t>In the Power Platform Admin Center:</t>
    </r>
    <r>
      <rPr>
        <sz val="11"/>
        <color rgb="FF000000"/>
        <rFont val="Calibri"/>
      </rPr>
      <t xml:space="preserve">
</t>
    </r>
    <r>
      <rPr>
        <sz val="11"/>
        <color rgb="FF000000"/>
        <rFont val="Calibri"/>
      </rPr>
      <t xml:space="preserve">- Log in to </t>
    </r>
    <r>
      <rPr>
        <b/>
        <sz val="11"/>
        <color rgb="FF000000"/>
        <rFont val="Calibri"/>
      </rPr>
      <t>https://admin.powerplatform.microsoft.com</t>
    </r>
    <r>
      <rPr>
        <sz val="11"/>
        <color rgb="FF000000"/>
        <rFont val="Calibri"/>
      </rPr>
      <t xml:space="preserve"> and select the appropriate environment.</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Expand </t>
    </r>
    <r>
      <rPr>
        <b/>
        <sz val="11"/>
        <color rgb="FF000000"/>
        <rFont val="Calibri"/>
      </rPr>
      <t>Users + permissions</t>
    </r>
    <r>
      <rPr>
        <sz val="11"/>
        <color rgb="FF000000"/>
        <rFont val="Calibri"/>
      </rPr>
      <t xml:space="preserve"> then select </t>
    </r>
    <r>
      <rPr>
        <b/>
        <sz val="11"/>
        <color rgb="FF000000"/>
        <rFont val="Calibri"/>
      </rPr>
      <t>Security roles</t>
    </r>
    <r>
      <rPr>
        <sz val="11"/>
        <color rgb="FF000000"/>
        <rFont val="Calibri"/>
      </rPr>
      <t>.</t>
    </r>
    <r>
      <rPr>
        <sz val="11"/>
        <color rgb="FF000000"/>
        <rFont val="Calibri"/>
      </rPr>
      <t xml:space="preserve">
</t>
    </r>
    <r>
      <rPr>
        <sz val="11"/>
        <color rgb="FF000000"/>
        <rFont val="Calibri"/>
      </rPr>
      <t xml:space="preserve">- Edit the </t>
    </r>
    <r>
      <rPr>
        <b/>
        <sz val="11"/>
        <color rgb="FF000000"/>
        <rFont val="Calibri"/>
      </rPr>
      <t>Security Role</t>
    </r>
    <r>
      <rPr>
        <sz val="11"/>
        <color rgb="FF000000"/>
        <rFont val="Calibri"/>
      </rPr>
      <t xml:space="preserve"> to fit environmental needs.</t>
    </r>
  </si>
  <si>
    <r>
      <rPr>
        <sz val="11"/>
        <color rgb="FF000000"/>
        <rFont val="Calibri"/>
      </rPr>
      <t>Users should only have access to data that they really require access to. Make use of the predefined security roles whenever possible and assure the minimum privileges required for the roles and for the users to perform their activities.</t>
    </r>
  </si>
  <si>
    <r>
      <rPr>
        <sz val="11"/>
        <color rgb="FF000000"/>
        <rFont val="Calibri"/>
      </rPr>
      <t>If not configured correctly, users with need-to-know might not have access to business data.</t>
    </r>
  </si>
  <si>
    <r>
      <rPr>
        <sz val="11"/>
        <color rgb="FF000000"/>
        <rFont val="Calibri"/>
      </rPr>
      <t>Ensure that user access to the environment is controlled with security groups.</t>
    </r>
    <r>
      <rPr>
        <sz val="11"/>
        <color rgb="FF000000"/>
        <rFont val="Calibri"/>
      </rPr>
      <t xml:space="preserve">
</t>
    </r>
    <r>
      <rPr>
        <sz val="11"/>
        <color rgb="FF000000"/>
        <rFont val="Calibri"/>
      </rPr>
      <t>In the Power Platform Admin Center:</t>
    </r>
    <r>
      <rPr>
        <sz val="11"/>
        <color rgb="FF000000"/>
        <rFont val="Calibri"/>
      </rPr>
      <t xml:space="preserve">
</t>
    </r>
    <r>
      <rPr>
        <sz val="11"/>
        <color rgb="FF000000"/>
        <rFont val="Calibri"/>
      </rPr>
      <t xml:space="preserve">- Log in to </t>
    </r>
    <r>
      <rPr>
        <b/>
        <sz val="11"/>
        <color rgb="FF000000"/>
        <rFont val="Calibri"/>
      </rPr>
      <t>https://admin.powerplatform.microsoft.com</t>
    </r>
    <r>
      <rPr>
        <sz val="11"/>
        <color rgb="FF000000"/>
        <rFont val="Calibri"/>
      </rPr>
      <t xml:space="preserve"> and select the appropriate environment.</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Expand </t>
    </r>
    <r>
      <rPr>
        <b/>
        <sz val="11"/>
        <color rgb="FF000000"/>
        <rFont val="Calibri"/>
      </rPr>
      <t>Users + permissions</t>
    </r>
    <r>
      <rPr>
        <sz val="11"/>
        <color rgb="FF000000"/>
        <rFont val="Calibri"/>
      </rPr>
      <t xml:space="preserve"> then select </t>
    </r>
    <r>
      <rPr>
        <b/>
        <sz val="11"/>
        <color rgb="FF000000"/>
        <rFont val="Calibri"/>
      </rPr>
      <t>Security roles</t>
    </r>
    <r>
      <rPr>
        <sz val="11"/>
        <color rgb="FF000000"/>
        <rFont val="Calibri"/>
      </rPr>
      <t>.</t>
    </r>
    <r>
      <rPr>
        <sz val="11"/>
        <color rgb="FF000000"/>
        <rFont val="Calibri"/>
      </rPr>
      <t xml:space="preserve">
</t>
    </r>
    <r>
      <rPr>
        <sz val="11"/>
        <color rgb="FF000000"/>
        <rFont val="Calibri"/>
      </rPr>
      <t xml:space="preserve">- Analyze the predefined </t>
    </r>
    <r>
      <rPr>
        <b/>
        <sz val="11"/>
        <color rgb="FF000000"/>
        <rFont val="Calibri"/>
      </rPr>
      <t>Security Roles</t>
    </r>
    <r>
      <rPr>
        <sz val="11"/>
        <color rgb="FF000000"/>
        <rFont val="Calibri"/>
      </rPr>
      <t xml:space="preserve"> to determine which fits the environmental needs.</t>
    </r>
    <r>
      <rPr>
        <sz val="11"/>
        <color rgb="FF000000"/>
        <rFont val="Calibri"/>
      </rPr>
      <t xml:space="preserve">
</t>
    </r>
    <r>
      <rPr>
        <sz val="11"/>
        <color rgb="FF000000"/>
        <rFont val="Calibri"/>
      </rPr>
      <t xml:space="preserve">- Under the </t>
    </r>
    <r>
      <rPr>
        <b/>
        <sz val="11"/>
        <color rgb="FF000000"/>
        <rFont val="Calibri"/>
      </rPr>
      <t>More actions</t>
    </r>
    <r>
      <rPr>
        <sz val="11"/>
        <color rgb="FF000000"/>
        <rFont val="Calibri"/>
      </rPr>
      <t xml:space="preserve"> click the 3 dots and select </t>
    </r>
    <r>
      <rPr>
        <b/>
        <sz val="11"/>
        <color rgb="FF000000"/>
        <rFont val="Calibri"/>
      </rPr>
      <t>copy</t>
    </r>
    <r>
      <rPr>
        <sz val="11"/>
        <color rgb="FF000000"/>
        <rFont val="Calibri"/>
      </rPr>
      <t xml:space="preserve"> to audit the roles.</t>
    </r>
  </si>
  <si>
    <t>2.3</t>
  </si>
  <si>
    <r>
      <rPr>
        <sz val="11"/>
        <rFont val="Calibri"/>
      </rPr>
      <t xml:space="preserve">Ensure </t>
    </r>
    <r>
      <rPr>
        <sz val="11"/>
        <color rgb="FF000000"/>
        <rFont val="Calibri"/>
      </rPr>
      <t>'</t>
    </r>
    <r>
      <rPr>
        <b/>
        <sz val="11"/>
        <color rgb="FF000000"/>
        <rFont val="Calibri"/>
      </rPr>
      <t>Set blocked file extensions</t>
    </r>
    <r>
      <rPr>
        <sz val="11"/>
        <color rgb="FF000000"/>
        <rFont val="Calibri"/>
      </rPr>
      <t>'</t>
    </r>
    <r>
      <rPr>
        <sz val="11"/>
        <color rgb="FF000000"/>
        <rFont val="Calibri"/>
      </rPr>
      <t xml:space="preserve"> is configured to match the enterprise block list</t>
    </r>
  </si>
  <si>
    <r>
      <rPr>
        <sz val="11"/>
        <color rgb="FF000000"/>
        <rFont val="Calibri"/>
      </rPr>
      <t>Ensure the 'Set blocked file extensions' is configured to match the organizations block list.</t>
    </r>
    <r>
      <rPr>
        <sz val="11"/>
        <color rgb="FF000000"/>
        <rFont val="Calibri"/>
      </rPr>
      <t xml:space="preserve">
</t>
    </r>
    <r>
      <rPr>
        <sz val="11"/>
        <color rgb="FF000000"/>
        <rFont val="Calibri"/>
      </rPr>
      <t>In the Power Platform Admin Center:</t>
    </r>
    <r>
      <rPr>
        <sz val="11"/>
        <color rgb="FF000000"/>
        <rFont val="Calibri"/>
      </rPr>
      <t xml:space="preserve">
</t>
    </r>
    <r>
      <rPr>
        <sz val="11"/>
        <color rgb="FF000000"/>
        <rFont val="Calibri"/>
      </rPr>
      <t xml:space="preserve">- Log in to </t>
    </r>
    <r>
      <rPr>
        <b/>
        <sz val="11"/>
        <color rgb="FF000000"/>
        <rFont val="Calibri"/>
      </rPr>
      <t>https://admin.powerplatform.microsoft.com</t>
    </r>
    <r>
      <rPr>
        <sz val="11"/>
        <color rgb="FF000000"/>
        <rFont val="Calibri"/>
      </rPr>
      <t xml:space="preserve"> and select the appropriate environment.</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Expand </t>
    </r>
    <r>
      <rPr>
        <b/>
        <sz val="11"/>
        <color rgb="FF000000"/>
        <rFont val="Calibri"/>
      </rPr>
      <t>Product</t>
    </r>
    <r>
      <rPr>
        <sz val="11"/>
        <color rgb="FF000000"/>
        <rFont val="Calibri"/>
      </rPr>
      <t xml:space="preserve"> then select </t>
    </r>
    <r>
      <rPr>
        <b/>
        <sz val="11"/>
        <color rgb="FF000000"/>
        <rFont val="Calibri"/>
      </rPr>
      <t>Privacy + Security</t>
    </r>
    <r>
      <rPr>
        <sz val="11"/>
        <color rgb="FF000000"/>
        <rFont val="Calibri"/>
      </rPr>
      <t>.</t>
    </r>
    <r>
      <rPr>
        <sz val="11"/>
        <color rgb="FF000000"/>
        <rFont val="Calibri"/>
      </rPr>
      <t xml:space="preserve">
</t>
    </r>
    <r>
      <rPr>
        <sz val="11"/>
        <color rgb="FF000000"/>
        <rFont val="Calibri"/>
      </rPr>
      <t>- Add extensions as relevant to the organization.</t>
    </r>
  </si>
  <si>
    <r>
      <rPr>
        <sz val="11"/>
        <color rgb="FF000000"/>
        <rFont val="Calibri"/>
      </rPr>
      <t>This setting prevents the upload or download of certain attachment types that are considered dangerous.</t>
    </r>
  </si>
  <si>
    <r>
      <rPr>
        <sz val="11"/>
        <color rgb="FF000000"/>
        <rFont val="Calibri"/>
      </rPr>
      <t>File types that are legitimate might be blocked.</t>
    </r>
  </si>
  <si>
    <r>
      <rPr>
        <sz val="11"/>
        <color rgb="FF000000"/>
        <rFont val="Calibri"/>
      </rPr>
      <t>Verify the 'Set blocked file extensions' is configured to match the organizations block list.</t>
    </r>
    <r>
      <rPr>
        <sz val="11"/>
        <color rgb="FF000000"/>
        <rFont val="Calibri"/>
      </rPr>
      <t xml:space="preserve">
</t>
    </r>
    <r>
      <rPr>
        <sz val="11"/>
        <color rgb="FF000000"/>
        <rFont val="Calibri"/>
      </rPr>
      <t>In the Power Platform Admin Center:</t>
    </r>
    <r>
      <rPr>
        <sz val="11"/>
        <color rgb="FF000000"/>
        <rFont val="Calibri"/>
      </rPr>
      <t xml:space="preserve">
</t>
    </r>
    <r>
      <rPr>
        <sz val="11"/>
        <color rgb="FF000000"/>
        <rFont val="Calibri"/>
      </rPr>
      <t xml:space="preserve">- Log in to </t>
    </r>
    <r>
      <rPr>
        <b/>
        <sz val="11"/>
        <color rgb="FF000000"/>
        <rFont val="Calibri"/>
      </rPr>
      <t>https://admin.powerplatform.microsoft.com</t>
    </r>
    <r>
      <rPr>
        <sz val="11"/>
        <color rgb="FF000000"/>
        <rFont val="Calibri"/>
      </rPr>
      <t xml:space="preserve"> and select the appropriate environment.</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Expand </t>
    </r>
    <r>
      <rPr>
        <b/>
        <sz val="11"/>
        <color rgb="FF000000"/>
        <rFont val="Calibri"/>
      </rPr>
      <t>Product</t>
    </r>
    <r>
      <rPr>
        <sz val="11"/>
        <color rgb="FF000000"/>
        <rFont val="Calibri"/>
      </rPr>
      <t xml:space="preserve"> then select </t>
    </r>
    <r>
      <rPr>
        <b/>
        <sz val="11"/>
        <color rgb="FF000000"/>
        <rFont val="Calibri"/>
      </rPr>
      <t>Privacy + Security</t>
    </r>
    <r>
      <rPr>
        <sz val="11"/>
        <color rgb="FF000000"/>
        <rFont val="Calibri"/>
      </rPr>
      <t>.</t>
    </r>
    <r>
      <rPr>
        <sz val="11"/>
        <color rgb="FF000000"/>
        <rFont val="Calibri"/>
      </rPr>
      <t xml:space="preserve">
</t>
    </r>
    <r>
      <rPr>
        <sz val="11"/>
        <color rgb="FF000000"/>
        <rFont val="Calibri"/>
      </rPr>
      <t>- Review the list extensions to ensure it matches the organizations block list.</t>
    </r>
  </si>
  <si>
    <r>
      <rPr>
        <sz val="11"/>
        <color rgb="FF000000"/>
        <rFont val="Calibri"/>
      </rPr>
      <t>ade; adp; app; asa; ashx; asmx; asp; bas; bat; cdx; cer; chm; class; cmd; com; config; cpl; crt; csh; dll; exe; fxp; hlp; hta; htr; htw; ida; idc; idq; inf; ins; isp; its; jar; js; jse; ksh; lnk; mad; maf; mag; mam; maq; mar; mas; mat; mau; mav; maw; mda; mdb; mde; mdt; mdw; mdz; msc; msh; msh1; msh1xml; msh2; msh2xml; mshxml; msi; msp; mst; ops; pcd; pif; prf; prg; printer; pst; reg; rem; scf; scr; sct; shb; shs; shtm; shtml; soap; stm; tmp; url; vb; vbe; vbs; vsmacros; vss; vst; vsw; ws; wsc; wsf; wsh</t>
    </r>
  </si>
  <si>
    <t>2.4</t>
  </si>
  <si>
    <r>
      <rPr>
        <sz val="11"/>
        <rFont val="Calibri"/>
      </rPr>
      <t xml:space="preserve">Ensure </t>
    </r>
    <r>
      <rPr>
        <sz val="11"/>
        <color rgb="FF000000"/>
        <rFont val="Calibri"/>
      </rPr>
      <t>'</t>
    </r>
    <r>
      <rPr>
        <b/>
        <sz val="11"/>
        <color rgb="FF000000"/>
        <rFont val="Calibri"/>
      </rPr>
      <t>Access to the environment is restricted by location</t>
    </r>
    <r>
      <rPr>
        <sz val="11"/>
        <color rgb="FF000000"/>
        <rFont val="Calibri"/>
      </rPr>
      <t>'</t>
    </r>
  </si>
  <si>
    <r>
      <rPr>
        <sz val="11"/>
        <color rgb="FF000000"/>
        <rFont val="Calibri"/>
      </rPr>
      <t>Ensure access to the environment is restricted by location.</t>
    </r>
    <r>
      <rPr>
        <sz val="11"/>
        <color rgb="FF000000"/>
        <rFont val="Calibri"/>
      </rPr>
      <t xml:space="preserve">
</t>
    </r>
    <r>
      <rPr>
        <sz val="11"/>
        <color rgb="FF000000"/>
        <rFont val="Calibri"/>
      </rPr>
      <t>In the Microsoft 365 Admin Center:</t>
    </r>
    <r>
      <rPr>
        <sz val="11"/>
        <color rgb="FF000000"/>
        <rFont val="Calibri"/>
      </rPr>
      <t xml:space="preserve">
</t>
    </r>
    <r>
      <rPr>
        <sz val="11"/>
        <color rgb="FF000000"/>
        <rFont val="Calibri"/>
      </rPr>
      <t xml:space="preserve">- Log in to </t>
    </r>
    <r>
      <rPr>
        <b/>
        <sz val="11"/>
        <color rgb="FF000000"/>
        <rFont val="Calibri"/>
      </rPr>
      <t>https://admin.microsoft.com</t>
    </r>
    <r>
      <rPr>
        <sz val="11"/>
        <color rgb="FF000000"/>
        <rFont val="Calibri"/>
      </rPr>
      <t xml:space="preserve"> as a </t>
    </r>
    <r>
      <rPr>
        <b/>
        <sz val="11"/>
        <color rgb="FF000000"/>
        <rFont val="Calibri"/>
      </rPr>
      <t>Global Administrator</t>
    </r>
    <r>
      <rPr>
        <sz val="11"/>
        <color rgb="FF000000"/>
        <rFont val="Calibri"/>
      </rPr>
      <t xml:space="preserve"> or </t>
    </r>
    <r>
      <rPr>
        <b/>
        <sz val="11"/>
        <color rgb="FF000000"/>
        <rFont val="Calibri"/>
      </rPr>
      <t>Conditional Access administrator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Admin centers</t>
    </r>
    <r>
      <rPr>
        <sz val="11"/>
        <color rgb="FF000000"/>
        <rFont val="Calibri"/>
      </rPr>
      <t xml:space="preserve"> and click on </t>
    </r>
    <r>
      <rPr>
        <b/>
        <sz val="11"/>
        <color rgb="FF000000"/>
        <rFont val="Calibri"/>
      </rPr>
      <t>Azure Active Directory</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Enterprise applications</t>
    </r>
    <r>
      <rPr>
        <sz val="11"/>
        <color rgb="FF000000"/>
        <rFont val="Calibri"/>
      </rPr>
      <t xml:space="preserve"> then, under </t>
    </r>
    <r>
      <rPr>
        <b/>
        <sz val="11"/>
        <color rgb="FF000000"/>
        <rFont val="Calibri"/>
      </rPr>
      <t>Security</t>
    </r>
    <r>
      <rPr>
        <sz val="11"/>
        <color rgb="FF000000"/>
        <rFont val="Calibri"/>
      </rPr>
      <t xml:space="preserve">, select </t>
    </r>
    <r>
      <rPr>
        <b/>
        <sz val="11"/>
        <color rgb="FF000000"/>
        <rFont val="Calibri"/>
      </rPr>
      <t>Conditional Access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New policy</t>
    </r>
    <r>
      <rPr>
        <sz val="11"/>
        <color rgb="FF000000"/>
        <rFont val="Calibri"/>
      </rPr>
      <t xml:space="preserve"> and create a name.</t>
    </r>
    <r>
      <rPr>
        <sz val="11"/>
        <color rgb="FF000000"/>
        <rFont val="Calibri"/>
      </rPr>
      <t xml:space="preserve">
</t>
    </r>
    <r>
      <rPr>
        <sz val="11"/>
        <color rgb="FF000000"/>
        <rFont val="Calibri"/>
      </rPr>
      <t xml:space="preserve">- Go to </t>
    </r>
    <r>
      <rPr>
        <b/>
        <sz val="11"/>
        <color rgb="FF000000"/>
        <rFont val="Calibri"/>
      </rPr>
      <t>Assignments</t>
    </r>
    <r>
      <rPr>
        <sz val="11"/>
        <color rgb="FF000000"/>
        <rFont val="Calibri"/>
      </rPr>
      <t xml:space="preserve"> &gt; </t>
    </r>
    <r>
      <rPr>
        <b/>
        <sz val="11"/>
        <color rgb="FF000000"/>
        <rFont val="Calibri"/>
      </rPr>
      <t>Users or workload identity</t>
    </r>
    <r>
      <rPr>
        <sz val="11"/>
        <color rgb="FF000000"/>
        <rFont val="Calibri"/>
      </rPr>
      <t xml:space="preserve"> &gt; </t>
    </r>
    <r>
      <rPr>
        <b/>
        <sz val="11"/>
        <color rgb="FF000000"/>
        <rFont val="Calibri"/>
      </rPr>
      <t>Users and groups</t>
    </r>
    <r>
      <rPr>
        <sz val="11"/>
        <color rgb="FF000000"/>
        <rFont val="Calibri"/>
      </rPr>
      <t xml:space="preserve"> &gt;</t>
    </r>
    <r>
      <rPr>
        <sz val="11"/>
        <color rgb="FF000000"/>
        <rFont val="Calibri"/>
      </rPr>
      <t xml:space="preserve">
</t>
    </r>
    <r>
      <rPr>
        <sz val="11"/>
        <color rgb="FF000000"/>
        <rFont val="Calibri"/>
      </rPr>
      <t xml:space="preserve">- Under </t>
    </r>
    <r>
      <rPr>
        <b/>
        <sz val="11"/>
        <color rgb="FF000000"/>
        <rFont val="Calibri"/>
      </rPr>
      <t>Include</t>
    </r>
    <r>
      <rPr>
        <sz val="11"/>
        <color rgb="FF000000"/>
        <rFont val="Calibri"/>
      </rPr>
      <t xml:space="preserve"> &gt; select </t>
    </r>
    <r>
      <rPr>
        <b/>
        <sz val="11"/>
        <color rgb="FF000000"/>
        <rFont val="Calibri"/>
      </rPr>
      <t>All users</t>
    </r>
    <r>
      <rPr>
        <sz val="11"/>
        <color rgb="FF000000"/>
        <rFont val="Calibri"/>
      </rPr>
      <t xml:space="preserve"> (and do not exclude any user).</t>
    </r>
    <r>
      <rPr>
        <sz val="11"/>
        <color rgb="FF000000"/>
        <rFont val="Calibri"/>
      </rPr>
      <t xml:space="preserve">
</t>
    </r>
    <r>
      <rPr>
        <sz val="11"/>
        <color rgb="FF000000"/>
        <rFont val="Calibri"/>
      </rPr>
      <t xml:space="preserve">- Under </t>
    </r>
    <r>
      <rPr>
        <b/>
        <sz val="11"/>
        <color rgb="FF000000"/>
        <rFont val="Calibri"/>
      </rPr>
      <t>Exclude</t>
    </r>
    <r>
      <rPr>
        <sz val="11"/>
        <color rgb="FF000000"/>
        <rFont val="Calibri"/>
      </rPr>
      <t>, select Users and groups, add the organizations emergency access or break-glass accounts.</t>
    </r>
    <r>
      <rPr>
        <sz val="11"/>
        <color rgb="FF000000"/>
        <rFont val="Calibri"/>
      </rPr>
      <t xml:space="preserve">
</t>
    </r>
    <r>
      <rPr>
        <sz val="11"/>
        <color rgb="FF000000"/>
        <rFont val="Calibri"/>
      </rPr>
      <t xml:space="preserve">- Select </t>
    </r>
    <r>
      <rPr>
        <b/>
        <sz val="11"/>
        <color rgb="FF000000"/>
        <rFont val="Calibri"/>
      </rPr>
      <t>Cloud apps or actions</t>
    </r>
    <r>
      <rPr>
        <sz val="11"/>
        <color rgb="FF000000"/>
        <rFont val="Calibri"/>
      </rPr>
      <t xml:space="preserve"> &gt; </t>
    </r>
    <r>
      <rPr>
        <b/>
        <sz val="11"/>
        <color rgb="FF000000"/>
        <rFont val="Calibri"/>
      </rPr>
      <t>Include</t>
    </r>
    <r>
      <rPr>
        <sz val="11"/>
        <color rgb="FF000000"/>
        <rFont val="Calibri"/>
      </rPr>
      <t xml:space="preserve"> and click </t>
    </r>
    <r>
      <rPr>
        <b/>
        <sz val="11"/>
        <color rgb="FF000000"/>
        <rFont val="Calibri"/>
      </rPr>
      <t>Select apps</t>
    </r>
    <r>
      <rPr>
        <sz val="11"/>
        <color rgb="FF000000"/>
        <rFont val="Calibri"/>
      </rPr>
      <t xml:space="preserve">
</t>
    </r>
    <r>
      <rPr>
        <sz val="11"/>
        <color rgb="FF000000"/>
        <rFont val="Calibri"/>
      </rPr>
      <t xml:space="preserve">- Choose </t>
    </r>
    <r>
      <rPr>
        <b/>
        <sz val="11"/>
        <color rgb="FF000000"/>
        <rFont val="Calibri"/>
      </rPr>
      <t>Microsoft Dataverse Application</t>
    </r>
    <r>
      <rPr>
        <sz val="11"/>
        <color rgb="FF000000"/>
        <rFont val="Calibri"/>
      </rPr>
      <t xml:space="preserve"> or </t>
    </r>
    <r>
      <rPr>
        <b/>
        <sz val="11"/>
        <color rgb="FF000000"/>
        <rFont val="Calibri"/>
      </rPr>
      <t>Microsoft Dynamics ERP for Finance and Operations</t>
    </r>
    <r>
      <rPr>
        <sz val="11"/>
        <color rgb="FF000000"/>
        <rFont val="Calibri"/>
      </rPr>
      <t xml:space="preserve"> application.</t>
    </r>
    <r>
      <rPr>
        <sz val="11"/>
        <color rgb="FF000000"/>
        <rFont val="Calibri"/>
      </rPr>
      <t xml:space="preserve">
</t>
    </r>
    <r>
      <rPr>
        <sz val="11"/>
        <color rgb="FF000000"/>
        <rFont val="Calibri"/>
      </rPr>
      <t xml:space="preserve">- Select </t>
    </r>
    <r>
      <rPr>
        <b/>
        <sz val="11"/>
        <color rgb="FF000000"/>
        <rFont val="Calibri"/>
      </rPr>
      <t>Conditions</t>
    </r>
    <r>
      <rPr>
        <sz val="11"/>
        <color rgb="FF000000"/>
        <rFont val="Calibri"/>
      </rPr>
      <t xml:space="preserve"> &gt; </t>
    </r>
    <r>
      <rPr>
        <b/>
        <sz val="11"/>
        <color rgb="FF000000"/>
        <rFont val="Calibri"/>
      </rPr>
      <t>Location</t>
    </r>
    <r>
      <rPr>
        <sz val="11"/>
        <color rgb="FF000000"/>
        <rFont val="Calibri"/>
      </rPr>
      <t xml:space="preserve"> configure to </t>
    </r>
    <r>
      <rPr>
        <b/>
        <sz val="11"/>
        <color rgb="FF000000"/>
        <rFont val="Calibri"/>
      </rPr>
      <t>Yes</t>
    </r>
    <r>
      <rPr>
        <sz val="11"/>
        <color rgb="FF000000"/>
        <rFont val="Calibri"/>
      </rPr>
      <t xml:space="preserve">
</t>
    </r>
    <r>
      <rPr>
        <sz val="11"/>
        <color rgb="FF000000"/>
        <rFont val="Calibri"/>
      </rPr>
      <t xml:space="preserve">- Under </t>
    </r>
    <r>
      <rPr>
        <b/>
        <sz val="11"/>
        <color rgb="FF000000"/>
        <rFont val="Calibri"/>
      </rPr>
      <t>Include</t>
    </r>
    <r>
      <rPr>
        <sz val="11"/>
        <color rgb="FF000000"/>
        <rFont val="Calibri"/>
      </rPr>
      <t xml:space="preserve"> select </t>
    </r>
    <r>
      <rPr>
        <b/>
        <sz val="11"/>
        <color rgb="FF000000"/>
        <rFont val="Calibri"/>
      </rPr>
      <t>Selected locations</t>
    </r>
    <r>
      <rPr>
        <sz val="11"/>
        <color rgb="FF000000"/>
        <rFont val="Calibri"/>
      </rPr>
      <t xml:space="preserve">a. Select the blocked location created for the organization.b. Click </t>
    </r>
    <r>
      <rPr>
        <b/>
        <sz val="11"/>
        <color rgb="FF000000"/>
        <rFont val="Calibri"/>
      </rPr>
      <t>Select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Access controls</t>
    </r>
    <r>
      <rPr>
        <sz val="11"/>
        <color rgb="FF000000"/>
        <rFont val="Calibri"/>
      </rPr>
      <t xml:space="preserve"> &gt; click </t>
    </r>
    <r>
      <rPr>
        <b/>
        <sz val="11"/>
        <color rgb="FF000000"/>
        <rFont val="Calibri"/>
      </rPr>
      <t>Block Access</t>
    </r>
    <r>
      <rPr>
        <sz val="11"/>
        <color rgb="FF000000"/>
        <rFont val="Calibri"/>
      </rPr>
      <t xml:space="preserve"> and click </t>
    </r>
    <r>
      <rPr>
        <b/>
        <sz val="11"/>
        <color rgb="FF000000"/>
        <rFont val="Calibri"/>
      </rPr>
      <t>Select</t>
    </r>
    <r>
      <rPr>
        <sz val="11"/>
        <color rgb="FF000000"/>
        <rFont val="Calibri"/>
      </rPr>
      <t>.</t>
    </r>
    <r>
      <rPr>
        <sz val="11"/>
        <color rgb="FF000000"/>
        <rFont val="Calibri"/>
      </rPr>
      <t xml:space="preserve">
</t>
    </r>
    <r>
      <rPr>
        <sz val="11"/>
        <color rgb="FF000000"/>
        <rFont val="Calibri"/>
      </rPr>
      <t xml:space="preserve">- Confirm the settings and set </t>
    </r>
    <r>
      <rPr>
        <b/>
        <sz val="11"/>
        <color rgb="FF000000"/>
        <rFont val="Calibri"/>
      </rPr>
      <t>Enable policy to Report-only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to create and enable the policy.</t>
    </r>
  </si>
  <si>
    <r>
      <rPr>
        <sz val="11"/>
        <color rgb="FF000000"/>
        <rFont val="Calibri"/>
      </rPr>
      <t>Location condition in Azure AD Conditional Access, controls access to cloud apps based on the network location of a user. The location condition is commonly used to block access from countries/regions where organizations know traffic should not come from.</t>
    </r>
    <r>
      <rPr>
        <sz val="11"/>
        <color rgb="FF000000"/>
        <rFont val="Calibri"/>
      </rPr>
      <t xml:space="preserve">
</t>
    </r>
    <r>
      <rPr>
        <sz val="11"/>
        <color rgb="FF000000"/>
        <rFont val="Calibri"/>
      </rPr>
      <t>Restrict access to users by location to reduce unauthorized access.</t>
    </r>
  </si>
  <si>
    <r>
      <rPr>
        <sz val="11"/>
        <color rgb="FF000000"/>
        <rFont val="Calibri"/>
      </rPr>
      <t>When location restrictions are set in a user’s profile and the user tries to sign in from a blocked location, access to customer engagement apps (Dynamics 365 Sales, Dynamics 365 Customer Service, Dynamics 365 Field Service, Dynamics 365 Marketing, Dynamics 365 Project Service Automation), and Finance and Operations apps are denied.</t>
    </r>
    <r>
      <rPr>
        <sz val="11"/>
        <color rgb="FF000000"/>
        <rFont val="Calibri"/>
      </rPr>
      <t xml:space="preserve">
</t>
    </r>
    <r>
      <rPr>
        <b/>
        <sz val="11"/>
        <color rgb="FF000000"/>
        <rFont val="Calibri"/>
      </rPr>
      <t>Requirements for using conditional access:</t>
    </r>
    <r>
      <rPr>
        <sz val="11"/>
        <color rgb="FF000000"/>
        <rFont val="Calibri"/>
      </rPr>
      <t xml:space="preserve">
</t>
    </r>
    <r>
      <rPr>
        <sz val="11"/>
        <color rgb="FF000000"/>
        <rFont val="Calibri"/>
      </rPr>
      <t>- A subscription to Azure Active Directory Premium.</t>
    </r>
    <r>
      <rPr>
        <sz val="11"/>
        <color rgb="FF000000"/>
        <rFont val="Calibri"/>
      </rPr>
      <t xml:space="preserve">
</t>
    </r>
    <r>
      <rPr>
        <sz val="11"/>
        <color rgb="FF000000"/>
        <rFont val="Calibri"/>
      </rPr>
      <t>- A federated Azure Active Directory tenant.</t>
    </r>
  </si>
  <si>
    <r>
      <rPr>
        <sz val="11"/>
        <color rgb="FF000000"/>
        <rFont val="Calibri"/>
      </rPr>
      <t>Verify that access to the environment is restricted by location.</t>
    </r>
    <r>
      <rPr>
        <sz val="11"/>
        <color rgb="FF000000"/>
        <rFont val="Calibri"/>
      </rPr>
      <t xml:space="preserve">
</t>
    </r>
    <r>
      <rPr>
        <sz val="11"/>
        <color rgb="FF000000"/>
        <rFont val="Calibri"/>
      </rPr>
      <t>In the Microsoft 365 Admin Center:</t>
    </r>
    <r>
      <rPr>
        <sz val="11"/>
        <color rgb="FF000000"/>
        <rFont val="Calibri"/>
      </rPr>
      <t xml:space="preserve">
</t>
    </r>
    <r>
      <rPr>
        <sz val="11"/>
        <color rgb="FF000000"/>
        <rFont val="Calibri"/>
      </rPr>
      <t xml:space="preserve">- Log in to </t>
    </r>
    <r>
      <rPr>
        <b/>
        <sz val="11"/>
        <color rgb="FF000000"/>
        <rFont val="Calibri"/>
      </rPr>
      <t>https://admin.microsoft.com</t>
    </r>
    <r>
      <rPr>
        <sz val="11"/>
        <color rgb="FF000000"/>
        <rFont val="Calibri"/>
      </rPr>
      <t xml:space="preserve"> as a </t>
    </r>
    <r>
      <rPr>
        <b/>
        <sz val="11"/>
        <color rgb="FF000000"/>
        <rFont val="Calibri"/>
      </rPr>
      <t>Global Administrator</t>
    </r>
    <r>
      <rPr>
        <sz val="11"/>
        <color rgb="FF000000"/>
        <rFont val="Calibri"/>
      </rPr>
      <t xml:space="preserve"> or </t>
    </r>
    <r>
      <rPr>
        <b/>
        <sz val="11"/>
        <color rgb="FF000000"/>
        <rFont val="Calibri"/>
      </rPr>
      <t>Conditional Access administrator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Admin centers</t>
    </r>
    <r>
      <rPr>
        <sz val="11"/>
        <color rgb="FF000000"/>
        <rFont val="Calibri"/>
      </rPr>
      <t xml:space="preserve"> and click on </t>
    </r>
    <r>
      <rPr>
        <b/>
        <sz val="11"/>
        <color rgb="FF000000"/>
        <rFont val="Calibri"/>
      </rPr>
      <t>Azure Active Directory</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Enterprise applications</t>
    </r>
    <r>
      <rPr>
        <sz val="11"/>
        <color rgb="FF000000"/>
        <rFont val="Calibri"/>
      </rPr>
      <t xml:space="preserve"> then, under </t>
    </r>
    <r>
      <rPr>
        <b/>
        <sz val="11"/>
        <color rgb="FF000000"/>
        <rFont val="Calibri"/>
      </rPr>
      <t>Security</t>
    </r>
    <r>
      <rPr>
        <sz val="11"/>
        <color rgb="FF000000"/>
        <rFont val="Calibri"/>
      </rPr>
      <t xml:space="preserve">, select </t>
    </r>
    <r>
      <rPr>
        <b/>
        <sz val="11"/>
        <color rgb="FF000000"/>
        <rFont val="Calibri"/>
      </rPr>
      <t>Conditional Access</t>
    </r>
    <r>
      <rPr>
        <sz val="11"/>
        <color rgb="FF000000"/>
        <rFont val="Calibri"/>
      </rPr>
      <t>.</t>
    </r>
    <r>
      <rPr>
        <sz val="11"/>
        <color rgb="FF000000"/>
        <rFont val="Calibri"/>
      </rPr>
      <t xml:space="preserve">
</t>
    </r>
    <r>
      <rPr>
        <sz val="11"/>
        <color rgb="FF000000"/>
        <rFont val="Calibri"/>
      </rPr>
      <t>- Ensure a policy exists to restrict location.</t>
    </r>
  </si>
  <si>
    <t>2.5</t>
  </si>
  <si>
    <r>
      <rPr>
        <sz val="11"/>
        <rFont val="Calibri"/>
      </rPr>
      <t xml:space="preserve">Ensure </t>
    </r>
    <r>
      <rPr>
        <sz val="11"/>
        <color rgb="FF000000"/>
        <rFont val="Calibri"/>
      </rPr>
      <t>'</t>
    </r>
    <r>
      <rPr>
        <b/>
        <sz val="11"/>
        <color rgb="FF000000"/>
        <rFont val="Calibri"/>
      </rPr>
      <t>Cross-tenant isolation is enabled for Power Platform Apps and Flows</t>
    </r>
    <r>
      <rPr>
        <sz val="11"/>
        <color rgb="FF000000"/>
        <rFont val="Calibri"/>
      </rPr>
      <t>'</t>
    </r>
  </si>
  <si>
    <r>
      <rPr>
        <sz val="11"/>
        <color rgb="FF000000"/>
        <rFont val="Calibri"/>
      </rPr>
      <t>Ensure that tenant restrictions for outbound connections are setup:</t>
    </r>
    <r>
      <rPr>
        <sz val="11"/>
        <color rgb="FF000000"/>
        <rFont val="Calibri"/>
      </rPr>
      <t xml:space="preserve">
</t>
    </r>
    <r>
      <rPr>
        <sz val="11"/>
        <color rgb="FF000000"/>
        <rFont val="Calibri"/>
      </rPr>
      <t>There are two steps to get started with tenant restrictions. First, make sure that clients can connect to the right addresses. Second, configure proxy infrastructure.</t>
    </r>
    <r>
      <rPr>
        <sz val="11"/>
        <color rgb="FF000000"/>
        <rFont val="Calibri"/>
      </rPr>
      <t xml:space="preserve">
</t>
    </r>
    <r>
      <rPr>
        <sz val="11"/>
        <color rgb="FF000000"/>
        <rFont val="Calibri"/>
      </rPr>
      <t xml:space="preserve">-  </t>
    </r>
    <r>
      <rPr>
        <b/>
        <sz val="11"/>
        <color rgb="FF000000"/>
        <rFont val="Calibri"/>
      </rPr>
      <t>URLs and IP addresses:</t>
    </r>
    <r>
      <rPr>
        <sz val="11"/>
        <color rgb="FF000000"/>
        <rFont val="Calibri"/>
      </rPr>
      <t xml:space="preserve">
</t>
    </r>
    <r>
      <rPr>
        <sz val="11"/>
        <color rgb="FF000000"/>
        <rFont val="Calibri"/>
      </rPr>
      <t xml:space="preserve">a. To use tenant restrictions, clients must be able to connect to the following Azure AD URLs to authenticate: </t>
    </r>
    <r>
      <rPr>
        <b/>
        <sz val="11"/>
        <color rgb="FF000000"/>
        <rFont val="Calibri"/>
      </rPr>
      <t>login.microsoftonline.com</t>
    </r>
    <r>
      <rPr>
        <sz val="11"/>
        <color rgb="FF000000"/>
        <rFont val="Calibri"/>
      </rPr>
      <t xml:space="preserve">, </t>
    </r>
    <r>
      <rPr>
        <b/>
        <sz val="11"/>
        <color rgb="FF000000"/>
        <rFont val="Calibri"/>
      </rPr>
      <t>login.microsoft.com</t>
    </r>
    <r>
      <rPr>
        <sz val="11"/>
        <color rgb="FF000000"/>
        <rFont val="Calibri"/>
      </rPr>
      <t xml:space="preserve">, and </t>
    </r>
    <r>
      <rPr>
        <b/>
        <sz val="11"/>
        <color rgb="FF000000"/>
        <rFont val="Calibri"/>
      </rPr>
      <t>login.windows.net</t>
    </r>
    <r>
      <rPr>
        <sz val="11"/>
        <color rgb="FF000000"/>
        <rFont val="Calibri"/>
      </rPr>
      <t>.</t>
    </r>
    <r>
      <rPr>
        <sz val="11"/>
        <color rgb="FF000000"/>
        <rFont val="Calibri"/>
      </rPr>
      <t xml:space="preserve">
</t>
    </r>
    <r>
      <rPr>
        <sz val="11"/>
        <color rgb="FF000000"/>
        <rFont val="Calibri"/>
      </rPr>
      <t xml:space="preserve">b. Additionally, to access Office 365, clients must also be able to connect to the fully qualified domain names (FQDNs), URLs, and IP addresses defined in Office 365 URLs and IP address ranges </t>
    </r>
    <r>
      <rPr>
        <sz val="11"/>
        <color rgb="FF0000FF"/>
        <rFont val="Calibri"/>
      </rPr>
      <t>(https://learn.microsoft.com/en-us/microsoft-365/enterprise/urls-and-ip-address-ranges?view=o365-worldwide)</t>
    </r>
    <r>
      <rPr>
        <sz val="11"/>
        <color rgb="FF000000"/>
        <rFont val="Calibri"/>
      </rPr>
      <t>.</t>
    </r>
    <r>
      <rPr>
        <sz val="11"/>
        <color rgb="FF000000"/>
        <rFont val="Calibri"/>
      </rPr>
      <t xml:space="preserve">
</t>
    </r>
    <r>
      <rPr>
        <sz val="11"/>
        <color rgb="FF000000"/>
        <rFont val="Calibri"/>
      </rPr>
      <t xml:space="preserve">-  </t>
    </r>
    <r>
      <rPr>
        <b/>
        <sz val="11"/>
        <color rgb="FF000000"/>
        <rFont val="Calibri"/>
      </rPr>
      <t>Proxy configuration and requirements:</t>
    </r>
    <r>
      <rPr>
        <sz val="11"/>
        <color rgb="FF000000"/>
        <rFont val="Calibri"/>
      </rPr>
      <t xml:space="preserve">
</t>
    </r>
    <r>
      <rPr>
        <sz val="11"/>
        <color rgb="FF000000"/>
        <rFont val="Calibri"/>
      </rPr>
      <t>a. The following configuration is required to enable tenant restrictions through the proxy infrastructure. This guidance is generic, refer to the proxy vendor's documentation for specific implementation steps.</t>
    </r>
    <r>
      <rPr>
        <sz val="11"/>
        <color rgb="FF000000"/>
        <rFont val="Calibri"/>
      </rPr>
      <t xml:space="preserve">
</t>
    </r>
    <r>
      <rPr>
        <sz val="11"/>
        <color rgb="FF000000"/>
        <rFont val="Calibri"/>
      </rPr>
      <t>b. Prerequisites:</t>
    </r>
    <r>
      <rPr>
        <sz val="11"/>
        <color rgb="FF000000"/>
        <rFont val="Calibri"/>
      </rPr>
      <t xml:space="preserve">
</t>
    </r>
    <r>
      <rPr>
        <sz val="11"/>
        <color rgb="FF000000"/>
        <rFont val="Calibri"/>
      </rPr>
      <t>-  The proxy must be able to perform TLS interception, HTTP header insertion, and filter destinations using FQDNs/URLs.</t>
    </r>
    <r>
      <rPr>
        <sz val="11"/>
        <color rgb="FF000000"/>
        <rFont val="Calibri"/>
      </rPr>
      <t xml:space="preserve">
</t>
    </r>
    <r>
      <rPr>
        <sz val="11"/>
        <color rgb="FF000000"/>
        <rFont val="Calibri"/>
      </rPr>
      <t>-  Clients must trust the certificate chain presented by the proxy for TLS communications. For example, if certificates from an internal public key infrastructure (PKI) are used, the internal issuing root certificate authority certificate must be trusted.</t>
    </r>
    <r>
      <rPr>
        <sz val="11"/>
        <color rgb="FF000000"/>
        <rFont val="Calibri"/>
      </rPr>
      <t xml:space="preserve">
</t>
    </r>
    <r>
      <rPr>
        <sz val="11"/>
        <color rgb="FF000000"/>
        <rFont val="Calibri"/>
      </rPr>
      <t>-  Azure AD Premium 1 licenses are required for use of Tenant Restrictions.</t>
    </r>
    <r>
      <rPr>
        <sz val="11"/>
        <color rgb="FF000000"/>
        <rFont val="Calibri"/>
      </rPr>
      <t xml:space="preserve">
</t>
    </r>
    <r>
      <rPr>
        <sz val="11"/>
        <color rgb="FF000000"/>
        <rFont val="Calibri"/>
      </rPr>
      <t>c. Configuration:</t>
    </r>
    <r>
      <rPr>
        <sz val="11"/>
        <color rgb="FF000000"/>
        <rFont val="Calibri"/>
      </rPr>
      <t xml:space="preserve">
</t>
    </r>
    <r>
      <rPr>
        <sz val="11"/>
        <color rgb="FF000000"/>
        <rFont val="Calibri"/>
      </rPr>
      <t xml:space="preserve">- For each outgoing request to </t>
    </r>
    <r>
      <rPr>
        <b/>
        <sz val="11"/>
        <color rgb="FF000000"/>
        <rFont val="Calibri"/>
      </rPr>
      <t>login.microsoftonline.com</t>
    </r>
    <r>
      <rPr>
        <sz val="11"/>
        <color rgb="FF000000"/>
        <rFont val="Calibri"/>
      </rPr>
      <t xml:space="preserve">, </t>
    </r>
    <r>
      <rPr>
        <b/>
        <sz val="11"/>
        <color rgb="FF000000"/>
        <rFont val="Calibri"/>
      </rPr>
      <t>login.microsoft.com</t>
    </r>
    <r>
      <rPr>
        <sz val="11"/>
        <color rgb="FF000000"/>
        <rFont val="Calibri"/>
      </rPr>
      <t xml:space="preserve">, and </t>
    </r>
    <r>
      <rPr>
        <b/>
        <sz val="11"/>
        <color rgb="FF000000"/>
        <rFont val="Calibri"/>
      </rPr>
      <t>login.windows.net</t>
    </r>
    <r>
      <rPr>
        <sz val="11"/>
        <color rgb="FF000000"/>
        <rFont val="Calibri"/>
      </rPr>
      <t xml:space="preserve">, insert two HTTP headers: </t>
    </r>
    <r>
      <rPr>
        <b/>
        <sz val="11"/>
        <color rgb="FF000000"/>
        <rFont val="Calibri"/>
      </rPr>
      <t>Restrict-Access-To-Tenants</t>
    </r>
    <r>
      <rPr>
        <sz val="11"/>
        <color rgb="FF000000"/>
        <rFont val="Calibri"/>
      </rPr>
      <t xml:space="preserve"> and </t>
    </r>
    <r>
      <rPr>
        <b/>
        <sz val="11"/>
        <color rgb="FF000000"/>
        <rFont val="Calibri"/>
      </rPr>
      <t>Restrict-Access-Context</t>
    </r>
    <r>
      <rPr>
        <sz val="11"/>
        <color rgb="FF000000"/>
        <rFont val="Calibri"/>
      </rPr>
      <t>.</t>
    </r>
    <r>
      <rPr>
        <sz val="11"/>
        <color rgb="FF000000"/>
        <rFont val="Calibri"/>
      </rPr>
      <t xml:space="preserve">
</t>
    </r>
    <r>
      <rPr>
        <b/>
        <sz val="11"/>
        <color rgb="FF000000"/>
        <rFont val="Calibri"/>
      </rPr>
      <t>Note:</t>
    </r>
    <r>
      <rPr>
        <sz val="11"/>
        <color rgb="FF000000"/>
        <rFont val="Calibri"/>
      </rPr>
      <t xml:space="preserve"> Do not include subdomains under </t>
    </r>
    <r>
      <rPr>
        <b/>
        <sz val="11"/>
        <color rgb="FF000000"/>
        <rFont val="Calibri"/>
      </rPr>
      <t>*.login.microsoftonline.com</t>
    </r>
    <r>
      <rPr>
        <sz val="11"/>
        <color rgb="FF000000"/>
        <rFont val="Calibri"/>
      </rPr>
      <t xml:space="preserve"> in the proxy configuration. Doing so will include device.login.microsoftonline.com and will interfere with Client Certificate authentication, which is used in Device Registration and Device-based Conditional Access scenarios. Configure the proxy server to exclude </t>
    </r>
    <r>
      <rPr>
        <b/>
        <sz val="11"/>
        <color rgb="FF000000"/>
        <rFont val="Calibri"/>
      </rPr>
      <t>device.login.microsoftonline.com</t>
    </r>
    <r>
      <rPr>
        <sz val="11"/>
        <color rgb="FF000000"/>
        <rFont val="Calibri"/>
      </rPr>
      <t xml:space="preserve"> and </t>
    </r>
    <r>
      <rPr>
        <b/>
        <sz val="11"/>
        <color rgb="FF000000"/>
        <rFont val="Calibri"/>
      </rPr>
      <t>enterpriseregistration.windows.net</t>
    </r>
    <r>
      <rPr>
        <sz val="11"/>
        <color rgb="FF000000"/>
        <rFont val="Calibri"/>
      </rPr>
      <t xml:space="preserve"> from TLS break-and-inspect and header injection.</t>
    </r>
    <r>
      <rPr>
        <sz val="11"/>
        <color rgb="FF000000"/>
        <rFont val="Calibri"/>
      </rPr>
      <t xml:space="preserve">
</t>
    </r>
    <r>
      <rPr>
        <sz val="11"/>
        <color rgb="FF000000"/>
        <rFont val="Calibri"/>
      </rPr>
      <t xml:space="preserve">-  </t>
    </r>
    <r>
      <rPr>
        <b/>
        <sz val="11"/>
        <color rgb="FF000000"/>
        <rFont val="Calibri"/>
      </rPr>
      <t>The headers should include the following elements:</t>
    </r>
    <r>
      <rPr>
        <sz val="11"/>
        <color rgb="FF000000"/>
        <rFont val="Calibri"/>
      </rPr>
      <t xml:space="preserve">
</t>
    </r>
    <r>
      <rPr>
        <sz val="11"/>
        <color rgb="FF000000"/>
        <rFont val="Calibri"/>
      </rPr>
      <t>a. For Restrict-Access-To-Tenants, use a value of permitted tenant list, which is a comma-separated list of tenants that allow users to access. Any domain that is registered with a tenant can be used to identify the tenant in this list, as well as the directory ID itself. For an example of all three ways of describing a tenant, the name/value pair to allow Contoso, Fabrikam, and Microsoft looks like: Restrict-Access-To-Tenants: contoso.com,fabrikam.onmicrosoft.com,72f988bf-86f1-41af-91ab-2d7cd011db47</t>
    </r>
    <r>
      <rPr>
        <sz val="11"/>
        <color rgb="FF000000"/>
        <rFont val="Calibri"/>
      </rPr>
      <t xml:space="preserve">
</t>
    </r>
    <r>
      <rPr>
        <sz val="11"/>
        <color rgb="FF000000"/>
        <rFont val="Calibri"/>
      </rPr>
      <t>b. For Restrict-Access-Context, use a value of a single directory ID, declaring which tenant is setting the tenant restrictions.</t>
    </r>
    <r>
      <rPr>
        <sz val="11"/>
        <color rgb="FF000000"/>
        <rFont val="Calibri"/>
      </rPr>
      <t xml:space="preserve">
</t>
    </r>
    <r>
      <rPr>
        <b/>
        <sz val="11"/>
        <color rgb="FF000000"/>
        <rFont val="Calibri"/>
      </rPr>
      <t>Example:</t>
    </r>
    <r>
      <rPr>
        <sz val="11"/>
        <color rgb="FF000000"/>
        <rFont val="Calibri"/>
      </rPr>
      <t xml:space="preserve"> Declare Contoso as the tenant that set the tenant restrictions policy, the name/value pair looks like: Restrict-Access-Context: 456ff232-35l2-5h23-b3b3-3236w0826f3d. Use the environments directory ID here to get logs for these authentications. If any directory ID other than the environments being set up, those sign-in logs will appear in another tenant, with all personal information removed. For more information, see Admin experience.</t>
    </r>
    <r>
      <rPr>
        <sz val="11"/>
        <color rgb="FF000000"/>
        <rFont val="Calibri"/>
      </rPr>
      <t xml:space="preserve">
</t>
    </r>
    <r>
      <rPr>
        <sz val="11"/>
        <color rgb="FF000000"/>
        <rFont val="Calibri"/>
      </rPr>
      <t>To prevent users from inserting their own HTTP header with non-approved tenants, the proxy needs to replace the Restrict-Access-To-Tenants header if it is already present in the incoming request.</t>
    </r>
    <r>
      <rPr>
        <sz val="11"/>
        <color rgb="FF000000"/>
        <rFont val="Calibri"/>
      </rPr>
      <t xml:space="preserve">
</t>
    </r>
    <r>
      <rPr>
        <sz val="11"/>
        <color rgb="FF000000"/>
        <rFont val="Calibri"/>
      </rPr>
      <t xml:space="preserve">Clients must be forced to use the proxy for all requests to </t>
    </r>
    <r>
      <rPr>
        <b/>
        <sz val="11"/>
        <color rgb="FF000000"/>
        <rFont val="Calibri"/>
      </rPr>
      <t>login.microsoftonline.com</t>
    </r>
    <r>
      <rPr>
        <sz val="11"/>
        <color rgb="FF000000"/>
        <rFont val="Calibri"/>
      </rPr>
      <t xml:space="preserve">, </t>
    </r>
    <r>
      <rPr>
        <b/>
        <sz val="11"/>
        <color rgb="FF000000"/>
        <rFont val="Calibri"/>
      </rPr>
      <t>login.microsoft.com</t>
    </r>
    <r>
      <rPr>
        <sz val="11"/>
        <color rgb="FF000000"/>
        <rFont val="Calibri"/>
      </rPr>
      <t xml:space="preserve">, and </t>
    </r>
    <r>
      <rPr>
        <b/>
        <sz val="11"/>
        <color rgb="FF000000"/>
        <rFont val="Calibri"/>
      </rPr>
      <t>login.windows.net</t>
    </r>
    <r>
      <rPr>
        <sz val="11"/>
        <color rgb="FF000000"/>
        <rFont val="Calibri"/>
      </rPr>
      <t>. For example, if PAC files are used to direct clients to use the proxy, end users shouldn't be able to edit or disable the PAC files.</t>
    </r>
    <r>
      <rPr>
        <sz val="11"/>
        <color rgb="FF000000"/>
        <rFont val="Calibri"/>
      </rPr>
      <t xml:space="preserve">
</t>
    </r>
    <r>
      <rPr>
        <sz val="11"/>
        <color rgb="FF000000"/>
        <rFont val="Calibri"/>
      </rPr>
      <t xml:space="preserve">-  </t>
    </r>
    <r>
      <rPr>
        <b/>
        <sz val="11"/>
        <color rgb="FF000000"/>
        <rFont val="Calibri"/>
      </rPr>
      <t>Inbound Connections:</t>
    </r>
    <r>
      <rPr>
        <sz val="11"/>
        <color rgb="FF000000"/>
        <rFont val="Calibri"/>
      </rPr>
      <t xml:space="preserve">
</t>
    </r>
    <r>
      <rPr>
        <sz val="11"/>
        <color rgb="FF000000"/>
        <rFont val="Calibri"/>
      </rPr>
      <t xml:space="preserve">a. Browse to the Power Platform admin center, select </t>
    </r>
    <r>
      <rPr>
        <b/>
        <sz val="11"/>
        <color rgb="FF000000"/>
        <rFont val="Calibri"/>
      </rPr>
      <t>Help + support</t>
    </r>
    <r>
      <rPr>
        <sz val="11"/>
        <color rgb="FF000000"/>
        <rFont val="Calibri"/>
      </rPr>
      <t>.</t>
    </r>
    <r>
      <rPr>
        <sz val="11"/>
        <color rgb="FF000000"/>
        <rFont val="Calibri"/>
      </rPr>
      <t xml:space="preserve">
</t>
    </r>
    <r>
      <rPr>
        <sz val="11"/>
        <color rgb="FF000000"/>
        <rFont val="Calibri"/>
      </rPr>
      <t xml:space="preserve">b. Under the </t>
    </r>
    <r>
      <rPr>
        <b/>
        <sz val="11"/>
        <color rgb="FF000000"/>
        <rFont val="Calibri"/>
      </rPr>
      <t>New support request option</t>
    </r>
    <r>
      <rPr>
        <sz val="11"/>
        <color rgb="FF000000"/>
        <rFont val="Calibri"/>
      </rPr>
      <t>, fill out the information required regarding the environment.</t>
    </r>
  </si>
  <si>
    <r>
      <rPr>
        <sz val="11"/>
        <color rgb="FF000000"/>
        <rFont val="Calibri"/>
      </rPr>
      <t>Microsoft Power Platform has a rich ecosystem of connectors based on Azure Active Directory (Azure AD) that allow authorized Azure AD users to build compelling apps and flows establishing connections to the business data available through these data stores.</t>
    </r>
    <r>
      <rPr>
        <sz val="11"/>
        <color rgb="FF000000"/>
        <rFont val="Calibri"/>
      </rPr>
      <t xml:space="preserve">
</t>
    </r>
    <r>
      <rPr>
        <sz val="11"/>
        <color rgb="FF000000"/>
        <rFont val="Calibri"/>
      </rPr>
      <t>Tenant isolation makes it easy for administrators to ensure that these connectors can be harnessed in a safe and secure way within the tenant while minimizing the risk of data exfiltration outside the tenant. Tenant isolation allows admins to effectively govern the movement of tenant data from Azure AD authorized data sources to and from their tenant.</t>
    </r>
    <r>
      <rPr>
        <sz val="11"/>
        <color rgb="FF000000"/>
        <rFont val="Calibri"/>
      </rPr>
      <t xml:space="preserve">
</t>
    </r>
    <r>
      <rPr>
        <sz val="11"/>
        <color rgb="FF000000"/>
        <rFont val="Calibri"/>
      </rPr>
      <t>With tenant isolation On, all tenants are restricted. Inbound (connections to the tenant from external tenants) and outbound (connections from the tenant to external tenants) cross-tenant connections are blocked by Power Platform even if the user presents valid credentials to the Azure AD-secured data source. Rules can be used to add exceptions.</t>
    </r>
    <r>
      <rPr>
        <sz val="11"/>
        <color rgb="FF000000"/>
        <rFont val="Calibri"/>
      </rPr>
      <t xml:space="preserve">
</t>
    </r>
    <r>
      <rPr>
        <b/>
        <sz val="11"/>
        <color rgb="FF000000"/>
        <rFont val="Calibri"/>
      </rPr>
      <t>Note:</t>
    </r>
    <r>
      <rPr>
        <sz val="11"/>
        <color rgb="FF000000"/>
        <rFont val="Calibri"/>
      </rPr>
      <t xml:space="preserve"> Power Platform tenant isolation is different from Azure AD-wide tenant restriction. It doesn't impact Azure AD-based access outside of Power Platform. Power Platform tenant isolation only works for connectors using Azure AD-based authentication such as Office 365 Outlook or SharePoint.</t>
    </r>
  </si>
  <si>
    <r>
      <rPr>
        <sz val="11"/>
        <color rgb="FF000000"/>
        <rFont val="Calibri"/>
      </rPr>
      <t>Restricting outbound connections means that a user is blocked from connecting to a third-party tenant. (Restricting outbound cross-tenant connections can be done using tenant restrictions that apply to all Azure Active Directory (Azure AD) software as a service (SaaS) cloud apps, or at the connector level, which would block outbound connections just for canvas apps and flows.)</t>
    </r>
    <r>
      <rPr>
        <sz val="11"/>
        <color rgb="FF000000"/>
        <rFont val="Calibri"/>
      </rPr>
      <t xml:space="preserve">
</t>
    </r>
    <r>
      <rPr>
        <sz val="11"/>
        <color rgb="FF000000"/>
        <rFont val="Calibri"/>
      </rPr>
      <t>Restricting inbound connections means that a user in a third-party tenant is blocked from creating a connection to your tenant. (Restricting inbound cross-tenant connections requires a support ticket—this restriction then only applies to Power Apps and Power Automate.)</t>
    </r>
    <r>
      <rPr>
        <sz val="11"/>
        <color rgb="FF000000"/>
        <rFont val="Calibri"/>
      </rPr>
      <t xml:space="preserve">
</t>
    </r>
    <r>
      <rPr>
        <sz val="11"/>
        <color rgb="FF000000"/>
        <rFont val="Calibri"/>
      </rPr>
      <t>Enable the configurations below will prevent communication with any other tenant.</t>
    </r>
    <r>
      <rPr>
        <sz val="11"/>
        <color rgb="FF000000"/>
        <rFont val="Calibri"/>
      </rPr>
      <t xml:space="preserve">
</t>
    </r>
    <r>
      <rPr>
        <b/>
        <sz val="11"/>
        <color rgb="FF000000"/>
        <rFont val="Calibri"/>
      </rPr>
      <t>Warning:</t>
    </r>
    <r>
      <rPr>
        <sz val="11"/>
        <color rgb="FF000000"/>
        <rFont val="Calibri"/>
      </rPr>
      <t xml:space="preserve"> Perform an impact analysis before implementation.</t>
    </r>
    <r>
      <rPr>
        <sz val="11"/>
        <color rgb="FF000000"/>
        <rFont val="Calibri"/>
      </rPr>
      <t xml:space="preserve">
</t>
    </r>
    <r>
      <rPr>
        <b/>
        <sz val="11"/>
        <color rgb="FF000000"/>
        <rFont val="Calibri"/>
      </rPr>
      <t>Requirements for using cross-tenant isolation:</t>
    </r>
    <r>
      <rPr>
        <sz val="11"/>
        <color rgb="FF000000"/>
        <rFont val="Calibri"/>
      </rPr>
      <t xml:space="preserve">
</t>
    </r>
    <r>
      <rPr>
        <sz val="11"/>
        <color rgb="FF000000"/>
        <rFont val="Calibri"/>
      </rPr>
      <t>- A subscription to Azure Active Directory Premium.</t>
    </r>
    <r>
      <rPr>
        <sz val="11"/>
        <color rgb="FF000000"/>
        <rFont val="Calibri"/>
      </rPr>
      <t xml:space="preserve">
</t>
    </r>
    <r>
      <rPr>
        <sz val="11"/>
        <color rgb="FF000000"/>
        <rFont val="Calibri"/>
      </rPr>
      <t>- A federated Azure Active Directory tenant.</t>
    </r>
    <r>
      <rPr>
        <sz val="11"/>
        <color rgb="FF000000"/>
        <rFont val="Calibri"/>
      </rPr>
      <t xml:space="preserve">
</t>
    </r>
    <r>
      <rPr>
        <sz val="11"/>
        <color rgb="FF000000"/>
        <rFont val="Calibri"/>
      </rPr>
      <t>Admins can specify an explicit allowlist of tenants that they want to enable inbound, outbound, or both, which will bypass tenant isolation controls when configured. Admins can use a special pattern “*” to allow all tenants in a specific direction when tenant isolation is turned on. All other cross-tenant connections except the ones in the allowlist are rejected by Power Platform.</t>
    </r>
  </si>
  <si>
    <r>
      <rPr>
        <sz val="11"/>
        <color rgb="FF000000"/>
        <rFont val="Calibri"/>
      </rPr>
      <t>Verify that cross-tenant isolation is enabled.</t>
    </r>
    <r>
      <rPr>
        <sz val="11"/>
        <color rgb="FF000000"/>
        <rFont val="Calibri"/>
      </rPr>
      <t xml:space="preserve">
</t>
    </r>
    <r>
      <rPr>
        <sz val="11"/>
        <color rgb="FF000000"/>
        <rFont val="Calibri"/>
      </rPr>
      <t>In the Power Platform Admin Center:</t>
    </r>
    <r>
      <rPr>
        <sz val="11"/>
        <color rgb="FF000000"/>
        <rFont val="Calibri"/>
      </rPr>
      <t xml:space="preserve">
</t>
    </r>
    <r>
      <rPr>
        <sz val="11"/>
        <color rgb="FF000000"/>
        <rFont val="Calibri"/>
      </rPr>
      <t xml:space="preserve">- Log in to </t>
    </r>
    <r>
      <rPr>
        <b/>
        <sz val="11"/>
        <color rgb="FF000000"/>
        <rFont val="Calibri"/>
      </rPr>
      <t>https://admin.powerplatform.microsoft.com</t>
    </r>
    <r>
      <rPr>
        <sz val="11"/>
        <color rgb="FF000000"/>
        <rFont val="Calibri"/>
      </rPr>
      <t xml:space="preserve"> and select the appropriate environment.</t>
    </r>
    <r>
      <rPr>
        <sz val="11"/>
        <color rgb="FF000000"/>
        <rFont val="Calibri"/>
      </rPr>
      <t xml:space="preserve">
</t>
    </r>
    <r>
      <rPr>
        <sz val="11"/>
        <color rgb="FF000000"/>
        <rFont val="Calibri"/>
      </rPr>
      <t>- Select Tenant isolation (preview).</t>
    </r>
    <r>
      <rPr>
        <sz val="11"/>
        <color rgb="FF000000"/>
        <rFont val="Calibri"/>
      </rPr>
      <t xml:space="preserve">
</t>
    </r>
    <r>
      <rPr>
        <sz val="11"/>
        <color rgb="FF000000"/>
        <rFont val="Calibri"/>
      </rPr>
      <t xml:space="preserve">- Confirm that tenant isolation is </t>
    </r>
    <r>
      <rPr>
        <b/>
        <sz val="11"/>
        <color rgb="FF000000"/>
        <rFont val="Calibri"/>
      </rPr>
      <t>on</t>
    </r>
    <r>
      <rPr>
        <sz val="11"/>
        <color rgb="FF000000"/>
        <rFont val="Calibri"/>
      </rPr>
      <t>.</t>
    </r>
  </si>
  <si>
    <r>
      <rPr>
        <sz val="11"/>
        <color rgb="FF000000"/>
        <rFont val="Calibri"/>
      </rPr>
      <t>Tenant isolation is not activated by default.</t>
    </r>
  </si>
  <si>
    <t>Data Management</t>
  </si>
  <si>
    <t>3.1</t>
  </si>
  <si>
    <r>
      <rPr>
        <sz val="11"/>
        <rFont val="Calibri"/>
      </rPr>
      <t xml:space="preserve">Ensure </t>
    </r>
    <r>
      <rPr>
        <sz val="11"/>
        <color rgb="FF000000"/>
        <rFont val="Calibri"/>
      </rPr>
      <t>'</t>
    </r>
    <r>
      <rPr>
        <b/>
        <sz val="11"/>
        <color rgb="FF000000"/>
        <rFont val="Calibri"/>
      </rPr>
      <t>Environments with Critical Data are Encrypted with Customer Managed Keys</t>
    </r>
    <r>
      <rPr>
        <sz val="11"/>
        <color rgb="FF000000"/>
        <rFont val="Calibri"/>
      </rPr>
      <t>'</t>
    </r>
  </si>
  <si>
    <r>
      <rPr>
        <sz val="11"/>
        <color rgb="FF000000"/>
        <rFont val="Calibri"/>
      </rPr>
      <t>Configure Customer Managed Keys.</t>
    </r>
    <r>
      <rPr>
        <sz val="11"/>
        <color rgb="FF000000"/>
        <rFont val="Calibri"/>
      </rPr>
      <t xml:space="preserve">
</t>
    </r>
    <r>
      <rPr>
        <sz val="11"/>
        <color rgb="FF000000"/>
        <rFont val="Calibri"/>
      </rPr>
      <t>In the Power Platform Admin Center:**</t>
    </r>
    <r>
      <rPr>
        <sz val="11"/>
        <color rgb="FF000000"/>
        <rFont val="Calibri"/>
      </rPr>
      <t xml:space="preserve">
</t>
    </r>
    <r>
      <rPr>
        <sz val="11"/>
        <color rgb="FF000000"/>
        <rFont val="Calibri"/>
      </rPr>
      <t xml:space="preserve">- Log in to </t>
    </r>
    <r>
      <rPr>
        <b/>
        <sz val="11"/>
        <color rgb="FF000000"/>
        <rFont val="Calibri"/>
      </rPr>
      <t>https://admin.powerplatform.microsoft.com</t>
    </r>
    <r>
      <rPr>
        <sz val="11"/>
        <color rgb="FF000000"/>
        <rFont val="Calibri"/>
      </rPr>
      <t xml:space="preserve"> and select the appropriate environment.</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at the top of the screen.</t>
    </r>
    <r>
      <rPr>
        <sz val="11"/>
        <color rgb="FF000000"/>
        <rFont val="Calibri"/>
      </rPr>
      <t xml:space="preserve">
</t>
    </r>
    <r>
      <rPr>
        <sz val="11"/>
        <color rgb="FF000000"/>
        <rFont val="Calibri"/>
      </rPr>
      <t xml:space="preserve">- Expand </t>
    </r>
    <r>
      <rPr>
        <b/>
        <sz val="11"/>
        <color rgb="FF000000"/>
        <rFont val="Calibri"/>
      </rPr>
      <t>Encryption</t>
    </r>
    <r>
      <rPr>
        <sz val="11"/>
        <color rgb="FF000000"/>
        <rFont val="Calibri"/>
      </rPr>
      <t xml:space="preserve"> then select </t>
    </r>
    <r>
      <rPr>
        <b/>
        <sz val="11"/>
        <color rgb="FF000000"/>
        <rFont val="Calibri"/>
      </rPr>
      <t>Data encryption</t>
    </r>
    <r>
      <rPr>
        <sz val="11"/>
        <color rgb="FF000000"/>
        <rFont val="Calibri"/>
      </rPr>
      <t xml:space="preserve">
</t>
    </r>
    <r>
      <rPr>
        <sz val="11"/>
        <color rgb="FF000000"/>
        <rFont val="Calibri"/>
      </rPr>
      <t>- A new window will open and may be slow to load</t>
    </r>
    <r>
      <rPr>
        <sz val="11"/>
        <color rgb="FF000000"/>
        <rFont val="Calibri"/>
      </rPr>
      <t xml:space="preserve">
</t>
    </r>
    <r>
      <rPr>
        <sz val="11"/>
        <color rgb="FF000000"/>
        <rFont val="Calibri"/>
      </rPr>
      <t xml:space="preserve">- Ensure Encryption status is set to </t>
    </r>
    <r>
      <rPr>
        <b/>
        <sz val="11"/>
        <color rgb="FF000000"/>
        <rFont val="Calibri"/>
      </rPr>
      <t>Active</t>
    </r>
    <r>
      <rPr>
        <sz val="11"/>
        <color rgb="FF000000"/>
        <rFont val="Calibri"/>
      </rPr>
      <t xml:space="preserve">
</t>
    </r>
    <r>
      <rPr>
        <sz val="11"/>
        <color rgb="FF000000"/>
        <rFont val="Calibri"/>
      </rPr>
      <t xml:space="preserve">- Under </t>
    </r>
    <r>
      <rPr>
        <b/>
        <sz val="11"/>
        <color rgb="FF000000"/>
        <rFont val="Calibri"/>
      </rPr>
      <t>Change Encryption Key</t>
    </r>
    <r>
      <rPr>
        <sz val="11"/>
        <color rgb="FF000000"/>
        <rFont val="Calibri"/>
      </rPr>
      <t xml:space="preserve"> insert the new key followed by </t>
    </r>
    <r>
      <rPr>
        <b/>
        <sz val="11"/>
        <color rgb="FF000000"/>
        <rFont val="Calibri"/>
      </rPr>
      <t>Change</t>
    </r>
    <r>
      <rPr>
        <sz val="11"/>
        <color rgb="FF000000"/>
        <rFont val="Calibri"/>
      </rPr>
      <t xml:space="preserve">
</t>
    </r>
    <r>
      <rPr>
        <b/>
        <sz val="11"/>
        <color rgb="FF000000"/>
        <rFont val="Calibri"/>
      </rPr>
      <t>Note:</t>
    </r>
    <r>
      <rPr>
        <sz val="11"/>
        <color rgb="FF000000"/>
        <rFont val="Calibri"/>
      </rPr>
      <t xml:space="preserve"> It is important to safeguard the encryption key.</t>
    </r>
    <r>
      <rPr>
        <sz val="11"/>
        <color rgb="FF000000"/>
        <rFont val="Calibri"/>
      </rPr>
      <t xml:space="preserve">
</t>
    </r>
    <r>
      <rPr>
        <sz val="11"/>
        <color rgb="FF000000"/>
        <rFont val="Calibri"/>
      </rPr>
      <t xml:space="preserve">- Click </t>
    </r>
    <r>
      <rPr>
        <b/>
        <sz val="11"/>
        <color rgb="FF000000"/>
        <rFont val="Calibri"/>
      </rPr>
      <t>Close</t>
    </r>
  </si>
  <si>
    <r>
      <rPr>
        <sz val="11"/>
        <color rgb="FF000000"/>
        <rFont val="Calibri"/>
      </rPr>
      <t>All environments of Microsoft Dataverse use SQL Server Transparent Data Encryption (TDE) to perform real-time encryption of data when written to disk, also known as encryption at rest.</t>
    </r>
    <r>
      <rPr>
        <sz val="11"/>
        <color rgb="FF000000"/>
        <rFont val="Calibri"/>
      </rPr>
      <t xml:space="preserve">
</t>
    </r>
    <r>
      <rPr>
        <sz val="11"/>
        <color rgb="FF000000"/>
        <rFont val="Calibri"/>
      </rPr>
      <t>By default, Microsoft stores and manages the database encryption key for environments. The manage keys feature in the Microsoft Power Platform admin center gives administrators the ability to self-manage the database encryption key that is associated with the Dataverse tenant.</t>
    </r>
    <r>
      <rPr>
        <sz val="11"/>
        <color rgb="FF000000"/>
        <rFont val="Calibri"/>
      </rPr>
      <t xml:space="preserve">
</t>
    </r>
    <r>
      <rPr>
        <sz val="11"/>
        <color rgb="FF000000"/>
        <rFont val="Calibri"/>
      </rPr>
      <t>Enable sensitive data encryption at rest using Customer Managed Keys rather than Microsoft Managed keys.</t>
    </r>
    <r>
      <rPr>
        <sz val="11"/>
        <color rgb="FF000000"/>
        <rFont val="Calibri"/>
      </rPr>
      <t xml:space="preserve">
</t>
    </r>
    <r>
      <rPr>
        <b/>
        <sz val="11"/>
        <color rgb="FF000000"/>
        <rFont val="Calibri"/>
      </rPr>
      <t>Note:</t>
    </r>
    <r>
      <rPr>
        <sz val="11"/>
        <color rgb="FF000000"/>
        <rFont val="Calibri"/>
      </rPr>
      <t xml:space="preserve"> This feature is only available in tenants with 1,000 or more users. An exception to this recommendation will be needed for those tenants that have under 1,000 users.</t>
    </r>
  </si>
  <si>
    <r>
      <rPr>
        <sz val="11"/>
        <color rgb="FF000000"/>
        <rFont val="Calibri"/>
      </rPr>
      <t>Using Customer Managed Keys may also incur additional man-hour requirements to create, store, manage, and protect the keys as needed.</t>
    </r>
    <r>
      <rPr>
        <sz val="11"/>
        <color rgb="FF000000"/>
        <rFont val="Calibri"/>
      </rPr>
      <t xml:space="preserve">
</t>
    </r>
    <r>
      <rPr>
        <b/>
        <sz val="11"/>
        <color rgb="FF000000"/>
        <rFont val="Calibri"/>
      </rPr>
      <t>Note:</t>
    </r>
    <r>
      <rPr>
        <sz val="11"/>
        <color rgb="FF000000"/>
        <rFont val="Calibri"/>
      </rPr>
      <t xml:space="preserve"> It is strongly recommended that a copy of the encryption key is made and stored in a safe place. The key may need to be entered again to ensure that certain features keep working and the data is retrievable. For more information, see Data Encryption.</t>
    </r>
    <r>
      <rPr>
        <sz val="11"/>
        <color rgb="FF000000"/>
        <rFont val="Calibri"/>
      </rPr>
      <t xml:space="preserve">
</t>
    </r>
    <r>
      <rPr>
        <sz val="11"/>
        <color rgb="FF000000"/>
        <rFont val="Calibri"/>
      </rPr>
      <t>Changing the encryption key can take a long time in a large database. Run this operation during off-peak hours if the system is busy or when working with a large amount of data.</t>
    </r>
    <r>
      <rPr>
        <sz val="11"/>
        <color rgb="FF000000"/>
        <rFont val="Calibri"/>
      </rPr>
      <t xml:space="preserve">
</t>
    </r>
    <r>
      <rPr>
        <b/>
        <sz val="11"/>
        <color rgb="FF000000"/>
        <rFont val="Calibri"/>
      </rPr>
      <t>Note #2:</t>
    </r>
    <r>
      <rPr>
        <sz val="11"/>
        <color rgb="FF000000"/>
        <rFont val="Calibri"/>
      </rPr>
      <t xml:space="preserve"> This feature is only available in tenants with 1,000 or more users. An exception to this recommendation will be needed for those tenants that have under 1,000 users.</t>
    </r>
  </si>
  <si>
    <r>
      <rPr>
        <sz val="11"/>
        <color rgb="FF000000"/>
        <rFont val="Calibri"/>
      </rPr>
      <t>Ensure that Customer Managed Keys are utilized.</t>
    </r>
    <r>
      <rPr>
        <sz val="11"/>
        <color rgb="FF000000"/>
        <rFont val="Calibri"/>
      </rPr>
      <t xml:space="preserve">
</t>
    </r>
    <r>
      <rPr>
        <sz val="11"/>
        <color rgb="FF000000"/>
        <rFont val="Calibri"/>
      </rPr>
      <t>In the Power Platform Admin Center:**</t>
    </r>
    <r>
      <rPr>
        <sz val="11"/>
        <color rgb="FF000000"/>
        <rFont val="Calibri"/>
      </rPr>
      <t xml:space="preserve">
</t>
    </r>
    <r>
      <rPr>
        <sz val="11"/>
        <color rgb="FF000000"/>
        <rFont val="Calibri"/>
      </rPr>
      <t xml:space="preserve">- Log in to </t>
    </r>
    <r>
      <rPr>
        <b/>
        <sz val="11"/>
        <color rgb="FF000000"/>
        <rFont val="Calibri"/>
      </rPr>
      <t>https://admin.powerplatform.microsoft.com</t>
    </r>
    <r>
      <rPr>
        <sz val="11"/>
        <color rgb="FF000000"/>
        <rFont val="Calibri"/>
      </rPr>
      <t xml:space="preserve"> and select the appropriate environment.</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at the top of the screen.</t>
    </r>
    <r>
      <rPr>
        <sz val="11"/>
        <color rgb="FF000000"/>
        <rFont val="Calibri"/>
      </rPr>
      <t xml:space="preserve">
</t>
    </r>
    <r>
      <rPr>
        <sz val="11"/>
        <color rgb="FF000000"/>
        <rFont val="Calibri"/>
      </rPr>
      <t xml:space="preserve">- Expand </t>
    </r>
    <r>
      <rPr>
        <b/>
        <sz val="11"/>
        <color rgb="FF000000"/>
        <rFont val="Calibri"/>
      </rPr>
      <t>Encryption</t>
    </r>
    <r>
      <rPr>
        <sz val="11"/>
        <color rgb="FF000000"/>
        <rFont val="Calibri"/>
      </rPr>
      <t xml:space="preserve"> then select </t>
    </r>
    <r>
      <rPr>
        <b/>
        <sz val="11"/>
        <color rgb="FF000000"/>
        <rFont val="Calibri"/>
      </rPr>
      <t>Data encryption</t>
    </r>
    <r>
      <rPr>
        <sz val="11"/>
        <color rgb="FF000000"/>
        <rFont val="Calibri"/>
      </rPr>
      <t xml:space="preserve">
</t>
    </r>
    <r>
      <rPr>
        <sz val="11"/>
        <color rgb="FF000000"/>
        <rFont val="Calibri"/>
      </rPr>
      <t>- A new window will open and may be slow to load</t>
    </r>
    <r>
      <rPr>
        <sz val="11"/>
        <color rgb="FF000000"/>
        <rFont val="Calibri"/>
      </rPr>
      <t xml:space="preserve">
</t>
    </r>
    <r>
      <rPr>
        <sz val="11"/>
        <color rgb="FF000000"/>
        <rFont val="Calibri"/>
      </rPr>
      <t xml:space="preserve">- Ensure Encryption status is set to </t>
    </r>
    <r>
      <rPr>
        <b/>
        <sz val="11"/>
        <color rgb="FF000000"/>
        <rFont val="Calibri"/>
      </rPr>
      <t>Active</t>
    </r>
    <r>
      <rPr>
        <sz val="11"/>
        <color rgb="FF000000"/>
        <rFont val="Calibri"/>
      </rPr>
      <t xml:space="preserve">
</t>
    </r>
    <r>
      <rPr>
        <sz val="11"/>
        <color rgb="FF000000"/>
        <rFont val="Calibri"/>
      </rPr>
      <t>- Ensure self-managed encryption keys are utilized.</t>
    </r>
    <r>
      <rPr>
        <sz val="11"/>
        <color rgb="FF000000"/>
        <rFont val="Calibri"/>
      </rPr>
      <t xml:space="preserve">
</t>
    </r>
    <r>
      <rPr>
        <sz val="11"/>
        <color rgb="FF000000"/>
        <rFont val="Calibri"/>
      </rPr>
      <t xml:space="preserve">- Click </t>
    </r>
    <r>
      <rPr>
        <b/>
        <sz val="11"/>
        <color rgb="FF000000"/>
        <rFont val="Calibri"/>
      </rPr>
      <t>Close</t>
    </r>
    <r>
      <rPr>
        <sz val="11"/>
        <color rgb="FF000000"/>
        <rFont val="Calibri"/>
      </rPr>
      <t xml:space="preserve"> (data will not be re-encrypted).</t>
    </r>
  </si>
  <si>
    <t>3.2</t>
  </si>
  <si>
    <r>
      <rPr>
        <sz val="11"/>
        <rFont val="Calibri"/>
      </rPr>
      <t xml:space="preserve">Ensure </t>
    </r>
    <r>
      <rPr>
        <sz val="11"/>
        <color rgb="FF000000"/>
        <rFont val="Calibri"/>
      </rPr>
      <t>'</t>
    </r>
    <r>
      <rPr>
        <b/>
        <sz val="11"/>
        <color rgb="FF000000"/>
        <rFont val="Calibri"/>
      </rPr>
      <t>Extract customer data privileges from Microsoft Dynamics 365 is controlled</t>
    </r>
    <r>
      <rPr>
        <sz val="11"/>
        <color rgb="FF000000"/>
        <rFont val="Calibri"/>
      </rPr>
      <t>'</t>
    </r>
  </si>
  <si>
    <r>
      <rPr>
        <sz val="11"/>
        <color rgb="FF000000"/>
        <rFont val="Calibri"/>
      </rPr>
      <t>To configure the extract customer data privileges from Microsoft Dynamics 365 privilege, use the Power Platform Admin Center:</t>
    </r>
    <r>
      <rPr>
        <sz val="11"/>
        <color rgb="FF000000"/>
        <rFont val="Calibri"/>
      </rPr>
      <t xml:space="preserve">
</t>
    </r>
    <r>
      <rPr>
        <sz val="11"/>
        <color rgb="FF000000"/>
        <rFont val="Calibri"/>
      </rPr>
      <t xml:space="preserve">- Log in to </t>
    </r>
    <r>
      <rPr>
        <b/>
        <sz val="11"/>
        <color rgb="FF000000"/>
        <rFont val="Calibri"/>
      </rPr>
      <t>https://admin.powerplatform.microsoft.com</t>
    </r>
    <r>
      <rPr>
        <sz val="11"/>
        <color rgb="FF000000"/>
        <rFont val="Calibri"/>
      </rPr>
      <t xml:space="preserve"> and select the appropriate environment.</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Expand </t>
    </r>
    <r>
      <rPr>
        <b/>
        <sz val="11"/>
        <color rgb="FF000000"/>
        <rFont val="Calibri"/>
      </rPr>
      <t>Users + permissions</t>
    </r>
    <r>
      <rPr>
        <sz val="11"/>
        <color rgb="FF000000"/>
        <rFont val="Calibri"/>
      </rPr>
      <t xml:space="preserve"> then click </t>
    </r>
    <r>
      <rPr>
        <b/>
        <sz val="11"/>
        <color rgb="FF000000"/>
        <rFont val="Calibri"/>
      </rPr>
      <t>Security roles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Edit</t>
    </r>
    <r>
      <rPr>
        <sz val="11"/>
        <color rgb="FF000000"/>
        <rFont val="Calibri"/>
      </rPr>
      <t xml:space="preserve"> under </t>
    </r>
    <r>
      <rPr>
        <b/>
        <sz val="11"/>
        <color rgb="FF000000"/>
        <rFont val="Calibri"/>
      </rPr>
      <t>More Actions</t>
    </r>
    <r>
      <rPr>
        <sz val="11"/>
        <color rgb="FF000000"/>
        <rFont val="Calibri"/>
      </rPr>
      <t xml:space="preserve"> for each security role</t>
    </r>
    <r>
      <rPr>
        <sz val="11"/>
        <color rgb="FF000000"/>
        <rFont val="Calibri"/>
      </rPr>
      <t xml:space="preserve">
</t>
    </r>
    <r>
      <rPr>
        <sz val="11"/>
        <color rgb="FF000000"/>
        <rFont val="Calibri"/>
      </rPr>
      <t xml:space="preserve">- Select the </t>
    </r>
    <r>
      <rPr>
        <b/>
        <sz val="11"/>
        <color rgb="FF000000"/>
        <rFont val="Calibri"/>
      </rPr>
      <t>Business Management</t>
    </r>
    <r>
      <rPr>
        <sz val="11"/>
        <color rgb="FF000000"/>
        <rFont val="Calibri"/>
      </rPr>
      <t xml:space="preserve"> tab then review the permissions under </t>
    </r>
    <r>
      <rPr>
        <b/>
        <sz val="11"/>
        <color rgb="FF000000"/>
        <rFont val="Calibri"/>
      </rPr>
      <t>Privacy Related Privileges</t>
    </r>
    <r>
      <rPr>
        <sz val="11"/>
        <color rgb="FF000000"/>
        <rFont val="Calibri"/>
      </rPr>
      <t>.</t>
    </r>
    <r>
      <rPr>
        <sz val="11"/>
        <color rgb="FF000000"/>
        <rFont val="Calibri"/>
      </rPr>
      <t xml:space="preserve">
</t>
    </r>
    <r>
      <rPr>
        <sz val="11"/>
        <color rgb="FF000000"/>
        <rFont val="Calibri"/>
      </rPr>
      <t>- Enable or disable privilege based on organizational policy.</t>
    </r>
    <r>
      <rPr>
        <sz val="11"/>
        <color rgb="FF000000"/>
        <rFont val="Calibri"/>
      </rPr>
      <t xml:space="preserve">
</t>
    </r>
    <r>
      <rPr>
        <b/>
        <sz val="11"/>
        <color rgb="FF000000"/>
        <rFont val="Calibri"/>
      </rPr>
      <t>Note:</t>
    </r>
    <r>
      <rPr>
        <sz val="11"/>
        <color rgb="FF000000"/>
        <rFont val="Calibri"/>
      </rPr>
      <t xml:space="preserve"> Enabling these privileges will allow users to extract customer data from Microsoft Dynamics 365. For more information, review the corresponding user documentation.</t>
    </r>
  </si>
  <si>
    <r>
      <rPr>
        <sz val="11"/>
        <color rgb="FF000000"/>
        <rFont val="Calibri"/>
      </rPr>
      <t>Ensure that privileges related to customer data extraction are well tailored for the business needs considering the minimum privileges required.</t>
    </r>
  </si>
  <si>
    <r>
      <rPr>
        <sz val="11"/>
        <color rgb="FF000000"/>
        <rFont val="Calibri"/>
      </rPr>
      <t>If not configured correctly, users with need-to-know might not have access to the data.</t>
    </r>
  </si>
  <si>
    <r>
      <rPr>
        <sz val="11"/>
        <color rgb="FF000000"/>
        <rFont val="Calibri"/>
      </rPr>
      <t>Ensure that the extract customer data privileges from Microsoft Dynamics 365 controlled.</t>
    </r>
    <r>
      <rPr>
        <sz val="11"/>
        <color rgb="FF000000"/>
        <rFont val="Calibri"/>
      </rPr>
      <t xml:space="preserve">
</t>
    </r>
    <r>
      <rPr>
        <sz val="11"/>
        <color rgb="FF000000"/>
        <rFont val="Calibri"/>
      </rPr>
      <t>In the Power Platform Admin Center:**</t>
    </r>
    <r>
      <rPr>
        <sz val="11"/>
        <color rgb="FF000000"/>
        <rFont val="Calibri"/>
      </rPr>
      <t xml:space="preserve">
</t>
    </r>
    <r>
      <rPr>
        <sz val="11"/>
        <color rgb="FF000000"/>
        <rFont val="Calibri"/>
      </rPr>
      <t xml:space="preserve">- Log in to </t>
    </r>
    <r>
      <rPr>
        <b/>
        <sz val="11"/>
        <color rgb="FF000000"/>
        <rFont val="Calibri"/>
      </rPr>
      <t>https://admin.powerplatform.microsoft.com</t>
    </r>
    <r>
      <rPr>
        <sz val="11"/>
        <color rgb="FF000000"/>
        <rFont val="Calibri"/>
      </rPr>
      <t xml:space="preserve"> and select the appropriate environment.</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Expand </t>
    </r>
    <r>
      <rPr>
        <b/>
        <sz val="11"/>
        <color rgb="FF000000"/>
        <rFont val="Calibri"/>
      </rPr>
      <t>Users + permissions</t>
    </r>
    <r>
      <rPr>
        <sz val="11"/>
        <color rgb="FF000000"/>
        <rFont val="Calibri"/>
      </rPr>
      <t xml:space="preserve"> then click </t>
    </r>
    <r>
      <rPr>
        <b/>
        <sz val="11"/>
        <color rgb="FF000000"/>
        <rFont val="Calibri"/>
      </rPr>
      <t>Security roles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Edit</t>
    </r>
    <r>
      <rPr>
        <sz val="11"/>
        <color rgb="FF000000"/>
        <rFont val="Calibri"/>
      </rPr>
      <t xml:space="preserve"> under </t>
    </r>
    <r>
      <rPr>
        <b/>
        <sz val="11"/>
        <color rgb="FF000000"/>
        <rFont val="Calibri"/>
      </rPr>
      <t>More Actions</t>
    </r>
    <r>
      <rPr>
        <sz val="11"/>
        <color rgb="FF000000"/>
        <rFont val="Calibri"/>
      </rPr>
      <t xml:space="preserve"> for each security role</t>
    </r>
    <r>
      <rPr>
        <sz val="11"/>
        <color rgb="FF000000"/>
        <rFont val="Calibri"/>
      </rPr>
      <t xml:space="preserve">
</t>
    </r>
    <r>
      <rPr>
        <sz val="11"/>
        <color rgb="FF000000"/>
        <rFont val="Calibri"/>
      </rPr>
      <t xml:space="preserve">- Select the </t>
    </r>
    <r>
      <rPr>
        <b/>
        <sz val="11"/>
        <color rgb="FF000000"/>
        <rFont val="Calibri"/>
      </rPr>
      <t>Business Management</t>
    </r>
    <r>
      <rPr>
        <sz val="11"/>
        <color rgb="FF000000"/>
        <rFont val="Calibri"/>
      </rPr>
      <t xml:space="preserve"> tab then review the permissions under </t>
    </r>
    <r>
      <rPr>
        <b/>
        <sz val="11"/>
        <color rgb="FF000000"/>
        <rFont val="Calibri"/>
      </rPr>
      <t>Privacy Related Privileges</t>
    </r>
    <r>
      <rPr>
        <sz val="11"/>
        <color rgb="FF000000"/>
        <rFont val="Calibri"/>
      </rPr>
      <t>.</t>
    </r>
    <r>
      <rPr>
        <sz val="11"/>
        <color rgb="FF000000"/>
        <rFont val="Calibri"/>
      </rPr>
      <t xml:space="preserve">
</t>
    </r>
    <r>
      <rPr>
        <sz val="11"/>
        <color rgb="FF000000"/>
        <rFont val="Calibri"/>
      </rPr>
      <t>- Ensure that the appropriate privileges are assigned based on organizational policy.</t>
    </r>
  </si>
  <si>
    <t>3.3</t>
  </si>
  <si>
    <r>
      <rPr>
        <sz val="11"/>
        <rFont val="Calibri"/>
      </rPr>
      <t xml:space="preserve">Ensure </t>
    </r>
    <r>
      <rPr>
        <sz val="11"/>
        <color rgb="FF000000"/>
        <rFont val="Calibri"/>
      </rPr>
      <t>'</t>
    </r>
    <r>
      <rPr>
        <b/>
        <sz val="11"/>
        <color rgb="FF000000"/>
        <rFont val="Calibri"/>
      </rPr>
      <t>Dynamics 365 restricts incoming email actions for public queue mailboxes</t>
    </r>
    <r>
      <rPr>
        <sz val="11"/>
        <color rgb="FF000000"/>
        <rFont val="Calibri"/>
      </rPr>
      <t>'</t>
    </r>
  </si>
  <si>
    <r>
      <rPr>
        <sz val="11"/>
        <color rgb="FF000000"/>
        <rFont val="Calibri"/>
      </rPr>
      <t xml:space="preserve">Ensure that the option </t>
    </r>
    <r>
      <rPr>
        <b/>
        <sz val="11"/>
        <color rgb="FF000000"/>
        <rFont val="Calibri"/>
      </rPr>
      <t>Email messages from Dynamics 365 apps Leads, Contacts, and Accounts</t>
    </r>
    <r>
      <rPr>
        <sz val="11"/>
        <color rgb="FF000000"/>
        <rFont val="Calibri"/>
      </rPr>
      <t xml:space="preserve"> selected.</t>
    </r>
    <r>
      <rPr>
        <sz val="11"/>
        <color rgb="FF000000"/>
        <rFont val="Calibri"/>
      </rPr>
      <t xml:space="preserve">
</t>
    </r>
    <r>
      <rPr>
        <sz val="11"/>
        <color rgb="FF000000"/>
        <rFont val="Calibri"/>
      </rPr>
      <t>In the Power Platform Admin Center:</t>
    </r>
    <r>
      <rPr>
        <sz val="11"/>
        <color rgb="FF000000"/>
        <rFont val="Calibri"/>
      </rPr>
      <t xml:space="preserve">
</t>
    </r>
    <r>
      <rPr>
        <sz val="11"/>
        <color rgb="FF000000"/>
        <rFont val="Calibri"/>
      </rPr>
      <t xml:space="preserve">- Log in to </t>
    </r>
    <r>
      <rPr>
        <b/>
        <sz val="11"/>
        <color rgb="FF000000"/>
        <rFont val="Calibri"/>
      </rPr>
      <t>https://admin.powerplatform.microsoft.com</t>
    </r>
    <r>
      <rPr>
        <sz val="11"/>
        <color rgb="FF000000"/>
        <rFont val="Calibri"/>
      </rPr>
      <t xml:space="preserve"> and select the appropriate environment.</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at the top.</t>
    </r>
    <r>
      <rPr>
        <sz val="11"/>
        <color rgb="FF000000"/>
        <rFont val="Calibri"/>
      </rPr>
      <t xml:space="preserve">
</t>
    </r>
    <r>
      <rPr>
        <sz val="11"/>
        <color rgb="FF000000"/>
        <rFont val="Calibri"/>
      </rPr>
      <t xml:space="preserve">- Expand </t>
    </r>
    <r>
      <rPr>
        <b/>
        <sz val="11"/>
        <color rgb="FF000000"/>
        <rFont val="Calibri"/>
      </rPr>
      <t>Business</t>
    </r>
    <r>
      <rPr>
        <sz val="11"/>
        <color rgb="FF000000"/>
        <rFont val="Calibri"/>
      </rPr>
      <t xml:space="preserve"> followed by </t>
    </r>
    <r>
      <rPr>
        <b/>
        <sz val="11"/>
        <color rgb="FF000000"/>
        <rFont val="Calibri"/>
      </rPr>
      <t>Queues</t>
    </r>
    <r>
      <rPr>
        <sz val="11"/>
        <color rgb="FF000000"/>
        <rFont val="Calibri"/>
      </rPr>
      <t>.</t>
    </r>
    <r>
      <rPr>
        <sz val="11"/>
        <color rgb="FF000000"/>
        <rFont val="Calibri"/>
      </rPr>
      <t xml:space="preserve">
</t>
    </r>
    <r>
      <rPr>
        <sz val="11"/>
        <color rgb="FF000000"/>
        <rFont val="Calibri"/>
      </rPr>
      <t>This will open in a new window.</t>
    </r>
    <r>
      <rPr>
        <sz val="11"/>
        <color rgb="FF000000"/>
        <rFont val="Calibri"/>
      </rPr>
      <t xml:space="preserve">
</t>
    </r>
    <r>
      <rPr>
        <sz val="11"/>
        <color rgb="FF000000"/>
        <rFont val="Calibri"/>
      </rPr>
      <t>- Click on the email boxes to modify.</t>
    </r>
    <r>
      <rPr>
        <sz val="11"/>
        <color rgb="FF000000"/>
        <rFont val="Calibri"/>
      </rPr>
      <t xml:space="preserve">
</t>
    </r>
    <r>
      <rPr>
        <sz val="11"/>
        <color rgb="FF000000"/>
        <rFont val="Calibri"/>
      </rPr>
      <t xml:space="preserve">- Under </t>
    </r>
    <r>
      <rPr>
        <b/>
        <sz val="11"/>
        <color rgb="FF000000"/>
        <rFont val="Calibri"/>
      </rPr>
      <t>EMAIL SETTINGS</t>
    </r>
    <r>
      <rPr>
        <sz val="11"/>
        <color rgb="FF000000"/>
        <rFont val="Calibri"/>
      </rPr>
      <t xml:space="preserve"> set </t>
    </r>
    <r>
      <rPr>
        <b/>
        <sz val="11"/>
        <color rgb="FF000000"/>
        <rFont val="Calibri"/>
      </rPr>
      <t>Convert Incoming Email to Activities</t>
    </r>
    <r>
      <rPr>
        <sz val="11"/>
        <color rgb="FF000000"/>
        <rFont val="Calibri"/>
      </rPr>
      <t xml:space="preserve"> to </t>
    </r>
    <r>
      <rPr>
        <b/>
        <sz val="11"/>
        <color rgb="FF000000"/>
        <rFont val="Calibri"/>
      </rPr>
      <t>Email messages from Dynamics 365 Leads, Contacts, and Accounts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Avoid setting the option to </t>
    </r>
    <r>
      <rPr>
        <b/>
        <sz val="11"/>
        <color rgb="FF000000"/>
        <rFont val="Calibri"/>
      </rPr>
      <t>All email messages</t>
    </r>
    <r>
      <rPr>
        <sz val="11"/>
        <color rgb="FF000000"/>
        <rFont val="Calibri"/>
      </rPr>
      <t xml:space="preserve"> as Dynamics 365 apps will track junk mail as well as business conversations.</t>
    </r>
  </si>
  <si>
    <r>
      <rPr>
        <sz val="11"/>
        <color rgb="FF000000"/>
        <rFont val="Calibri"/>
      </rPr>
      <t>Microsoft Dynamics 365 can be used in Outlook to track email messages, contacts, tasks, and appointments. When an email message, contact, task, or appointment record is tracked, a copy of that record is saved as an activity in Dynamics 365 for Customer Engagement and synchronized with the Outlook record.</t>
    </r>
    <r>
      <rPr>
        <sz val="11"/>
        <color rgb="FF000000"/>
        <rFont val="Calibri"/>
      </rPr>
      <t xml:space="preserve">
</t>
    </r>
    <r>
      <rPr>
        <sz val="11"/>
        <color rgb="FF000000"/>
        <rFont val="Calibri"/>
      </rPr>
      <t>This can be viewed and edited in Dynamics 365 for Outlook or Customer Engagement. If Outlook is synced to a mobile device, the mobile device will also have access to these records.</t>
    </r>
    <r>
      <rPr>
        <sz val="11"/>
        <color rgb="FF000000"/>
        <rFont val="Calibri"/>
      </rPr>
      <t xml:space="preserve">
</t>
    </r>
    <r>
      <rPr>
        <sz val="11"/>
        <color rgb="FF000000"/>
        <rFont val="Calibri"/>
      </rPr>
      <t>Options to automatically track email messages:</t>
    </r>
    <r>
      <rPr>
        <sz val="11"/>
        <color rgb="FF000000"/>
        <rFont val="Calibri"/>
      </rPr>
      <t xml:space="preserve">
</t>
    </r>
    <r>
      <rPr>
        <b/>
        <sz val="11"/>
        <color rgb="FF000000"/>
        <rFont val="Calibri"/>
      </rPr>
      <t>Email messages from Dynamics 365 apps Leads, Contacts, and Accounts</t>
    </r>
    <r>
      <rPr>
        <sz val="11"/>
        <color rgb="FF000000"/>
        <rFont val="Calibri"/>
      </rPr>
      <t>: Tracks email messages only if they originate from someone with a Dynamics 365 for Customer Engagement lead, contact, or account record.</t>
    </r>
    <r>
      <rPr>
        <sz val="11"/>
        <color rgb="FF000000"/>
        <rFont val="Calibri"/>
      </rPr>
      <t xml:space="preserve">
</t>
    </r>
    <r>
      <rPr>
        <sz val="11"/>
        <color rgb="FF000000"/>
        <rFont val="Calibri"/>
      </rPr>
      <t xml:space="preserve">The recommended state for this setting is: </t>
    </r>
    <r>
      <rPr>
        <b/>
        <sz val="11"/>
        <color rgb="FF000000"/>
        <rFont val="Calibri"/>
      </rPr>
      <t>Email messages from Dynamics 365 apps Leads, Contacts, and Accounts</t>
    </r>
  </si>
  <si>
    <r>
      <rPr>
        <sz val="11"/>
        <color rgb="FF000000"/>
        <rFont val="Calibri"/>
      </rPr>
      <t>Emails from a trustworthy entity might not be converted to Dynamics 365.</t>
    </r>
  </si>
  <si>
    <r>
      <rPr>
        <sz val="11"/>
        <color rgb="FF000000"/>
        <rFont val="Calibri"/>
      </rPr>
      <t xml:space="preserve">Verify that the option </t>
    </r>
    <r>
      <rPr>
        <b/>
        <sz val="11"/>
        <color rgb="FF000000"/>
        <rFont val="Calibri"/>
      </rPr>
      <t>Email messages from Dynamics 365 apps Leads, Contacts, and Accounts</t>
    </r>
    <r>
      <rPr>
        <sz val="11"/>
        <color rgb="FF000000"/>
        <rFont val="Calibri"/>
      </rPr>
      <t xml:space="preserve"> is selected.</t>
    </r>
    <r>
      <rPr>
        <sz val="11"/>
        <color rgb="FF000000"/>
        <rFont val="Calibri"/>
      </rPr>
      <t xml:space="preserve">
</t>
    </r>
    <r>
      <rPr>
        <sz val="11"/>
        <color rgb="FF000000"/>
        <rFont val="Calibri"/>
      </rPr>
      <t>In the Power Platform Admin Center:</t>
    </r>
    <r>
      <rPr>
        <sz val="11"/>
        <color rgb="FF000000"/>
        <rFont val="Calibri"/>
      </rPr>
      <t xml:space="preserve">
</t>
    </r>
    <r>
      <rPr>
        <sz val="11"/>
        <color rgb="FF000000"/>
        <rFont val="Calibri"/>
      </rPr>
      <t xml:space="preserve">- Log in to </t>
    </r>
    <r>
      <rPr>
        <b/>
        <sz val="11"/>
        <color rgb="FF000000"/>
        <rFont val="Calibri"/>
      </rPr>
      <t>https://admin.powerplatform.microsoft.com</t>
    </r>
    <r>
      <rPr>
        <sz val="11"/>
        <color rgb="FF000000"/>
        <rFont val="Calibri"/>
      </rPr>
      <t xml:space="preserve"> and select the appropriate environment.</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at the top.</t>
    </r>
    <r>
      <rPr>
        <sz val="11"/>
        <color rgb="FF000000"/>
        <rFont val="Calibri"/>
      </rPr>
      <t xml:space="preserve">
</t>
    </r>
    <r>
      <rPr>
        <sz val="11"/>
        <color rgb="FF000000"/>
        <rFont val="Calibri"/>
      </rPr>
      <t xml:space="preserve">- Expand </t>
    </r>
    <r>
      <rPr>
        <b/>
        <sz val="11"/>
        <color rgb="FF000000"/>
        <rFont val="Calibri"/>
      </rPr>
      <t>Business</t>
    </r>
    <r>
      <rPr>
        <sz val="11"/>
        <color rgb="FF000000"/>
        <rFont val="Calibri"/>
      </rPr>
      <t xml:space="preserve"> followed by </t>
    </r>
    <r>
      <rPr>
        <b/>
        <sz val="11"/>
        <color rgb="FF000000"/>
        <rFont val="Calibri"/>
      </rPr>
      <t>Queues</t>
    </r>
    <r>
      <rPr>
        <sz val="11"/>
        <color rgb="FF000000"/>
        <rFont val="Calibri"/>
      </rPr>
      <t>.</t>
    </r>
    <r>
      <rPr>
        <sz val="11"/>
        <color rgb="FF000000"/>
        <rFont val="Calibri"/>
      </rPr>
      <t xml:space="preserve">
</t>
    </r>
    <r>
      <rPr>
        <sz val="11"/>
        <color rgb="FF000000"/>
        <rFont val="Calibri"/>
      </rPr>
      <t>This will open in a new window.</t>
    </r>
    <r>
      <rPr>
        <sz val="11"/>
        <color rgb="FF000000"/>
        <rFont val="Calibri"/>
      </rPr>
      <t xml:space="preserve">
</t>
    </r>
    <r>
      <rPr>
        <sz val="11"/>
        <color rgb="FF000000"/>
        <rFont val="Calibri"/>
      </rPr>
      <t>- Click on the email boxes to modify.</t>
    </r>
    <r>
      <rPr>
        <sz val="11"/>
        <color rgb="FF000000"/>
        <rFont val="Calibri"/>
      </rPr>
      <t xml:space="preserve">
</t>
    </r>
    <r>
      <rPr>
        <sz val="11"/>
        <color rgb="FF000000"/>
        <rFont val="Calibri"/>
      </rPr>
      <t xml:space="preserve">- Under </t>
    </r>
    <r>
      <rPr>
        <b/>
        <sz val="11"/>
        <color rgb="FF000000"/>
        <rFont val="Calibri"/>
      </rPr>
      <t>EMAIL SETTINGS</t>
    </r>
    <r>
      <rPr>
        <sz val="11"/>
        <color rgb="FF000000"/>
        <rFont val="Calibri"/>
      </rPr>
      <t xml:space="preserve"> ensure that the </t>
    </r>
    <r>
      <rPr>
        <b/>
        <sz val="11"/>
        <color rgb="FF000000"/>
        <rFont val="Calibri"/>
      </rPr>
      <t>Email messages from Dynamics 365 Leads, Contacts, and Accounts</t>
    </r>
    <r>
      <rPr>
        <sz val="11"/>
        <color rgb="FF000000"/>
        <rFont val="Calibri"/>
      </rPr>
      <t xml:space="preserve"> options is selected.</t>
    </r>
  </si>
  <si>
    <r>
      <rPr>
        <sz val="11"/>
        <color rgb="FF000000"/>
        <rFont val="Calibri"/>
      </rPr>
      <t>By default, email in the "Sent Items" folder within Outlook will not automatically appear as tracked in Dynamics 365.</t>
    </r>
  </si>
  <si>
    <t>3.4</t>
  </si>
  <si>
    <r>
      <rPr>
        <sz val="11"/>
        <rFont val="Calibri"/>
      </rPr>
      <t xml:space="preserve">Ensure </t>
    </r>
    <r>
      <rPr>
        <sz val="11"/>
        <color rgb="FF000000"/>
        <rFont val="Calibri"/>
      </rPr>
      <t>'</t>
    </r>
    <r>
      <rPr>
        <b/>
        <sz val="11"/>
        <color rgb="FF000000"/>
        <rFont val="Calibri"/>
      </rPr>
      <t>DLP policies are enabled and restrict the connectors usage</t>
    </r>
    <r>
      <rPr>
        <sz val="11"/>
        <color rgb="FF000000"/>
        <rFont val="Calibri"/>
      </rPr>
      <t>'</t>
    </r>
  </si>
  <si>
    <r>
      <rPr>
        <sz val="11"/>
        <color rgb="FF000000"/>
        <rFont val="Calibri"/>
      </rPr>
      <t>Ensure DLP policies are enabled.</t>
    </r>
    <r>
      <rPr>
        <sz val="11"/>
        <color rgb="FF000000"/>
        <rFont val="Calibri"/>
      </rPr>
      <t xml:space="preserve">
</t>
    </r>
    <r>
      <rPr>
        <sz val="11"/>
        <color rgb="FF000000"/>
        <rFont val="Calibri"/>
      </rPr>
      <t>In the Power Platform Admin Center:</t>
    </r>
    <r>
      <rPr>
        <sz val="11"/>
        <color rgb="FF000000"/>
        <rFont val="Calibri"/>
      </rPr>
      <t xml:space="preserve">
</t>
    </r>
    <r>
      <rPr>
        <sz val="11"/>
        <color rgb="FF000000"/>
        <rFont val="Calibri"/>
      </rPr>
      <t xml:space="preserve">- Log in to </t>
    </r>
    <r>
      <rPr>
        <b/>
        <sz val="11"/>
        <color rgb="FF000000"/>
        <rFont val="Calibri"/>
      </rPr>
      <t>https://admin.powerplatform.microsoft.com</t>
    </r>
    <r>
      <rPr>
        <sz val="11"/>
        <color rgb="FF000000"/>
        <rFont val="Calibri"/>
      </rPr>
      <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in the left pane then select </t>
    </r>
    <r>
      <rPr>
        <b/>
        <sz val="11"/>
        <color rgb="FF000000"/>
        <rFont val="Calibri"/>
      </rPr>
      <t>Data policies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New Policy</t>
    </r>
    <r>
      <rPr>
        <sz val="11"/>
        <color rgb="FF000000"/>
        <rFont val="Calibri"/>
      </rPr>
      <t xml:space="preserve"> to initiate the policy wizard.</t>
    </r>
    <r>
      <rPr>
        <sz val="11"/>
        <color rgb="FF000000"/>
        <rFont val="Calibri"/>
      </rPr>
      <t xml:space="preserve">
</t>
    </r>
    <r>
      <rPr>
        <sz val="11"/>
        <color rgb="FF000000"/>
        <rFont val="Calibri"/>
      </rPr>
      <t>- Name the policy, then click next.</t>
    </r>
    <r>
      <rPr>
        <sz val="11"/>
        <color rgb="FF000000"/>
        <rFont val="Calibri"/>
      </rPr>
      <t xml:space="preserve">
</t>
    </r>
    <r>
      <rPr>
        <sz val="11"/>
        <color rgb="FF000000"/>
        <rFont val="Calibri"/>
      </rPr>
      <t xml:space="preserve">- At the </t>
    </r>
    <r>
      <rPr>
        <b/>
        <sz val="11"/>
        <color rgb="FF000000"/>
        <rFont val="Calibri"/>
      </rPr>
      <t>Custom Connectors</t>
    </r>
    <r>
      <rPr>
        <sz val="11"/>
        <color rgb="FF000000"/>
        <rFont val="Calibri"/>
      </rPr>
      <t xml:space="preserve"> choose which connectors should fit in every data group:a. </t>
    </r>
    <r>
      <rPr>
        <b/>
        <sz val="11"/>
        <color rgb="FF000000"/>
        <rFont val="Calibri"/>
      </rPr>
      <t>Business</t>
    </r>
    <r>
      <rPr>
        <sz val="11"/>
        <color rgb="FF000000"/>
        <rFont val="Calibri"/>
      </rPr>
      <t xml:space="preserve">b. </t>
    </r>
    <r>
      <rPr>
        <b/>
        <sz val="11"/>
        <color rgb="FF000000"/>
        <rFont val="Calibri"/>
      </rPr>
      <t>Non-business (Default)</t>
    </r>
    <r>
      <rPr>
        <sz val="11"/>
        <color rgb="FF000000"/>
        <rFont val="Calibri"/>
      </rPr>
      <t xml:space="preserve">c. </t>
    </r>
    <r>
      <rPr>
        <b/>
        <sz val="11"/>
        <color rgb="FF000000"/>
        <rFont val="Calibri"/>
      </rPr>
      <t>Blocked</t>
    </r>
    <r>
      <rPr>
        <sz val="11"/>
        <color rgb="FF000000"/>
        <rFont val="Calibri"/>
      </rPr>
      <t xml:space="preserve">d. </t>
    </r>
    <r>
      <rPr>
        <b/>
        <sz val="11"/>
        <color rgb="FF000000"/>
        <rFont val="Calibri"/>
      </rPr>
      <t>Ignore</t>
    </r>
    <r>
      <rPr>
        <sz val="11"/>
        <color rgb="FF000000"/>
        <rFont val="Calibri"/>
      </rPr>
      <t>.</t>
    </r>
    <r>
      <rPr>
        <sz val="11"/>
        <color rgb="FF000000"/>
        <rFont val="Calibri"/>
      </rPr>
      <t xml:space="preserve">
</t>
    </r>
    <r>
      <rPr>
        <sz val="11"/>
        <color rgb="FF000000"/>
        <rFont val="Calibri"/>
      </rPr>
      <t xml:space="preserve">- For the </t>
    </r>
    <r>
      <rPr>
        <b/>
        <sz val="11"/>
        <color rgb="FF000000"/>
        <rFont val="Calibri"/>
      </rPr>
      <t>Scope</t>
    </r>
    <r>
      <rPr>
        <sz val="11"/>
        <color rgb="FF000000"/>
        <rFont val="Calibri"/>
      </rPr>
      <t xml:space="preserve"> ensure to select all applicable environments.</t>
    </r>
    <r>
      <rPr>
        <sz val="11"/>
        <color rgb="FF000000"/>
        <rFont val="Calibri"/>
      </rPr>
      <t xml:space="preserve">
</t>
    </r>
    <r>
      <rPr>
        <sz val="11"/>
        <color rgb="FF000000"/>
        <rFont val="Calibri"/>
      </rPr>
      <t xml:space="preserve">- Click </t>
    </r>
    <r>
      <rPr>
        <b/>
        <sz val="11"/>
        <color rgb="FF000000"/>
        <rFont val="Calibri"/>
      </rPr>
      <t>Create policy</t>
    </r>
    <r>
      <rPr>
        <sz val="11"/>
        <color rgb="FF000000"/>
        <rFont val="Calibri"/>
      </rPr>
      <t>.</t>
    </r>
  </si>
  <si>
    <r>
      <rPr>
        <sz val="11"/>
        <color rgb="FF000000"/>
        <rFont val="Calibri"/>
      </rPr>
      <t>Power Platform data loss prevention policies (DLP) act as guardrails to help prevent users from unintentionally exposing organizational data. These data loss prevention policies enforce rules for which connectors can be used together in apps and flows. The policies can be scoped to one environment, many environments, or tenant-wide</t>
    </r>
  </si>
  <si>
    <r>
      <rPr>
        <sz val="11"/>
        <color rgb="FF000000"/>
        <rFont val="Calibri"/>
      </rPr>
      <t>Enabling a Power Platform DLP policy will restrict the connectors usage in the environment. Always ensure to follow appropriate procedures in regard to testing and implementation of DLP policies based on the business needs.</t>
    </r>
  </si>
  <si>
    <r>
      <rPr>
        <sz val="11"/>
        <color rgb="FF000000"/>
        <rFont val="Calibri"/>
      </rPr>
      <t>Verify DLP policies are enabled.</t>
    </r>
    <r>
      <rPr>
        <sz val="11"/>
        <color rgb="FF000000"/>
        <rFont val="Calibri"/>
      </rPr>
      <t xml:space="preserve">
</t>
    </r>
    <r>
      <rPr>
        <sz val="11"/>
        <color rgb="FF000000"/>
        <rFont val="Calibri"/>
      </rPr>
      <t>In the Power Platform Admin Center:</t>
    </r>
    <r>
      <rPr>
        <sz val="11"/>
        <color rgb="FF000000"/>
        <rFont val="Calibri"/>
      </rPr>
      <t xml:space="preserve">
</t>
    </r>
    <r>
      <rPr>
        <sz val="11"/>
        <color rgb="FF000000"/>
        <rFont val="Calibri"/>
      </rPr>
      <t xml:space="preserve">- Log in to </t>
    </r>
    <r>
      <rPr>
        <b/>
        <sz val="11"/>
        <color rgb="FF000000"/>
        <rFont val="Calibri"/>
      </rPr>
      <t>https://admin.powerplatform.microsoft.com</t>
    </r>
    <r>
      <rPr>
        <sz val="11"/>
        <color rgb="FF000000"/>
        <rFont val="Calibri"/>
      </rPr>
      <t>.</t>
    </r>
    <r>
      <rPr>
        <sz val="11"/>
        <color rgb="FF000000"/>
        <rFont val="Calibri"/>
      </rPr>
      <t xml:space="preserve">
</t>
    </r>
    <r>
      <rPr>
        <sz val="11"/>
        <color rgb="FF000000"/>
        <rFont val="Calibri"/>
      </rPr>
      <t xml:space="preserve">- Expand </t>
    </r>
    <r>
      <rPr>
        <b/>
        <sz val="11"/>
        <color rgb="FF000000"/>
        <rFont val="Calibri"/>
      </rPr>
      <t>Policies</t>
    </r>
    <r>
      <rPr>
        <sz val="11"/>
        <color rgb="FF000000"/>
        <rFont val="Calibri"/>
      </rPr>
      <t xml:space="preserve"> in the left pane then select </t>
    </r>
    <r>
      <rPr>
        <b/>
        <sz val="11"/>
        <color rgb="FF000000"/>
        <rFont val="Calibri"/>
      </rPr>
      <t>Data policies</t>
    </r>
    <r>
      <rPr>
        <sz val="11"/>
        <color rgb="FF000000"/>
        <rFont val="Calibri"/>
      </rPr>
      <t xml:space="preserve">
</t>
    </r>
    <r>
      <rPr>
        <sz val="11"/>
        <color rgb="FF000000"/>
        <rFont val="Calibri"/>
      </rPr>
      <t>- Verify that organizational policies are set and applied.</t>
    </r>
  </si>
  <si>
    <r>
      <rPr>
        <sz val="11"/>
        <color rgb="FF000000"/>
        <rFont val="Calibri"/>
      </rPr>
      <t>By default, no DLP policies are implemented in the tenant.</t>
    </r>
  </si>
  <si>
    <t>Logging and Auditing</t>
  </si>
  <si>
    <t>4.1</t>
  </si>
  <si>
    <r>
      <rPr>
        <sz val="11"/>
        <rFont val="Calibri"/>
      </rPr>
      <t xml:space="preserve">Ensure </t>
    </r>
    <r>
      <rPr>
        <sz val="11"/>
        <color rgb="FF000000"/>
        <rFont val="Calibri"/>
      </rPr>
      <t>'</t>
    </r>
    <r>
      <rPr>
        <b/>
        <sz val="11"/>
        <color rgb="FF000000"/>
        <rFont val="Calibri"/>
      </rPr>
      <t>System Administrator security role changes are reviewed periodically</t>
    </r>
    <r>
      <rPr>
        <sz val="11"/>
        <color rgb="FF000000"/>
        <rFont val="Calibri"/>
      </rPr>
      <t>'</t>
    </r>
  </si>
  <si>
    <r>
      <rPr>
        <sz val="11"/>
        <color rgb="FF000000"/>
        <rFont val="Calibri"/>
      </rPr>
      <t>Ensure no unauthorized users have been added to the System Administrator Security Role.</t>
    </r>
    <r>
      <rPr>
        <sz val="11"/>
        <color rgb="FF000000"/>
        <rFont val="Calibri"/>
      </rPr>
      <t xml:space="preserve">
</t>
    </r>
    <r>
      <rPr>
        <sz val="11"/>
        <color rgb="FF000000"/>
        <rFont val="Calibri"/>
      </rPr>
      <t>In the Power Platform Admin Center:</t>
    </r>
    <r>
      <rPr>
        <sz val="11"/>
        <color rgb="FF000000"/>
        <rFont val="Calibri"/>
      </rPr>
      <t xml:space="preserve">
</t>
    </r>
    <r>
      <rPr>
        <sz val="11"/>
        <color rgb="FF000000"/>
        <rFont val="Calibri"/>
      </rPr>
      <t xml:space="preserve">- Log in to </t>
    </r>
    <r>
      <rPr>
        <b/>
        <sz val="11"/>
        <color rgb="FF000000"/>
        <rFont val="Calibri"/>
      </rPr>
      <t>https://admin.powerplatform.microsoft.com</t>
    </r>
    <r>
      <rPr>
        <sz val="11"/>
        <color rgb="FF000000"/>
        <rFont val="Calibri"/>
      </rPr>
      <t xml:space="preserve"> and select the appropriate environment.</t>
    </r>
    <r>
      <rPr>
        <sz val="11"/>
        <color rgb="FF000000"/>
        <rFont val="Calibri"/>
      </rPr>
      <t xml:space="preserve">
</t>
    </r>
    <r>
      <rPr>
        <sz val="11"/>
        <color rgb="FF000000"/>
        <rFont val="Calibri"/>
      </rPr>
      <t xml:space="preserve">- Select </t>
    </r>
    <r>
      <rPr>
        <b/>
        <sz val="11"/>
        <color rgb="FF000000"/>
        <rFont val="Calibri"/>
      </rPr>
      <t>Edit</t>
    </r>
    <r>
      <rPr>
        <sz val="11"/>
        <color rgb="FF000000"/>
        <rFont val="Calibri"/>
      </rPr>
      <t xml:space="preserve"> on the Details pane of the environment.</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at the top of the window.</t>
    </r>
    <r>
      <rPr>
        <sz val="11"/>
        <color rgb="FF000000"/>
        <rFont val="Calibri"/>
      </rPr>
      <t xml:space="preserve">
</t>
    </r>
    <r>
      <rPr>
        <sz val="11"/>
        <color rgb="FF000000"/>
        <rFont val="Calibri"/>
      </rPr>
      <t xml:space="preserve">- Expand </t>
    </r>
    <r>
      <rPr>
        <b/>
        <sz val="11"/>
        <color rgb="FF000000"/>
        <rFont val="Calibri"/>
      </rPr>
      <t>Users + permissions</t>
    </r>
    <r>
      <rPr>
        <sz val="11"/>
        <color rgb="FF000000"/>
        <rFont val="Calibri"/>
      </rPr>
      <t xml:space="preserve"> then select </t>
    </r>
    <r>
      <rPr>
        <b/>
        <sz val="11"/>
        <color rgb="FF000000"/>
        <rFont val="Calibri"/>
      </rPr>
      <t>Security roles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System Administrator</t>
    </r>
    <r>
      <rPr>
        <sz val="11"/>
        <color rgb="FF000000"/>
        <rFont val="Calibri"/>
      </rPr>
      <t xml:space="preserve"> (not the three dots and edit)</t>
    </r>
    <r>
      <rPr>
        <sz val="11"/>
        <color rgb="FF000000"/>
        <rFont val="Calibri"/>
      </rPr>
      <t xml:space="preserve">
</t>
    </r>
    <r>
      <rPr>
        <sz val="11"/>
        <color rgb="FF000000"/>
        <rFont val="Calibri"/>
      </rPr>
      <t>- Add/Remove users as appropriate.</t>
    </r>
  </si>
  <si>
    <r>
      <rPr>
        <sz val="11"/>
        <color rgb="FF000000"/>
        <rFont val="Calibri"/>
      </rPr>
      <t>Security roles define how different users access different types of records. To control access to data, security roles can be modified to create new security roles or change which security roles are assigned to each user. Each user can have multiple security roles and are cumulative meaning having more than one security role gives a user every privilege available in every role.</t>
    </r>
  </si>
  <si>
    <r>
      <rPr>
        <sz val="11"/>
        <color rgb="FF000000"/>
        <rFont val="Calibri"/>
      </rPr>
      <t>None - there is no impact to users or the system.</t>
    </r>
  </si>
  <si>
    <r>
      <rPr>
        <sz val="11"/>
        <color rgb="FF000000"/>
        <rFont val="Calibri"/>
      </rPr>
      <t>Verify which users have been added to the System Administrator Security Role.</t>
    </r>
    <r>
      <rPr>
        <sz val="11"/>
        <color rgb="FF000000"/>
        <rFont val="Calibri"/>
      </rPr>
      <t xml:space="preserve">
</t>
    </r>
    <r>
      <rPr>
        <sz val="11"/>
        <color rgb="FF000000"/>
        <rFont val="Calibri"/>
      </rPr>
      <t>In the Power Platform Admin Center:</t>
    </r>
    <r>
      <rPr>
        <sz val="11"/>
        <color rgb="FF000000"/>
        <rFont val="Calibri"/>
      </rPr>
      <t xml:space="preserve">
</t>
    </r>
    <r>
      <rPr>
        <sz val="11"/>
        <color rgb="FF000000"/>
        <rFont val="Calibri"/>
      </rPr>
      <t xml:space="preserve">- Log in to </t>
    </r>
    <r>
      <rPr>
        <b/>
        <sz val="11"/>
        <color rgb="FF000000"/>
        <rFont val="Calibri"/>
      </rPr>
      <t>https://admin.powerplatform.microsoft.com</t>
    </r>
    <r>
      <rPr>
        <sz val="11"/>
        <color rgb="FF000000"/>
        <rFont val="Calibri"/>
      </rPr>
      <t xml:space="preserve"> and select the appropriate environment.</t>
    </r>
    <r>
      <rPr>
        <sz val="11"/>
        <color rgb="FF000000"/>
        <rFont val="Calibri"/>
      </rPr>
      <t xml:space="preserve">
</t>
    </r>
    <r>
      <rPr>
        <sz val="11"/>
        <color rgb="FF000000"/>
        <rFont val="Calibri"/>
      </rPr>
      <t xml:space="preserve">- Select </t>
    </r>
    <r>
      <rPr>
        <b/>
        <sz val="11"/>
        <color rgb="FF000000"/>
        <rFont val="Calibri"/>
      </rPr>
      <t>Edit</t>
    </r>
    <r>
      <rPr>
        <sz val="11"/>
        <color rgb="FF000000"/>
        <rFont val="Calibri"/>
      </rPr>
      <t xml:space="preserve"> on the Details pane of the environment.</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at the top of the window.</t>
    </r>
    <r>
      <rPr>
        <sz val="11"/>
        <color rgb="FF000000"/>
        <rFont val="Calibri"/>
      </rPr>
      <t xml:space="preserve">
</t>
    </r>
    <r>
      <rPr>
        <sz val="11"/>
        <color rgb="FF000000"/>
        <rFont val="Calibri"/>
      </rPr>
      <t xml:space="preserve">- Expand </t>
    </r>
    <r>
      <rPr>
        <b/>
        <sz val="11"/>
        <color rgb="FF000000"/>
        <rFont val="Calibri"/>
      </rPr>
      <t>Users + permissions</t>
    </r>
    <r>
      <rPr>
        <sz val="11"/>
        <color rgb="FF000000"/>
        <rFont val="Calibri"/>
      </rPr>
      <t xml:space="preserve"> then select </t>
    </r>
    <r>
      <rPr>
        <b/>
        <sz val="11"/>
        <color rgb="FF000000"/>
        <rFont val="Calibri"/>
      </rPr>
      <t>Security roles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System Administrator</t>
    </r>
    <r>
      <rPr>
        <sz val="11"/>
        <color rgb="FF000000"/>
        <rFont val="Calibri"/>
      </rPr>
      <t xml:space="preserve"> (not the three dots and edit)</t>
    </r>
    <r>
      <rPr>
        <sz val="11"/>
        <color rgb="FF000000"/>
        <rFont val="Calibri"/>
      </rPr>
      <t xml:space="preserve">
</t>
    </r>
    <r>
      <rPr>
        <sz val="11"/>
        <color rgb="FF000000"/>
        <rFont val="Calibri"/>
      </rPr>
      <t>- Review the list of users</t>
    </r>
  </si>
  <si>
    <t>4.2</t>
  </si>
  <si>
    <r>
      <rPr>
        <sz val="11"/>
        <rFont val="Calibri"/>
      </rPr>
      <t xml:space="preserve">Ensure </t>
    </r>
    <r>
      <rPr>
        <sz val="11"/>
        <color rgb="FF000000"/>
        <rFont val="Calibri"/>
      </rPr>
      <t>'</t>
    </r>
    <r>
      <rPr>
        <b/>
        <sz val="11"/>
        <color rgb="FF000000"/>
        <rFont val="Calibri"/>
      </rPr>
      <t>Environment Activity logging is Enabled</t>
    </r>
    <r>
      <rPr>
        <sz val="11"/>
        <color rgb="FF000000"/>
        <rFont val="Calibri"/>
      </rPr>
      <t>'</t>
    </r>
  </si>
  <si>
    <r>
      <rPr>
        <sz val="11"/>
        <color rgb="FF000000"/>
        <rFont val="Calibri"/>
      </rPr>
      <t>Ensure that the Environment Activity logging is Enabled.</t>
    </r>
    <r>
      <rPr>
        <sz val="11"/>
        <color rgb="FF000000"/>
        <rFont val="Calibri"/>
      </rPr>
      <t xml:space="preserve">
</t>
    </r>
    <r>
      <rPr>
        <sz val="11"/>
        <color rgb="FF000000"/>
        <rFont val="Calibri"/>
      </rPr>
      <t>In the Power Platform Admin Center:</t>
    </r>
    <r>
      <rPr>
        <sz val="11"/>
        <color rgb="FF000000"/>
        <rFont val="Calibri"/>
      </rPr>
      <t xml:space="preserve">
</t>
    </r>
    <r>
      <rPr>
        <sz val="11"/>
        <color rgb="FF000000"/>
        <rFont val="Calibri"/>
      </rPr>
      <t xml:space="preserve">- Log in to </t>
    </r>
    <r>
      <rPr>
        <b/>
        <sz val="11"/>
        <color rgb="FF000000"/>
        <rFont val="Calibri"/>
      </rPr>
      <t>https://admin.powerplatform.microsoft.com</t>
    </r>
    <r>
      <rPr>
        <sz val="11"/>
        <color rgb="FF000000"/>
        <rFont val="Calibri"/>
      </rPr>
      <t xml:space="preserve"> and select the appropriate environment.</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at the top of the window.</t>
    </r>
    <r>
      <rPr>
        <sz val="11"/>
        <color rgb="FF000000"/>
        <rFont val="Calibri"/>
      </rPr>
      <t xml:space="preserve">
</t>
    </r>
    <r>
      <rPr>
        <sz val="11"/>
        <color rgb="FF000000"/>
        <rFont val="Calibri"/>
      </rPr>
      <t xml:space="preserve">- Expand </t>
    </r>
    <r>
      <rPr>
        <b/>
        <sz val="11"/>
        <color rgb="FF000000"/>
        <rFont val="Calibri"/>
      </rPr>
      <t>Audit and logs</t>
    </r>
    <r>
      <rPr>
        <sz val="11"/>
        <color rgb="FF000000"/>
        <rFont val="Calibri"/>
      </rPr>
      <t xml:space="preserve"> then select </t>
    </r>
    <r>
      <rPr>
        <b/>
        <sz val="11"/>
        <color rgb="FF000000"/>
        <rFont val="Calibri"/>
      </rPr>
      <t>Audit settings</t>
    </r>
    <r>
      <rPr>
        <sz val="11"/>
        <color rgb="FF000000"/>
        <rFont val="Calibri"/>
      </rPr>
      <t>.</t>
    </r>
    <r>
      <rPr>
        <sz val="11"/>
        <color rgb="FF000000"/>
        <rFont val="Calibri"/>
      </rPr>
      <t xml:space="preserve">
</t>
    </r>
    <r>
      <rPr>
        <sz val="11"/>
        <color rgb="FF000000"/>
        <rFont val="Calibri"/>
      </rPr>
      <t>- Select the following:</t>
    </r>
    <r>
      <rPr>
        <sz val="11"/>
        <color rgb="FF000000"/>
        <rFont val="Calibri"/>
      </rPr>
      <t xml:space="preserve">
</t>
    </r>
    <r>
      <rPr>
        <sz val="11"/>
        <color rgb="FF000000"/>
        <rFont val="Calibri"/>
      </rPr>
      <t xml:space="preserve">- </t>
    </r>
    <r>
      <rPr>
        <b/>
        <sz val="11"/>
        <color rgb="FF000000"/>
        <rFont val="Calibri"/>
      </rPr>
      <t>Start Auditing</t>
    </r>
    <r>
      <rPr>
        <sz val="11"/>
        <color rgb="FF000000"/>
        <rFont val="Calibri"/>
      </rPr>
      <t xml:space="preserve">
</t>
    </r>
    <r>
      <rPr>
        <sz val="11"/>
        <color rgb="FF000000"/>
        <rFont val="Calibri"/>
      </rPr>
      <t xml:space="preserve">- </t>
    </r>
    <r>
      <rPr>
        <b/>
        <sz val="11"/>
        <color rgb="FF000000"/>
        <rFont val="Calibri"/>
      </rPr>
      <t>Log access</t>
    </r>
    <r>
      <rPr>
        <sz val="11"/>
        <color rgb="FF000000"/>
        <rFont val="Calibri"/>
      </rPr>
      <t xml:space="preserve">
</t>
    </r>
    <r>
      <rPr>
        <sz val="11"/>
        <color rgb="FF000000"/>
        <rFont val="Calibri"/>
      </rPr>
      <t xml:space="preserve">- </t>
    </r>
    <r>
      <rPr>
        <b/>
        <sz val="11"/>
        <color rgb="FF000000"/>
        <rFont val="Calibri"/>
      </rPr>
      <t>Read logs</t>
    </r>
    <r>
      <rPr>
        <sz val="11"/>
        <color rgb="FF000000"/>
        <rFont val="Calibri"/>
      </rPr>
      <t xml:space="preserve">
</t>
    </r>
    <r>
      <rPr>
        <sz val="11"/>
        <color rgb="FF000000"/>
        <rFont val="Calibri"/>
      </rPr>
      <t>- Set the retention for logs to the appropriate timeframe according to organizational policy.</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Note:</t>
    </r>
    <r>
      <rPr>
        <sz val="11"/>
        <color rgb="FF000000"/>
        <rFont val="Calibri"/>
      </rPr>
      <t xml:space="preserve">  Logs are found in the Security and Compliance Center</t>
    </r>
  </si>
  <si>
    <r>
      <rPr>
        <sz val="11"/>
        <color rgb="FF000000"/>
        <rFont val="Calibri"/>
      </rPr>
      <t>Activity logging track changes to organizational data and maintain a log of those changes.</t>
    </r>
  </si>
  <si>
    <r>
      <rPr>
        <sz val="11"/>
        <color rgb="FF000000"/>
        <rFont val="Calibri"/>
      </rPr>
      <t>It is required to plan and evaluate the log size for impact to storage/costs.</t>
    </r>
  </si>
  <si>
    <r>
      <rPr>
        <sz val="11"/>
        <color rgb="FF000000"/>
        <rFont val="Calibri"/>
      </rPr>
      <t>Verify that the Environment Activity logging is Enabled.</t>
    </r>
    <r>
      <rPr>
        <sz val="11"/>
        <color rgb="FF000000"/>
        <rFont val="Calibri"/>
      </rPr>
      <t xml:space="preserve">
</t>
    </r>
    <r>
      <rPr>
        <sz val="11"/>
        <color rgb="FF000000"/>
        <rFont val="Calibri"/>
      </rPr>
      <t>In the Power Platform Admin Center:</t>
    </r>
    <r>
      <rPr>
        <sz val="11"/>
        <color rgb="FF000000"/>
        <rFont val="Calibri"/>
      </rPr>
      <t xml:space="preserve">
</t>
    </r>
    <r>
      <rPr>
        <sz val="11"/>
        <color rgb="FF000000"/>
        <rFont val="Calibri"/>
      </rPr>
      <t xml:space="preserve">- Log in to </t>
    </r>
    <r>
      <rPr>
        <b/>
        <sz val="11"/>
        <color rgb="FF000000"/>
        <rFont val="Calibri"/>
      </rPr>
      <t>https://admin.powerplatform.microsoft.com</t>
    </r>
    <r>
      <rPr>
        <sz val="11"/>
        <color rgb="FF000000"/>
        <rFont val="Calibri"/>
      </rPr>
      <t xml:space="preserve"> and select the appropriate environment.</t>
    </r>
    <r>
      <rPr>
        <sz val="11"/>
        <color rgb="FF000000"/>
        <rFont val="Calibri"/>
      </rPr>
      <t xml:space="preserve">
</t>
    </r>
    <r>
      <rPr>
        <sz val="11"/>
        <color rgb="FF000000"/>
        <rFont val="Calibri"/>
      </rPr>
      <t xml:space="preserve">- Click </t>
    </r>
    <r>
      <rPr>
        <b/>
        <sz val="11"/>
        <color rgb="FF000000"/>
        <rFont val="Calibri"/>
      </rPr>
      <t>Settings</t>
    </r>
    <r>
      <rPr>
        <sz val="11"/>
        <color rgb="FF000000"/>
        <rFont val="Calibri"/>
      </rPr>
      <t xml:space="preserve"> at the top of the window.</t>
    </r>
    <r>
      <rPr>
        <sz val="11"/>
        <color rgb="FF000000"/>
        <rFont val="Calibri"/>
      </rPr>
      <t xml:space="preserve">
</t>
    </r>
    <r>
      <rPr>
        <sz val="11"/>
        <color rgb="FF000000"/>
        <rFont val="Calibri"/>
      </rPr>
      <t xml:space="preserve">- Expand </t>
    </r>
    <r>
      <rPr>
        <b/>
        <sz val="11"/>
        <color rgb="FF000000"/>
        <rFont val="Calibri"/>
      </rPr>
      <t>Audit and logs</t>
    </r>
    <r>
      <rPr>
        <sz val="11"/>
        <color rgb="FF000000"/>
        <rFont val="Calibri"/>
      </rPr>
      <t xml:space="preserve"> then select </t>
    </r>
    <r>
      <rPr>
        <b/>
        <sz val="11"/>
        <color rgb="FF000000"/>
        <rFont val="Calibri"/>
      </rPr>
      <t>Audit settings</t>
    </r>
    <r>
      <rPr>
        <sz val="11"/>
        <color rgb="FF000000"/>
        <rFont val="Calibri"/>
      </rPr>
      <t>.</t>
    </r>
    <r>
      <rPr>
        <sz val="11"/>
        <color rgb="FF000000"/>
        <rFont val="Calibri"/>
      </rPr>
      <t xml:space="preserve">
</t>
    </r>
    <r>
      <rPr>
        <sz val="11"/>
        <color rgb="FF000000"/>
        <rFont val="Calibri"/>
      </rPr>
      <t xml:space="preserve">- Ensure the following are set:a. </t>
    </r>
    <r>
      <rPr>
        <b/>
        <sz val="11"/>
        <color rgb="FF000000"/>
        <rFont val="Calibri"/>
      </rPr>
      <t>Start Auditing</t>
    </r>
    <r>
      <rPr>
        <sz val="11"/>
        <color rgb="FF000000"/>
        <rFont val="Calibri"/>
      </rPr>
      <t xml:space="preserve">b. </t>
    </r>
    <r>
      <rPr>
        <b/>
        <sz val="11"/>
        <color rgb="FF000000"/>
        <rFont val="Calibri"/>
      </rPr>
      <t>Log access</t>
    </r>
    <r>
      <rPr>
        <sz val="11"/>
        <color rgb="FF000000"/>
        <rFont val="Calibri"/>
      </rPr>
      <t xml:space="preserve">c. </t>
    </r>
    <r>
      <rPr>
        <b/>
        <sz val="11"/>
        <color rgb="FF000000"/>
        <rFont val="Calibri"/>
      </rPr>
      <t>Read logs</t>
    </r>
    <r>
      <rPr>
        <sz val="11"/>
        <color rgb="FF000000"/>
        <rFont val="Calibri"/>
      </rPr>
      <t xml:space="preserve">
</t>
    </r>
    <r>
      <rPr>
        <sz val="11"/>
        <color rgb="FF000000"/>
        <rFont val="Calibri"/>
      </rPr>
      <t>- Ensure that the retention for logs to the appropriate timeframe according to organizational policy.</t>
    </r>
  </si>
  <si>
    <r>
      <rPr>
        <sz val="11"/>
        <color rgb="FF000000"/>
        <rFont val="Calibri"/>
      </rPr>
      <t>Disabled.</t>
    </r>
  </si>
  <si>
    <t>4.3</t>
  </si>
  <si>
    <r>
      <rPr>
        <sz val="11"/>
        <rFont val="Calibri"/>
      </rPr>
      <t xml:space="preserve">Ensure </t>
    </r>
    <r>
      <rPr>
        <sz val="11"/>
        <color rgb="FF000000"/>
        <rFont val="Calibri"/>
      </rPr>
      <t>'</t>
    </r>
    <r>
      <rPr>
        <b/>
        <sz val="11"/>
        <color rgb="FF000000"/>
        <rFont val="Calibri"/>
      </rPr>
      <t>App creation notification is enabled in the environment</t>
    </r>
    <r>
      <rPr>
        <sz val="11"/>
        <color rgb="FF000000"/>
        <rFont val="Calibri"/>
      </rPr>
      <t>'</t>
    </r>
  </si>
  <si>
    <r>
      <rPr>
        <sz val="11"/>
        <color rgb="FF000000"/>
        <rFont val="Calibri"/>
      </rPr>
      <t>Ensure that App creation notifications are set to enabled.</t>
    </r>
    <r>
      <rPr>
        <sz val="11"/>
        <color rgb="FF000000"/>
        <rFont val="Calibri"/>
      </rPr>
      <t xml:space="preserve">
</t>
    </r>
    <r>
      <rPr>
        <sz val="11"/>
        <color rgb="FF000000"/>
        <rFont val="Calibri"/>
      </rPr>
      <t>In the Microsoft 365 Security &amp; Compliance Center:</t>
    </r>
    <r>
      <rPr>
        <sz val="11"/>
        <color rgb="FF000000"/>
        <rFont val="Calibri"/>
      </rPr>
      <t xml:space="preserve">
</t>
    </r>
    <r>
      <rPr>
        <sz val="11"/>
        <color rgb="FF000000"/>
        <rFont val="Calibri"/>
      </rPr>
      <t xml:space="preserve">- Log in to the Microsoft 365 Security &amp; Compliance Center </t>
    </r>
    <r>
      <rPr>
        <b/>
        <sz val="11"/>
        <color rgb="FF000000"/>
        <rFont val="Calibri"/>
      </rPr>
      <t>https://compliance.microsoft.com/</t>
    </r>
    <r>
      <rPr>
        <sz val="11"/>
        <color rgb="FF000000"/>
        <rFont val="Calibri"/>
      </rPr>
      <t xml:space="preserve"> as a tenant </t>
    </r>
    <r>
      <rPr>
        <b/>
        <sz val="11"/>
        <color rgb="FF000000"/>
        <rFont val="Calibri"/>
      </rPr>
      <t>Administrator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Policies</t>
    </r>
    <r>
      <rPr>
        <sz val="11"/>
        <color rgb="FF000000"/>
        <rFont val="Calibri"/>
      </rPr>
      <t xml:space="preserve"> &gt; </t>
    </r>
    <r>
      <rPr>
        <b/>
        <sz val="11"/>
        <color rgb="FF000000"/>
        <rFont val="Calibri"/>
      </rPr>
      <t>Alert Policy</t>
    </r>
    <r>
      <rPr>
        <sz val="11"/>
        <color rgb="FF000000"/>
        <rFont val="Calibri"/>
      </rPr>
      <t xml:space="preserve"> &gt; </t>
    </r>
    <r>
      <rPr>
        <b/>
        <sz val="11"/>
        <color rgb="FF000000"/>
        <rFont val="Calibri"/>
      </rPr>
      <t>+New Alert policy</t>
    </r>
    <r>
      <rPr>
        <sz val="11"/>
        <color rgb="FF000000"/>
        <rFont val="Calibri"/>
      </rPr>
      <t>.</t>
    </r>
    <r>
      <rPr>
        <sz val="11"/>
        <color rgb="FF000000"/>
        <rFont val="Calibri"/>
      </rPr>
      <t xml:space="preserve">
</t>
    </r>
    <r>
      <rPr>
        <sz val="11"/>
        <color rgb="FF000000"/>
        <rFont val="Calibri"/>
      </rPr>
      <t xml:space="preserve">- Name policy and select the </t>
    </r>
    <r>
      <rPr>
        <b/>
        <sz val="11"/>
        <color rgb="FF000000"/>
        <rFont val="Calibri"/>
      </rPr>
      <t>Severity</t>
    </r>
    <r>
      <rPr>
        <sz val="11"/>
        <color rgb="FF000000"/>
        <rFont val="Calibri"/>
      </rPr>
      <t xml:space="preserve"> and </t>
    </r>
    <r>
      <rPr>
        <b/>
        <sz val="11"/>
        <color rgb="FF000000"/>
        <rFont val="Calibri"/>
      </rPr>
      <t>Category</t>
    </r>
    <r>
      <rPr>
        <sz val="11"/>
        <color rgb="FF000000"/>
        <rFont val="Calibri"/>
      </rPr>
      <t xml:space="preserve"> for the policy.</t>
    </r>
    <r>
      <rPr>
        <sz val="11"/>
        <color rgb="FF000000"/>
        <rFont val="Calibri"/>
      </rPr>
      <t xml:space="preserve">
</t>
    </r>
    <r>
      <rPr>
        <sz val="11"/>
        <color rgb="FF000000"/>
        <rFont val="Calibri"/>
      </rPr>
      <t xml:space="preserve">- In the Activity section scroll down to </t>
    </r>
    <r>
      <rPr>
        <b/>
        <sz val="11"/>
        <color rgb="FF000000"/>
        <rFont val="Calibri"/>
      </rPr>
      <t>PowerApps app</t>
    </r>
    <r>
      <rPr>
        <sz val="11"/>
        <color rgb="FF000000"/>
        <rFont val="Calibri"/>
      </rPr>
      <t xml:space="preserve"> or search for </t>
    </r>
    <r>
      <rPr>
        <b/>
        <sz val="11"/>
        <color rgb="FF000000"/>
        <rFont val="Calibri"/>
      </rPr>
      <t>Publish</t>
    </r>
    <r>
      <rPr>
        <sz val="11"/>
        <color rgb="FF000000"/>
        <rFont val="Calibri"/>
      </rPr>
      <t>.</t>
    </r>
    <r>
      <rPr>
        <sz val="11"/>
        <color rgb="FF000000"/>
        <rFont val="Calibri"/>
      </rPr>
      <t xml:space="preserve">
</t>
    </r>
    <r>
      <rPr>
        <sz val="11"/>
        <color rgb="FF000000"/>
        <rFont val="Calibri"/>
      </rPr>
      <t>- Name the alert and select users (emails) to send alerts to.</t>
    </r>
    <r>
      <rPr>
        <sz val="11"/>
        <color rgb="FF000000"/>
        <rFont val="Calibri"/>
      </rPr>
      <t xml:space="preserve">
</t>
    </r>
    <r>
      <rPr>
        <sz val="11"/>
        <color rgb="FF000000"/>
        <rFont val="Calibri"/>
      </rPr>
      <t>Ensure that a notification is triggered when a new app is created in the environment.</t>
    </r>
  </si>
  <si>
    <r>
      <rPr>
        <sz val="11"/>
        <color rgb="FF000000"/>
        <rFont val="Calibri"/>
      </rPr>
      <t>App creation alerting can be used to inform admins and stakeholders about specific events, or provide a summary of activity in the environment.</t>
    </r>
  </si>
  <si>
    <r>
      <rPr>
        <sz val="11"/>
        <color rgb="FF000000"/>
        <rFont val="Calibri"/>
      </rPr>
      <t>Alerts will be sent to an individual(s) and could be high in volume.</t>
    </r>
    <r>
      <rPr>
        <sz val="11"/>
        <color rgb="FF000000"/>
        <rFont val="Calibri"/>
      </rPr>
      <t xml:space="preserve">
</t>
    </r>
    <r>
      <rPr>
        <b/>
        <sz val="11"/>
        <color rgb="FF000000"/>
        <rFont val="Calibri"/>
      </rPr>
      <t>Note:</t>
    </r>
    <r>
      <rPr>
        <sz val="11"/>
        <color rgb="FF000000"/>
        <rFont val="Calibri"/>
      </rPr>
      <t xml:space="preserve"> Audit logging must be enabled.</t>
    </r>
  </si>
  <si>
    <r>
      <rPr>
        <sz val="11"/>
        <color rgb="FF000000"/>
        <rFont val="Calibri"/>
      </rPr>
      <t>Verify that App creation notifications are set to enabled.</t>
    </r>
    <r>
      <rPr>
        <sz val="11"/>
        <color rgb="FF000000"/>
        <rFont val="Calibri"/>
      </rPr>
      <t xml:space="preserve">
</t>
    </r>
    <r>
      <rPr>
        <sz val="11"/>
        <color rgb="FF000000"/>
        <rFont val="Calibri"/>
      </rPr>
      <t>In the Microsoft 365 Security &amp; Compliance Center:</t>
    </r>
    <r>
      <rPr>
        <sz val="11"/>
        <color rgb="FF000000"/>
        <rFont val="Calibri"/>
      </rPr>
      <t xml:space="preserve">
</t>
    </r>
    <r>
      <rPr>
        <sz val="11"/>
        <color rgb="FF000000"/>
        <rFont val="Calibri"/>
      </rPr>
      <t xml:space="preserve">- Log in to the Microsoft 365 Security &amp; Compliance Center </t>
    </r>
    <r>
      <rPr>
        <b/>
        <sz val="11"/>
        <color rgb="FF000000"/>
        <rFont val="Calibri"/>
      </rPr>
      <t>https://compliance.microsoft.com/</t>
    </r>
    <r>
      <rPr>
        <sz val="11"/>
        <color rgb="FF000000"/>
        <rFont val="Calibri"/>
      </rPr>
      <t xml:space="preserve"> as a tenant </t>
    </r>
    <r>
      <rPr>
        <b/>
        <sz val="11"/>
        <color rgb="FF000000"/>
        <rFont val="Calibri"/>
      </rPr>
      <t>Administrator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Policies</t>
    </r>
    <r>
      <rPr>
        <sz val="11"/>
        <color rgb="FF000000"/>
        <rFont val="Calibri"/>
      </rPr>
      <t xml:space="preserve"> &gt; </t>
    </r>
    <r>
      <rPr>
        <b/>
        <sz val="11"/>
        <color rgb="FF000000"/>
        <rFont val="Calibri"/>
      </rPr>
      <t>Alert Policy</t>
    </r>
    <r>
      <rPr>
        <sz val="11"/>
        <color rgb="FF000000"/>
        <rFont val="Calibri"/>
      </rPr>
      <t>.</t>
    </r>
    <r>
      <rPr>
        <sz val="11"/>
        <color rgb="FF000000"/>
        <rFont val="Calibri"/>
      </rPr>
      <t xml:space="preserve">
</t>
    </r>
    <r>
      <rPr>
        <sz val="11"/>
        <color rgb="FF000000"/>
        <rFont val="Calibri"/>
      </rPr>
      <t>- Verify a policy exists for app creation notification.</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</si>
  <si>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</si>
  <si>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</si>
  <si>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</si>
  <si>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</si>
  <si>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</si>
  <si>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</si>
  <si>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</si>
  <si>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</si>
  <si>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</si>
  <si>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</si>
  <si>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</si>
  <si>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</si>
  <si>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</si>
  <si>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</si>
  <si>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</si>
  <si>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</si>
  <si>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</si>
  <si>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</si>
  <si>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</si>
  <si>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</si>
  <si>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</si>
  <si>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</si>
  <si>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</si>
  <si>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</si>
  <si>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</si>
  <si>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</si>
  <si>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</si>
  <si>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</si>
  <si>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</si>
  <si>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Microsoft Dynamics 365 Power Platform</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</si>
  <si>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</si>
  <si>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</si>
  <si>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</si>
  <si>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20 December 2022     </t>
    </r>
    <r>
      <rPr>
        <b/>
        <sz val="11"/>
        <color rgb="FF000000"/>
        <rFont val="Calibri"/>
      </rPr>
      <t>Recommendation Count:</t>
    </r>
    <r>
      <rPr>
        <sz val="11"/>
        <color rgb="FF000000"/>
        <rFont val="Calibri"/>
      </rPr>
      <t xml:space="preserve"> 16</t>
    </r>
  </si>
  <si>
    <t>Development Url:</t>
  </si>
  <si>
    <t>https://workbench.cisecurity.org/benchmarks/9020</t>
  </si>
  <si>
    <t>Download Url:</t>
  </si>
  <si>
    <t>https://downloads.cisecurity.org/#/</t>
  </si>
  <si>
    <t>Guide Overview:</t>
  </si>
  <si>
    <r>
      <rPr>
        <sz val="11"/>
        <color rgb="FF000000"/>
        <rFont val="Calibri"/>
      </rPr>
      <t>This benchmark provides prescriptive guidance for establishing a secure configuration posture for Microsoft Dynamics 365 Power Platform running in the Cloud on any OS. This guide was tested against Microsoft Dynamics 365.</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</si>
  <si>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</si>
  <si>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Microsoft 365.</t>
    </r>
  </si>
  <si>
    <t>Profiles:</t>
  </si>
  <si>
    <r>
      <rPr>
        <b/>
        <sz val="11"/>
        <color rgb="FF240458"/>
        <rFont val="Calibri"/>
      </rPr>
      <t>Level 1 (L1) - Corporate/Enterprise Environment (general use)</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</si>
  <si>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the starting baseline for most organizations;</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</si>
  <si>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(L2) - High Security/Sensitive Data Environment (limited functionality)</t>
    </r>
  </si>
  <si>
    <r>
      <rPr>
        <sz val="11"/>
        <color rgb="FF000000"/>
        <rFont val="Calibri"/>
      </rPr>
      <t>This profile extends the "Level 1 (L1)"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 and</t>
    </r>
    <r>
      <rPr>
        <sz val="11"/>
        <color rgb="FF000000"/>
        <rFont val="Calibri"/>
      </rPr>
      <t xml:space="preserve">
</t>
    </r>
    <r>
      <rPr>
        <b/>
        <sz val="11"/>
        <color rgb="FF000000"/>
        <rFont val="Calibri"/>
      </rPr>
      <t>•</t>
    </r>
    <r>
      <rPr>
        <sz val="11"/>
        <color rgb="FF000000"/>
        <rFont val="Calibri"/>
      </rPr>
      <t xml:space="preserve">    limit the ability of remote management/access.</t>
    </r>
    <r>
      <rPr>
        <sz val="11"/>
        <color rgb="FF000000"/>
        <rFont val="Calibri"/>
      </rPr>
      <t xml:space="preserve">
</t>
    </r>
    <r>
      <rPr>
        <b/>
        <sz val="11"/>
        <color rgb="FF000000"/>
        <rFont val="Calibri"/>
      </rPr>
      <t>Note:</t>
    </r>
    <r>
      <rPr>
        <sz val="11"/>
        <color rgb="FF000000"/>
        <rFont val="Calibri"/>
      </rPr>
      <t xml:space="preserve"> Implementation of Level 2 requires that </t>
    </r>
    <r>
      <rPr>
        <b/>
        <sz val="11"/>
        <color rgb="FF000000"/>
        <rFont val="Calibri"/>
      </rPr>
      <t>both</t>
    </r>
    <r>
      <rPr>
        <sz val="11"/>
        <color rgb="FF000000"/>
        <rFont val="Calibri"/>
      </rPr>
      <t xml:space="preserve"> Level 1 and Level 2 settings are applied.</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</si>
  <si>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</si>
  <si>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</si>
  <si>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</si>
  <si>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</si>
  <si>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</si>
  <si>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</si>
  <si>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</si>
  <si>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</si>
  <si>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</si>
  <si>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</si>
  <si>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</si>
  <si>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</si>
  <si>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</si>
  <si>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</si>
  <si>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</si>
  <si>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</si>
  <si>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</si>
  <si>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</si>
  <si>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</si>
  <si>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</si>
  <si>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</si>
  <si>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Microsoft Dynamics 365 Power Platform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</si>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</sst>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5388-44A1-B91D-43086135BB5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5388-44A1-B91D-43086135BB5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16</c:v>
                </c:pt>
              </c:numCache>
            </c:numRef>
          </c:val>
          <c:extLst>
            <c:ext xmlns:c16="http://schemas.microsoft.com/office/drawing/2014/chart" uri="{C3380CC4-5D6E-409C-BE32-E72D297353CC}">
              <c16:uniqueId val="{00000002-5388-44A1-B91D-43086135BB5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A125-48DA-9F82-A3FBE3BC92D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A125-48DA-9F82-A3FBE3BC92D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13</c:v>
                </c:pt>
                <c:pt idx="1">
                  <c:v>3</c:v>
                </c:pt>
              </c:numCache>
            </c:numRef>
          </c:val>
          <c:extLst>
            <c:ext xmlns:c16="http://schemas.microsoft.com/office/drawing/2014/chart" uri="{C3380CC4-5D6E-409C-BE32-E72D297353CC}">
              <c16:uniqueId val="{00000002-A125-48DA-9F82-A3FBE3BC92D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310-4BAA-8690-3C186DDF2F7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310-4BAA-8690-3C186DDF2F7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16</c:v>
                </c:pt>
              </c:numCache>
            </c:numRef>
          </c:val>
          <c:extLst>
            <c:ext xmlns:c16="http://schemas.microsoft.com/office/drawing/2014/chart" uri="{C3380CC4-5D6E-409C-BE32-E72D297353CC}">
              <c16:uniqueId val="{00000002-E310-4BAA-8690-3C186DDF2F7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Dashboard!$C$67:$C$67</c:f>
              <c:numCache>
                <c:formatCode>General</c:formatCode>
                <c:ptCount val="1"/>
                <c:pt idx="0">
                  <c:v>0</c:v>
                </c:pt>
              </c:numCache>
            </c:numRef>
          </c:val>
          <c:extLst>
            <c:ext xmlns:c16="http://schemas.microsoft.com/office/drawing/2014/chart" uri="{C3380CC4-5D6E-409C-BE32-E72D297353CC}">
              <c16:uniqueId val="{00000000-3317-4065-A843-1DBA490CA21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Dashboard!$D$67:$D$67</c:f>
              <c:numCache>
                <c:formatCode>General</c:formatCode>
                <c:ptCount val="1"/>
                <c:pt idx="0">
                  <c:v>0</c:v>
                </c:pt>
              </c:numCache>
            </c:numRef>
          </c:val>
          <c:extLst>
            <c:ext xmlns:c16="http://schemas.microsoft.com/office/drawing/2014/chart" uri="{C3380CC4-5D6E-409C-BE32-E72D297353CC}">
              <c16:uniqueId val="{00000001-3317-4065-A843-1DBA490CA21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Dashboard!$E$67:$E$67</c:f>
              <c:numCache>
                <c:formatCode>General</c:formatCode>
                <c:ptCount val="1"/>
                <c:pt idx="0">
                  <c:v>16</c:v>
                </c:pt>
              </c:numCache>
            </c:numRef>
          </c:val>
          <c:extLst>
            <c:ext xmlns:c16="http://schemas.microsoft.com/office/drawing/2014/chart" uri="{C3380CC4-5D6E-409C-BE32-E72D297353CC}">
              <c16:uniqueId val="{00000002-3317-4065-A843-1DBA490CA21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689-4736-BF9E-C09DCDD2BF7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689-4736-BF9E-C09DCDD2BF7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16</c:v>
                </c:pt>
              </c:numCache>
            </c:numRef>
          </c:val>
          <c:extLst>
            <c:ext xmlns:c16="http://schemas.microsoft.com/office/drawing/2014/chart" uri="{C3380CC4-5D6E-409C-BE32-E72D297353CC}">
              <c16:uniqueId val="{00000002-4689-4736-BF9E-C09DCDD2BF7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6FE-4296-9D5C-8118B55CC3E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6FE-4296-9D5C-8118B55CC3E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16</c:v>
                </c:pt>
              </c:numCache>
            </c:numRef>
          </c:val>
          <c:extLst>
            <c:ext xmlns:c16="http://schemas.microsoft.com/office/drawing/2014/chart" uri="{C3380CC4-5D6E-409C-BE32-E72D297353CC}">
              <c16:uniqueId val="{00000002-66FE-4296-9D5C-8118B55CC3E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D63-4C51-868F-8A238DBB0451}"/>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D63-4C51-868F-8A238DBB0451}"/>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D63-4C51-868F-8A238DBB0451}"/>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D63-4C51-868F-8A238DBB045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CC4-49D6-99DF-957AB9371BD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tclgx0">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5pwilj">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chge1p">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trfh01">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bsu5qp">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mup4rc">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mtmrfh">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ffyode">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7">
  <autoFilter ref="A1:Q17"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9020"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134</v>
      </c>
    </row>
    <row r="3" spans="2:3" ht="15" customHeight="1" x14ac:dyDescent="0.35"/>
    <row r="4" spans="2:3" ht="58" x14ac:dyDescent="0.35">
      <c r="B4" s="20" t="s">
        <v>135</v>
      </c>
      <c r="C4" s="21" t="s">
        <v>136</v>
      </c>
    </row>
    <row r="5" spans="2:3" x14ac:dyDescent="0.35">
      <c r="C5" s="21" t="s">
        <v>137</v>
      </c>
    </row>
    <row r="6" spans="2:3" x14ac:dyDescent="0.35">
      <c r="C6" s="18" t="s">
        <v>138</v>
      </c>
    </row>
    <row r="7" spans="2:3" ht="10" customHeight="1" x14ac:dyDescent="0.35"/>
    <row r="8" spans="2:3" ht="232" x14ac:dyDescent="0.35">
      <c r="B8" s="22" t="s">
        <v>139</v>
      </c>
      <c r="C8" s="21" t="s">
        <v>140</v>
      </c>
    </row>
    <row r="9" spans="2:3" ht="10" customHeight="1" x14ac:dyDescent="0.35"/>
    <row r="10" spans="2:3" ht="35" customHeight="1" x14ac:dyDescent="0.35">
      <c r="B10" s="22" t="s">
        <v>141</v>
      </c>
      <c r="C10" s="21" t="s">
        <v>142</v>
      </c>
    </row>
    <row r="11" spans="2:3" ht="75" customHeight="1" x14ac:dyDescent="0.35">
      <c r="B11" s="18" t="s">
        <v>25</v>
      </c>
      <c r="C11" s="21" t="s">
        <v>143</v>
      </c>
    </row>
    <row r="12" spans="2:3" ht="47" customHeight="1" x14ac:dyDescent="0.35">
      <c r="B12" s="18" t="s">
        <v>25</v>
      </c>
      <c r="C12" s="21" t="s">
        <v>144</v>
      </c>
    </row>
    <row r="13" spans="2:3" ht="35" customHeight="1" x14ac:dyDescent="0.35">
      <c r="B13" s="18" t="s">
        <v>25</v>
      </c>
      <c r="C13" s="21" t="s">
        <v>145</v>
      </c>
    </row>
    <row r="14" spans="2:3" ht="32" customHeight="1" x14ac:dyDescent="0.35">
      <c r="B14" s="18" t="s">
        <v>25</v>
      </c>
      <c r="C14" s="21" t="s">
        <v>146</v>
      </c>
    </row>
    <row r="15" spans="2:3" ht="30" customHeight="1" x14ac:dyDescent="0.35">
      <c r="B15" s="18" t="s">
        <v>25</v>
      </c>
      <c r="C15" s="21" t="s">
        <v>147</v>
      </c>
    </row>
    <row r="16" spans="2:3" ht="10" customHeight="1" x14ac:dyDescent="0.35"/>
    <row r="17" spans="1:3" ht="145" customHeight="1" x14ac:dyDescent="0.35">
      <c r="B17" s="22" t="s">
        <v>148</v>
      </c>
      <c r="C17" s="21" t="s">
        <v>149</v>
      </c>
    </row>
    <row r="18" spans="1:3" ht="10" customHeight="1" x14ac:dyDescent="0.35"/>
    <row r="19" spans="1:3" ht="3" customHeight="1" x14ac:dyDescent="0.35">
      <c r="B19" s="23"/>
      <c r="C19" s="23"/>
    </row>
    <row r="20" spans="1:3" ht="12" customHeight="1" x14ac:dyDescent="0.35"/>
    <row r="21" spans="1:3" ht="35" customHeight="1" x14ac:dyDescent="0.35">
      <c r="A21" s="25"/>
      <c r="B21" s="26" t="s">
        <v>150</v>
      </c>
      <c r="C21" s="27" t="s">
        <v>151</v>
      </c>
    </row>
    <row r="22" spans="1:3" ht="18" customHeight="1" x14ac:dyDescent="0.35">
      <c r="A22" s="25"/>
      <c r="B22" s="25" t="s">
        <v>25</v>
      </c>
      <c r="C22" s="27" t="s">
        <v>152</v>
      </c>
    </row>
    <row r="23" spans="1:3" ht="18" customHeight="1" x14ac:dyDescent="0.35">
      <c r="A23" s="25"/>
      <c r="B23" s="25" t="s">
        <v>25</v>
      </c>
      <c r="C23" s="27" t="s">
        <v>153</v>
      </c>
    </row>
    <row r="24" spans="1:3" ht="18" customHeight="1" x14ac:dyDescent="0.35">
      <c r="A24" s="25"/>
      <c r="B24" s="25" t="s">
        <v>25</v>
      </c>
      <c r="C24" s="27" t="s">
        <v>154</v>
      </c>
    </row>
    <row r="25" spans="1:3" ht="18" customHeight="1" x14ac:dyDescent="0.35">
      <c r="A25" s="25"/>
      <c r="B25" s="25" t="s">
        <v>25</v>
      </c>
      <c r="C25" s="27" t="s">
        <v>155</v>
      </c>
    </row>
    <row r="26" spans="1:3" ht="18" customHeight="1" x14ac:dyDescent="0.35">
      <c r="A26" s="25"/>
      <c r="B26" s="25" t="s">
        <v>25</v>
      </c>
      <c r="C26" s="27" t="s">
        <v>156</v>
      </c>
    </row>
    <row r="27" spans="1:3" ht="18" customHeight="1" x14ac:dyDescent="0.35">
      <c r="A27" s="25"/>
      <c r="B27" s="25" t="s">
        <v>25</v>
      </c>
      <c r="C27" s="27" t="s">
        <v>157</v>
      </c>
    </row>
    <row r="28" spans="1:3" ht="18" customHeight="1" x14ac:dyDescent="0.35">
      <c r="A28" s="25"/>
      <c r="B28" s="25" t="s">
        <v>25</v>
      </c>
      <c r="C28" s="27" t="s">
        <v>158</v>
      </c>
    </row>
    <row r="29" spans="1:3" ht="18" customHeight="1" x14ac:dyDescent="0.35">
      <c r="A29" s="25"/>
      <c r="B29" s="25" t="s">
        <v>25</v>
      </c>
      <c r="C29" s="27" t="s">
        <v>159</v>
      </c>
    </row>
    <row r="30" spans="1:3" ht="44" customHeight="1" x14ac:dyDescent="0.35">
      <c r="A30" s="25"/>
      <c r="B30" s="25" t="s">
        <v>25</v>
      </c>
      <c r="C30" s="28" t="s">
        <v>160</v>
      </c>
    </row>
    <row r="31" spans="1:3" ht="10" customHeight="1" x14ac:dyDescent="0.35"/>
    <row r="32" spans="1:3" ht="3" customHeight="1" x14ac:dyDescent="0.35">
      <c r="B32" s="23"/>
      <c r="C32" s="23"/>
    </row>
    <row r="33" spans="2:3" ht="12" customHeight="1" x14ac:dyDescent="0.35"/>
    <row r="34" spans="2:3" ht="24" customHeight="1" x14ac:dyDescent="0.35">
      <c r="B34" s="29" t="s">
        <v>161</v>
      </c>
      <c r="C34" s="30" t="s">
        <v>162</v>
      </c>
    </row>
    <row r="35" spans="2:3" ht="18.5" x14ac:dyDescent="0.35">
      <c r="B35" s="29" t="s">
        <v>163</v>
      </c>
      <c r="C35" s="31" t="s">
        <v>164</v>
      </c>
    </row>
    <row r="36" spans="2:3" ht="27" customHeight="1" x14ac:dyDescent="0.35">
      <c r="B36" s="32" t="s">
        <v>165</v>
      </c>
      <c r="C36" s="24" t="s">
        <v>166</v>
      </c>
    </row>
    <row r="37" spans="2:3" x14ac:dyDescent="0.35">
      <c r="B37" s="29" t="s">
        <v>167</v>
      </c>
      <c r="C37" s="33" t="s">
        <v>168</v>
      </c>
    </row>
    <row r="38" spans="2:3" x14ac:dyDescent="0.35">
      <c r="B38" s="29" t="s">
        <v>169</v>
      </c>
      <c r="C38" s="33" t="s">
        <v>170</v>
      </c>
    </row>
    <row r="39" spans="2:3" ht="10" customHeight="1" x14ac:dyDescent="0.35"/>
    <row r="40" spans="2:3" ht="43.5" x14ac:dyDescent="0.35">
      <c r="B40" s="29" t="s">
        <v>171</v>
      </c>
      <c r="C40" s="34" t="s">
        <v>172</v>
      </c>
    </row>
    <row r="42" spans="2:3" ht="43.5" x14ac:dyDescent="0.35">
      <c r="B42" s="29" t="s">
        <v>173</v>
      </c>
      <c r="C42" s="21" t="s">
        <v>174</v>
      </c>
    </row>
    <row r="43" spans="2:3" ht="10" customHeight="1" x14ac:dyDescent="0.35"/>
    <row r="44" spans="2:3" x14ac:dyDescent="0.35">
      <c r="B44" s="29" t="s">
        <v>175</v>
      </c>
      <c r="C44" s="35" t="s">
        <v>176</v>
      </c>
    </row>
    <row r="45" spans="2:3" ht="87" x14ac:dyDescent="0.35">
      <c r="C45" s="21" t="s">
        <v>177</v>
      </c>
    </row>
    <row r="47" spans="2:3" x14ac:dyDescent="0.35">
      <c r="C47" s="35" t="s">
        <v>178</v>
      </c>
    </row>
    <row r="48" spans="2:3" ht="130.5" x14ac:dyDescent="0.35">
      <c r="C48" s="21" t="s">
        <v>179</v>
      </c>
    </row>
    <row r="49" spans="2:3" ht="10" customHeight="1" x14ac:dyDescent="0.35"/>
    <row r="50" spans="2:3" ht="3" customHeight="1" x14ac:dyDescent="0.35">
      <c r="B50" s="23"/>
      <c r="C50" s="23"/>
    </row>
    <row r="51" spans="2:3" ht="12" customHeight="1" x14ac:dyDescent="0.35"/>
    <row r="52" spans="2:3" ht="130.5" x14ac:dyDescent="0.35">
      <c r="B52" s="20" t="s">
        <v>180</v>
      </c>
      <c r="C52" s="21" t="s">
        <v>181</v>
      </c>
    </row>
    <row r="53" spans="2:3" ht="6" customHeight="1" x14ac:dyDescent="0.35"/>
    <row r="54" spans="2:3" ht="217.5" x14ac:dyDescent="0.35">
      <c r="C54" s="21" t="s">
        <v>182</v>
      </c>
    </row>
    <row r="55" spans="2:3" ht="6" customHeight="1" x14ac:dyDescent="0.35"/>
    <row r="56" spans="2:3" ht="43.5" x14ac:dyDescent="0.35">
      <c r="C56" s="21" t="s">
        <v>183</v>
      </c>
    </row>
    <row r="57" spans="2:3" ht="10" customHeight="1" x14ac:dyDescent="0.35"/>
    <row r="58" spans="2:3" ht="3" customHeight="1" x14ac:dyDescent="0.35">
      <c r="B58" s="23"/>
      <c r="C58" s="23"/>
    </row>
    <row r="59" spans="2:3" ht="12" customHeight="1" x14ac:dyDescent="0.35"/>
    <row r="60" spans="2:3" ht="145" x14ac:dyDescent="0.35">
      <c r="B60" s="20" t="s">
        <v>184</v>
      </c>
      <c r="C60" s="21" t="s">
        <v>185</v>
      </c>
    </row>
    <row r="61" spans="2:3" ht="6" customHeight="1" x14ac:dyDescent="0.35"/>
    <row r="62" spans="2:3" ht="203" x14ac:dyDescent="0.35">
      <c r="C62" s="21" t="s">
        <v>186</v>
      </c>
    </row>
    <row r="63" spans="2:3" ht="6" customHeight="1" x14ac:dyDescent="0.35"/>
    <row r="64" spans="2:3" ht="43.5" x14ac:dyDescent="0.35">
      <c r="C64" s="21" t="s">
        <v>187</v>
      </c>
    </row>
    <row r="65" spans="2:3" ht="10" customHeight="1" x14ac:dyDescent="0.35"/>
    <row r="66" spans="2:3" ht="3" customHeight="1" x14ac:dyDescent="0.35">
      <c r="B66" s="23"/>
      <c r="C66" s="23"/>
    </row>
    <row r="67" spans="2:3" ht="12" customHeight="1" x14ac:dyDescent="0.35"/>
    <row r="68" spans="2:3" ht="101.5" x14ac:dyDescent="0.35">
      <c r="B68" s="20" t="s">
        <v>188</v>
      </c>
      <c r="C68" s="21" t="s">
        <v>189</v>
      </c>
    </row>
    <row r="69" spans="2:3" ht="6" customHeight="1" x14ac:dyDescent="0.35"/>
    <row r="70" spans="2:3" ht="145" x14ac:dyDescent="0.35">
      <c r="C70" s="21" t="s">
        <v>190</v>
      </c>
    </row>
    <row r="71" spans="2:3" ht="6" customHeight="1" x14ac:dyDescent="0.35"/>
    <row r="72" spans="2:3" ht="43.5" x14ac:dyDescent="0.35">
      <c r="C72" s="21" t="s">
        <v>191</v>
      </c>
    </row>
    <row r="73" spans="2:3" ht="10" customHeight="1" x14ac:dyDescent="0.35"/>
    <row r="74" spans="2:3" ht="3" customHeight="1" x14ac:dyDescent="0.35">
      <c r="B74" s="23"/>
      <c r="C74" s="23"/>
    </row>
    <row r="75" spans="2:3" ht="12" customHeight="1" x14ac:dyDescent="0.35"/>
    <row r="76" spans="2:3" ht="26" customHeight="1" x14ac:dyDescent="0.35">
      <c r="B76" s="36" t="s">
        <v>192</v>
      </c>
    </row>
    <row r="77" spans="2:3" ht="8" customHeight="1" x14ac:dyDescent="0.35"/>
    <row r="78" spans="2:3" ht="20" customHeight="1" x14ac:dyDescent="0.35">
      <c r="B78" s="29" t="s">
        <v>193</v>
      </c>
      <c r="C78" s="37" t="s">
        <v>194</v>
      </c>
    </row>
    <row r="79" spans="2:3" ht="116" x14ac:dyDescent="0.35">
      <c r="C79" s="21" t="s">
        <v>195</v>
      </c>
    </row>
    <row r="80" spans="2:3" ht="10" customHeight="1" x14ac:dyDescent="0.35"/>
    <row r="83" spans="2:3" ht="32" customHeight="1" x14ac:dyDescent="0.35">
      <c r="B83" s="106" t="s">
        <v>133</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196</v>
      </c>
      <c r="C2" s="108"/>
      <c r="D2" s="108"/>
      <c r="E2" s="108"/>
      <c r="F2" s="108"/>
      <c r="G2" s="108"/>
      <c r="H2" s="108"/>
      <c r="I2" s="108"/>
    </row>
    <row r="4" spans="2:15" ht="18.5" x14ac:dyDescent="0.45">
      <c r="B4" s="39" t="s">
        <v>197</v>
      </c>
    </row>
    <row r="5" spans="2:15" x14ac:dyDescent="0.35">
      <c r="B5" s="41" t="s">
        <v>25</v>
      </c>
      <c r="C5" s="41" t="s">
        <v>198</v>
      </c>
      <c r="D5" s="41" t="s">
        <v>199</v>
      </c>
      <c r="F5" s="109" t="s">
        <v>200</v>
      </c>
      <c r="G5" s="109"/>
      <c r="H5" s="109"/>
      <c r="I5" s="110" t="s">
        <v>201</v>
      </c>
      <c r="J5" s="110"/>
      <c r="K5" s="110"/>
      <c r="L5" s="110"/>
      <c r="M5" s="110"/>
      <c r="N5" s="110"/>
      <c r="O5" s="110"/>
    </row>
    <row r="6" spans="2:15" x14ac:dyDescent="0.35">
      <c r="B6" s="47" t="s">
        <v>202</v>
      </c>
      <c r="C6" s="48">
        <v>16</v>
      </c>
      <c r="D6" s="49" t="s">
        <v>25</v>
      </c>
      <c r="F6" s="109" t="s">
        <v>203</v>
      </c>
      <c r="G6" s="109"/>
      <c r="H6" s="109"/>
      <c r="I6" s="111" t="s">
        <v>204</v>
      </c>
      <c r="J6" s="111"/>
      <c r="K6" s="111"/>
      <c r="L6" s="111"/>
      <c r="M6" s="111"/>
      <c r="N6" s="111"/>
      <c r="O6" s="111"/>
    </row>
    <row r="7" spans="2:15" x14ac:dyDescent="0.35">
      <c r="B7" s="50" t="s">
        <v>205</v>
      </c>
      <c r="C7" s="51">
        <f>C6-C8-C9</f>
        <v>16</v>
      </c>
      <c r="D7" s="52">
        <f>IF(C6&gt;0,C7/C6,0)</f>
        <v>1</v>
      </c>
      <c r="F7" s="109" t="s">
        <v>206</v>
      </c>
      <c r="G7" s="109"/>
      <c r="H7" s="109"/>
      <c r="I7" s="111" t="s">
        <v>204</v>
      </c>
      <c r="J7" s="111"/>
      <c r="K7" s="111"/>
      <c r="L7" s="111"/>
      <c r="M7" s="111"/>
      <c r="N7" s="111"/>
      <c r="O7" s="111"/>
    </row>
    <row r="8" spans="2:15" x14ac:dyDescent="0.35">
      <c r="B8" s="43" t="s">
        <v>207</v>
      </c>
      <c r="C8" s="44">
        <f>COUNTIF('Recommendations'!I:I,"Risk Accepted")</f>
        <v>0</v>
      </c>
      <c r="D8" s="45">
        <f>IF(C6&gt;0,C8/C6,0)</f>
        <v>0</v>
      </c>
      <c r="F8" s="109" t="s">
        <v>208</v>
      </c>
      <c r="G8" s="109"/>
      <c r="H8" s="109"/>
      <c r="I8" s="111" t="s">
        <v>204</v>
      </c>
      <c r="J8" s="111"/>
      <c r="K8" s="111"/>
      <c r="L8" s="111"/>
      <c r="M8" s="111"/>
      <c r="N8" s="111"/>
      <c r="O8" s="111"/>
    </row>
    <row r="9" spans="2:15" x14ac:dyDescent="0.35">
      <c r="B9" s="43" t="s">
        <v>209</v>
      </c>
      <c r="C9" s="44">
        <f>COUNTIF('Recommendations'!I:I,"N/A")</f>
        <v>0</v>
      </c>
      <c r="D9" s="45">
        <f>IF(C6&gt;0,C9/C6,0)</f>
        <v>0</v>
      </c>
      <c r="F9" s="109" t="s">
        <v>210</v>
      </c>
      <c r="G9" s="109"/>
      <c r="H9" s="109"/>
      <c r="I9" s="111" t="s">
        <v>204</v>
      </c>
      <c r="J9" s="111"/>
      <c r="K9" s="111"/>
      <c r="L9" s="111"/>
      <c r="M9" s="111"/>
      <c r="N9" s="111"/>
      <c r="O9" s="111"/>
    </row>
    <row r="12" spans="2:15" ht="18.5" x14ac:dyDescent="0.45">
      <c r="B12" s="39" t="s">
        <v>211</v>
      </c>
    </row>
    <row r="14" spans="2:15" x14ac:dyDescent="0.35">
      <c r="B14" s="53" t="s">
        <v>212</v>
      </c>
    </row>
    <row r="15" spans="2:15" x14ac:dyDescent="0.35">
      <c r="B15" s="41" t="s">
        <v>25</v>
      </c>
      <c r="C15" s="41" t="s">
        <v>213</v>
      </c>
      <c r="D15" s="41" t="s">
        <v>214</v>
      </c>
      <c r="E15" s="41" t="s">
        <v>215</v>
      </c>
      <c r="F15" s="41" t="s">
        <v>216</v>
      </c>
    </row>
    <row r="16" spans="2:15" x14ac:dyDescent="0.35">
      <c r="B16" s="43" t="s">
        <v>217</v>
      </c>
      <c r="C16" s="44">
        <f>COUNTIF('Recommendations'!P:P,"Resolved")</f>
        <v>0</v>
      </c>
      <c r="D16" s="44">
        <f>COUNTIF('Recommendations'!P:P,"Testing")</f>
        <v>0</v>
      </c>
      <c r="E16" s="44">
        <f>COUNTIF('Recommendations'!P:P,"Outstanding")</f>
        <v>16</v>
      </c>
      <c r="F16" s="44">
        <f>SUM(C16:E16)</f>
        <v>16</v>
      </c>
    </row>
    <row r="18" spans="2:6" x14ac:dyDescent="0.35">
      <c r="B18" s="53" t="s">
        <v>218</v>
      </c>
    </row>
    <row r="19" spans="2:6" x14ac:dyDescent="0.35">
      <c r="B19" s="54" t="s">
        <v>25</v>
      </c>
      <c r="C19" s="54" t="s">
        <v>213</v>
      </c>
      <c r="D19" s="54" t="s">
        <v>214</v>
      </c>
      <c r="E19" s="54" t="s">
        <v>215</v>
      </c>
      <c r="F19" s="54" t="s">
        <v>25</v>
      </c>
    </row>
    <row r="20" spans="2:6" x14ac:dyDescent="0.35">
      <c r="B20" s="43" t="s">
        <v>217</v>
      </c>
      <c r="C20" s="45">
        <f>IF(F16&gt;0, C16/F16, 0)</f>
        <v>0</v>
      </c>
      <c r="D20" s="45">
        <f>IF(F16&gt;0, D16/F16, 0)</f>
        <v>0</v>
      </c>
      <c r="E20" s="45">
        <f>IF(F16&gt;0, E16/F16, 0)</f>
        <v>1</v>
      </c>
      <c r="F20" s="46" t="s">
        <v>25</v>
      </c>
    </row>
    <row r="25" spans="2:6" ht="18.5" x14ac:dyDescent="0.45">
      <c r="B25" s="39" t="s">
        <v>219</v>
      </c>
    </row>
    <row r="27" spans="2:6" x14ac:dyDescent="0.35">
      <c r="B27" s="53" t="s">
        <v>212</v>
      </c>
    </row>
    <row r="28" spans="2:6" x14ac:dyDescent="0.35">
      <c r="B28" s="41" t="s">
        <v>4</v>
      </c>
      <c r="C28" s="41" t="s">
        <v>213</v>
      </c>
      <c r="D28" s="41" t="s">
        <v>214</v>
      </c>
      <c r="E28" s="41" t="s">
        <v>215</v>
      </c>
      <c r="F28" s="41" t="s">
        <v>216</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13</v>
      </c>
      <c r="F29" s="44">
        <f>SUM(C29:E29)</f>
        <v>13</v>
      </c>
    </row>
    <row r="30" spans="2:6" x14ac:dyDescent="0.35">
      <c r="B30" s="43" t="s">
        <v>46</v>
      </c>
      <c r="C30" s="44">
        <f>COUNTIFS('Recommendations'!E:E,"Level 2",'Recommendations'!P:P,"=Resolved")</f>
        <v>0</v>
      </c>
      <c r="D30" s="44">
        <f>COUNTIFS('Recommendations'!E:E,"=Level 2",'Recommendations'!P:P,"=Testing")</f>
        <v>0</v>
      </c>
      <c r="E30" s="44">
        <f>COUNTIFS('Recommendations'!E:E,"=Level 2",'Recommendations'!P:P,"=Outstanding")</f>
        <v>3</v>
      </c>
      <c r="F30" s="44">
        <f>SUM(C30:E30)</f>
        <v>3</v>
      </c>
    </row>
    <row r="32" spans="2:6" x14ac:dyDescent="0.35">
      <c r="B32" s="53" t="s">
        <v>218</v>
      </c>
    </row>
    <row r="33" spans="2:6" x14ac:dyDescent="0.35">
      <c r="B33" s="54" t="s">
        <v>4</v>
      </c>
      <c r="C33" s="54" t="s">
        <v>213</v>
      </c>
      <c r="D33" s="54" t="s">
        <v>214</v>
      </c>
      <c r="E33" s="54" t="s">
        <v>215</v>
      </c>
      <c r="F33" s="54" t="s">
        <v>25</v>
      </c>
    </row>
    <row r="34" spans="2:6" x14ac:dyDescent="0.35">
      <c r="B34" s="43" t="s">
        <v>21</v>
      </c>
      <c r="C34" s="45">
        <f>IF(F29&gt;0, C29/F29, 0)</f>
        <v>0</v>
      </c>
      <c r="D34" s="45">
        <f>IF(F29&gt;0, D29/F29, 0)</f>
        <v>0</v>
      </c>
      <c r="E34" s="45">
        <f>IF(F29&gt;0, E29/F29, 0)</f>
        <v>1</v>
      </c>
      <c r="F34" s="46" t="s">
        <v>25</v>
      </c>
    </row>
    <row r="35" spans="2:6" x14ac:dyDescent="0.35">
      <c r="B35" s="43" t="s">
        <v>46</v>
      </c>
      <c r="C35" s="45">
        <f>IF(F30&gt;0, C30/F30, 0)</f>
        <v>0</v>
      </c>
      <c r="D35" s="45">
        <f>IF(F30&gt;0, D30/F30, 0)</f>
        <v>0</v>
      </c>
      <c r="E35" s="45">
        <f>IF(F30&gt;0, E30/F30, 0)</f>
        <v>1</v>
      </c>
      <c r="F35" s="46" t="s">
        <v>25</v>
      </c>
    </row>
    <row r="40" spans="2:6" ht="18.5" x14ac:dyDescent="0.45">
      <c r="B40" s="39" t="s">
        <v>220</v>
      </c>
    </row>
    <row r="42" spans="2:6" x14ac:dyDescent="0.35">
      <c r="B42" s="53" t="s">
        <v>212</v>
      </c>
    </row>
    <row r="43" spans="2:6" x14ac:dyDescent="0.35">
      <c r="B43" s="41" t="s">
        <v>7</v>
      </c>
      <c r="C43" s="41" t="s">
        <v>213</v>
      </c>
      <c r="D43" s="41" t="s">
        <v>214</v>
      </c>
      <c r="E43" s="41" t="s">
        <v>215</v>
      </c>
      <c r="F43" s="41" t="s">
        <v>216</v>
      </c>
    </row>
    <row r="44" spans="2:6" x14ac:dyDescent="0.35">
      <c r="B44" s="43" t="s">
        <v>221</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222</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223</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224</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225</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16</v>
      </c>
      <c r="F49" s="44">
        <f t="shared" si="0"/>
        <v>16</v>
      </c>
    </row>
    <row r="51" spans="2:6" x14ac:dyDescent="0.35">
      <c r="B51" s="53" t="s">
        <v>218</v>
      </c>
    </row>
    <row r="52" spans="2:6" x14ac:dyDescent="0.35">
      <c r="B52" s="54" t="s">
        <v>7</v>
      </c>
      <c r="C52" s="54" t="s">
        <v>213</v>
      </c>
      <c r="D52" s="54" t="s">
        <v>214</v>
      </c>
      <c r="E52" s="54" t="s">
        <v>215</v>
      </c>
      <c r="F52" s="54" t="s">
        <v>25</v>
      </c>
    </row>
    <row r="53" spans="2:6" x14ac:dyDescent="0.35">
      <c r="B53" s="43" t="s">
        <v>221</v>
      </c>
      <c r="C53" s="45">
        <f t="shared" ref="C53:C58" si="1">IF(F44&gt;0, C44/F44, 0)</f>
        <v>0</v>
      </c>
      <c r="D53" s="45">
        <f t="shared" ref="D53:D58" si="2">IF(F44&gt;0, D44/F44, 0)</f>
        <v>0</v>
      </c>
      <c r="E53" s="45">
        <f t="shared" ref="E53:E58" si="3">IF(F44&gt;0, E44/F44, 0)</f>
        <v>0</v>
      </c>
      <c r="F53" s="46" t="s">
        <v>25</v>
      </c>
    </row>
    <row r="54" spans="2:6" x14ac:dyDescent="0.35">
      <c r="B54" s="43" t="s">
        <v>222</v>
      </c>
      <c r="C54" s="45">
        <f t="shared" si="1"/>
        <v>0</v>
      </c>
      <c r="D54" s="45">
        <f t="shared" si="2"/>
        <v>0</v>
      </c>
      <c r="E54" s="45">
        <f t="shared" si="3"/>
        <v>0</v>
      </c>
      <c r="F54" s="46" t="s">
        <v>25</v>
      </c>
    </row>
    <row r="55" spans="2:6" x14ac:dyDescent="0.35">
      <c r="B55" s="43" t="s">
        <v>223</v>
      </c>
      <c r="C55" s="45">
        <f t="shared" si="1"/>
        <v>0</v>
      </c>
      <c r="D55" s="45">
        <f t="shared" si="2"/>
        <v>0</v>
      </c>
      <c r="E55" s="45">
        <f t="shared" si="3"/>
        <v>0</v>
      </c>
      <c r="F55" s="46" t="s">
        <v>25</v>
      </c>
    </row>
    <row r="56" spans="2:6" x14ac:dyDescent="0.35">
      <c r="B56" s="43" t="s">
        <v>224</v>
      </c>
      <c r="C56" s="45">
        <f t="shared" si="1"/>
        <v>0</v>
      </c>
      <c r="D56" s="45">
        <f t="shared" si="2"/>
        <v>0</v>
      </c>
      <c r="E56" s="45">
        <f t="shared" si="3"/>
        <v>0</v>
      </c>
      <c r="F56" s="46" t="s">
        <v>25</v>
      </c>
    </row>
    <row r="57" spans="2:6" x14ac:dyDescent="0.35">
      <c r="B57" s="43" t="s">
        <v>225</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226</v>
      </c>
    </row>
    <row r="65" spans="2:6" x14ac:dyDescent="0.35">
      <c r="B65" s="53" t="s">
        <v>212</v>
      </c>
    </row>
    <row r="66" spans="2:6" x14ac:dyDescent="0.35">
      <c r="B66" s="41" t="s">
        <v>3</v>
      </c>
      <c r="C66" s="41" t="s">
        <v>213</v>
      </c>
      <c r="D66" s="41" t="s">
        <v>214</v>
      </c>
      <c r="E66" s="41" t="s">
        <v>215</v>
      </c>
      <c r="F66" s="41" t="s">
        <v>216</v>
      </c>
    </row>
    <row r="67" spans="2:6" x14ac:dyDescent="0.35">
      <c r="B67" s="43" t="s">
        <v>20</v>
      </c>
      <c r="C67" s="44">
        <f>COUNTIFS('Recommendations'!D:D,"Manual",'Recommendations'!P:P,"=Resolved")</f>
        <v>0</v>
      </c>
      <c r="D67" s="44">
        <f>COUNTIFS('Recommendations'!D:D,"=Manual",'Recommendations'!P:P,"=Testing")</f>
        <v>0</v>
      </c>
      <c r="E67" s="44">
        <f>COUNTIFS('Recommendations'!D:D,"=Manual",'Recommendations'!P:P,"=Outstanding")</f>
        <v>16</v>
      </c>
      <c r="F67" s="44">
        <f>SUM(C67:E67)</f>
        <v>16</v>
      </c>
    </row>
    <row r="69" spans="2:6" x14ac:dyDescent="0.35">
      <c r="B69" s="53" t="s">
        <v>218</v>
      </c>
    </row>
    <row r="70" spans="2:6" x14ac:dyDescent="0.35">
      <c r="B70" s="54" t="s">
        <v>3</v>
      </c>
      <c r="C70" s="54" t="s">
        <v>213</v>
      </c>
      <c r="D70" s="54" t="s">
        <v>214</v>
      </c>
      <c r="E70" s="54" t="s">
        <v>215</v>
      </c>
      <c r="F70" s="54" t="s">
        <v>25</v>
      </c>
    </row>
    <row r="71" spans="2:6" x14ac:dyDescent="0.35">
      <c r="B71" s="43" t="s">
        <v>20</v>
      </c>
      <c r="C71" s="45">
        <f>IF(F67&gt;0, C67/F67, 0)</f>
        <v>0</v>
      </c>
      <c r="D71" s="45">
        <f>IF(F67&gt;0, D67/F67, 0)</f>
        <v>0</v>
      </c>
      <c r="E71" s="45">
        <f>IF(F67&gt;0, E67/F67, 0)</f>
        <v>1</v>
      </c>
      <c r="F71" s="46" t="s">
        <v>25</v>
      </c>
    </row>
    <row r="76" spans="2:6" ht="18.5" x14ac:dyDescent="0.45">
      <c r="B76" s="39" t="s">
        <v>227</v>
      </c>
    </row>
    <row r="78" spans="2:6" x14ac:dyDescent="0.35">
      <c r="B78" s="53" t="s">
        <v>212</v>
      </c>
    </row>
    <row r="79" spans="2:6" x14ac:dyDescent="0.35">
      <c r="B79" s="41" t="s">
        <v>5</v>
      </c>
      <c r="C79" s="41" t="s">
        <v>213</v>
      </c>
      <c r="D79" s="41" t="s">
        <v>214</v>
      </c>
      <c r="E79" s="41" t="s">
        <v>215</v>
      </c>
      <c r="F79" s="41" t="s">
        <v>216</v>
      </c>
    </row>
    <row r="80" spans="2:6" x14ac:dyDescent="0.35">
      <c r="B80" s="43" t="s">
        <v>228</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229</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230</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231</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16</v>
      </c>
      <c r="F84" s="44">
        <f>SUM(C84:E84)</f>
        <v>16</v>
      </c>
    </row>
    <row r="86" spans="2:6" x14ac:dyDescent="0.35">
      <c r="B86" s="53" t="s">
        <v>218</v>
      </c>
    </row>
    <row r="87" spans="2:6" x14ac:dyDescent="0.35">
      <c r="B87" s="54" t="s">
        <v>5</v>
      </c>
      <c r="C87" s="54" t="s">
        <v>213</v>
      </c>
      <c r="D87" s="54" t="s">
        <v>214</v>
      </c>
      <c r="E87" s="54" t="s">
        <v>215</v>
      </c>
      <c r="F87" s="54" t="s">
        <v>25</v>
      </c>
    </row>
    <row r="88" spans="2:6" x14ac:dyDescent="0.35">
      <c r="B88" s="43" t="s">
        <v>228</v>
      </c>
      <c r="C88" s="45">
        <f>IF(F80&gt;0, C80/F80, 0)</f>
        <v>0</v>
      </c>
      <c r="D88" s="45">
        <f>IF(F80&gt;0, D80/F80, 0)</f>
        <v>0</v>
      </c>
      <c r="E88" s="45">
        <f>IF(F80&gt;0, E80/F80, 0)</f>
        <v>0</v>
      </c>
      <c r="F88" s="46" t="s">
        <v>25</v>
      </c>
    </row>
    <row r="89" spans="2:6" x14ac:dyDescent="0.35">
      <c r="B89" s="43" t="s">
        <v>229</v>
      </c>
      <c r="C89" s="45">
        <f>IF(F81&gt;0, C81/F81, 0)</f>
        <v>0</v>
      </c>
      <c r="D89" s="45">
        <f>IF(F81&gt;0, D81/F81, 0)</f>
        <v>0</v>
      </c>
      <c r="E89" s="45">
        <f>IF(F81&gt;0, E81/F81, 0)</f>
        <v>0</v>
      </c>
      <c r="F89" s="46" t="s">
        <v>25</v>
      </c>
    </row>
    <row r="90" spans="2:6" x14ac:dyDescent="0.35">
      <c r="B90" s="43" t="s">
        <v>230</v>
      </c>
      <c r="C90" s="45">
        <f>IF(F82&gt;0, C82/F82, 0)</f>
        <v>0</v>
      </c>
      <c r="D90" s="45">
        <f>IF(F82&gt;0, D82/F82, 0)</f>
        <v>0</v>
      </c>
      <c r="E90" s="45">
        <f>IF(F82&gt;0, E82/F82, 0)</f>
        <v>0</v>
      </c>
      <c r="F90" s="46" t="s">
        <v>25</v>
      </c>
    </row>
    <row r="91" spans="2:6" x14ac:dyDescent="0.35">
      <c r="B91" s="43" t="s">
        <v>231</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232</v>
      </c>
    </row>
    <row r="99" spans="2:6" x14ac:dyDescent="0.35">
      <c r="B99" s="53" t="s">
        <v>212</v>
      </c>
    </row>
    <row r="100" spans="2:6" x14ac:dyDescent="0.35">
      <c r="B100" s="41" t="s">
        <v>233</v>
      </c>
      <c r="C100" s="41" t="s">
        <v>213</v>
      </c>
      <c r="D100" s="41" t="s">
        <v>214</v>
      </c>
      <c r="E100" s="41" t="s">
        <v>215</v>
      </c>
      <c r="F100" s="41" t="s">
        <v>216</v>
      </c>
    </row>
    <row r="101" spans="2:6" x14ac:dyDescent="0.35">
      <c r="B101" s="43" t="s">
        <v>234</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235</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236</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16</v>
      </c>
      <c r="F104" s="44">
        <f>SUM(C104:E104)</f>
        <v>16</v>
      </c>
    </row>
    <row r="106" spans="2:6" x14ac:dyDescent="0.35">
      <c r="B106" s="53" t="s">
        <v>218</v>
      </c>
    </row>
    <row r="107" spans="2:6" x14ac:dyDescent="0.35">
      <c r="B107" s="54" t="s">
        <v>233</v>
      </c>
      <c r="C107" s="54" t="s">
        <v>213</v>
      </c>
      <c r="D107" s="54" t="s">
        <v>214</v>
      </c>
      <c r="E107" s="54" t="s">
        <v>215</v>
      </c>
      <c r="F107" s="54" t="s">
        <v>25</v>
      </c>
    </row>
    <row r="108" spans="2:6" x14ac:dyDescent="0.35">
      <c r="B108" s="43" t="s">
        <v>234</v>
      </c>
      <c r="C108" s="45">
        <f>IF(F101&gt;0, C101/F101, 0)</f>
        <v>0</v>
      </c>
      <c r="D108" s="45">
        <f>IF(F101&gt;0, D101/F101, 0)</f>
        <v>0</v>
      </c>
      <c r="E108" s="45">
        <f>IF(F101&gt;0, E101/F101, 0)</f>
        <v>0</v>
      </c>
      <c r="F108" s="46" t="s">
        <v>25</v>
      </c>
    </row>
    <row r="109" spans="2:6" x14ac:dyDescent="0.35">
      <c r="B109" s="43" t="s">
        <v>235</v>
      </c>
      <c r="C109" s="45">
        <f>IF(F102&gt;0, C102/F102, 0)</f>
        <v>0</v>
      </c>
      <c r="D109" s="45">
        <f>IF(F102&gt;0, D102/F102, 0)</f>
        <v>0</v>
      </c>
      <c r="E109" s="45">
        <f>IF(F102&gt;0, E102/F102, 0)</f>
        <v>0</v>
      </c>
      <c r="F109" s="46" t="s">
        <v>25</v>
      </c>
    </row>
    <row r="110" spans="2:6" x14ac:dyDescent="0.35">
      <c r="B110" s="43" t="s">
        <v>236</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237</v>
      </c>
      <c r="J116" s="39" t="s">
        <v>238</v>
      </c>
    </row>
    <row r="117" spans="2:15" x14ac:dyDescent="0.35">
      <c r="B117" s="41" t="s">
        <v>7</v>
      </c>
      <c r="C117" s="112" t="s">
        <v>239</v>
      </c>
      <c r="D117" s="112"/>
      <c r="E117" s="41" t="s">
        <v>205</v>
      </c>
      <c r="F117" s="41" t="s">
        <v>213</v>
      </c>
      <c r="G117" s="112" t="s">
        <v>240</v>
      </c>
      <c r="H117" s="112"/>
      <c r="J117" s="41" t="s">
        <v>7</v>
      </c>
      <c r="K117" s="41" t="s">
        <v>228</v>
      </c>
      <c r="L117" s="41" t="s">
        <v>229</v>
      </c>
      <c r="M117" s="41" t="s">
        <v>230</v>
      </c>
      <c r="N117" s="41" t="s">
        <v>231</v>
      </c>
      <c r="O117" s="41" t="s">
        <v>22</v>
      </c>
    </row>
    <row r="118" spans="2:15" x14ac:dyDescent="0.35">
      <c r="B118" s="47" t="s">
        <v>221</v>
      </c>
      <c r="C118" s="113" t="s">
        <v>25</v>
      </c>
      <c r="D118" s="113"/>
      <c r="E118" s="44">
        <f>COUNTIF('Recommendations'!H:H,"Phase1")-COUNTIFS('Recommendations'!H:H,"Phase1",'Recommendations'!I:I,"Risk Accepted")-COUNTIFS('Recommendations'!H:H,"Phase1",'Recommendations'!I:I,"N/A")</f>
        <v>0</v>
      </c>
      <c r="F118" s="44">
        <f>COUNTIFS('Recommendations'!H:H,"Phase1",'Recommendations'!P:P,"Resolved")</f>
        <v>0</v>
      </c>
      <c r="G118" s="114">
        <f t="shared" ref="G118:G123" si="4">IF(E118&gt;0,F118/E118,0)</f>
        <v>0</v>
      </c>
      <c r="H118" s="114"/>
      <c r="J118" s="47" t="s">
        <v>221</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222</v>
      </c>
      <c r="C119" s="113" t="s">
        <v>25</v>
      </c>
      <c r="D119" s="113"/>
      <c r="E119" s="44">
        <f>COUNTIF('Recommendations'!H:H,"Phase2")-COUNTIFS('Recommendations'!H:H,"Phase2",'Recommendations'!I:I,"Risk Accepted")-COUNTIFS('Recommendations'!H:H,"Phase2",'Recommendations'!I:I,"N/A")</f>
        <v>0</v>
      </c>
      <c r="F119" s="44">
        <f>COUNTIFS('Recommendations'!H:H,"Phase2",'Recommendations'!P:P,"Resolved")</f>
        <v>0</v>
      </c>
      <c r="G119" s="114">
        <f t="shared" si="4"/>
        <v>0</v>
      </c>
      <c r="H119" s="114"/>
      <c r="J119" s="47" t="s">
        <v>222</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223</v>
      </c>
      <c r="C120" s="113" t="s">
        <v>25</v>
      </c>
      <c r="D120" s="113"/>
      <c r="E120" s="44">
        <f>COUNTIF('Recommendations'!H:H,"Phase3")-COUNTIFS('Recommendations'!H:H,"Phase3",'Recommendations'!I:I,"Risk Accepted")-COUNTIFS('Recommendations'!H:H,"Phase3",'Recommendations'!I:I,"N/A")</f>
        <v>0</v>
      </c>
      <c r="F120" s="44">
        <f>COUNTIFS('Recommendations'!H:H,"Phase3",'Recommendations'!P:P,"Resolved")</f>
        <v>0</v>
      </c>
      <c r="G120" s="114">
        <f t="shared" si="4"/>
        <v>0</v>
      </c>
      <c r="H120" s="114"/>
      <c r="J120" s="47" t="s">
        <v>223</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224</v>
      </c>
      <c r="C121" s="113" t="s">
        <v>25</v>
      </c>
      <c r="D121" s="113"/>
      <c r="E121" s="44">
        <f>COUNTIF('Recommendations'!H:H,"Phase4")-COUNTIFS('Recommendations'!H:H,"Phase4",'Recommendations'!I:I,"Risk Accepted")-COUNTIFS('Recommendations'!H:H,"Phase4",'Recommendations'!I:I,"N/A")</f>
        <v>0</v>
      </c>
      <c r="F121" s="44">
        <f>COUNTIFS('Recommendations'!H:H,"Phase4",'Recommendations'!P:P,"Resolved")</f>
        <v>0</v>
      </c>
      <c r="G121" s="114">
        <f t="shared" si="4"/>
        <v>0</v>
      </c>
      <c r="H121" s="114"/>
      <c r="J121" s="47" t="s">
        <v>224</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225</v>
      </c>
      <c r="C122" s="113" t="s">
        <v>25</v>
      </c>
      <c r="D122" s="113"/>
      <c r="E122" s="44">
        <f>COUNTIF('Recommendations'!H:H,"Phase5")-COUNTIFS('Recommendations'!H:H,"Phase5",'Recommendations'!I:I,"Risk Accepted")-COUNTIFS('Recommendations'!H:H,"Phase5",'Recommendations'!I:I,"N/A")</f>
        <v>0</v>
      </c>
      <c r="F122" s="44">
        <f>COUNTIFS('Recommendations'!H:H,"Phase5",'Recommendations'!P:P,"Resolved")</f>
        <v>0</v>
      </c>
      <c r="G122" s="114">
        <f t="shared" si="4"/>
        <v>0</v>
      </c>
      <c r="H122" s="114"/>
      <c r="J122" s="47" t="s">
        <v>225</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113" t="s">
        <v>25</v>
      </c>
      <c r="D123" s="113"/>
      <c r="E123" s="44">
        <f>COUNTIF('Recommendations'!H:H,"Pending")-COUNTIFS('Recommendations'!H:H,"Pending",'Recommendations'!I:I,"Risk Accepted")-COUNTIFS('Recommendations'!H:H,"Pending",'Recommendations'!I:I,"N/A")</f>
        <v>16</v>
      </c>
      <c r="F123" s="44">
        <f>COUNTIFS('Recommendations'!H:H,"Pending",'Recommendations'!P:P,"Resolved")</f>
        <v>0</v>
      </c>
      <c r="G123" s="114">
        <f t="shared" si="4"/>
        <v>0</v>
      </c>
      <c r="H123" s="114"/>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16</v>
      </c>
    </row>
    <row r="130" spans="2:24" ht="21" x14ac:dyDescent="0.5">
      <c r="B130" s="39" t="s">
        <v>241</v>
      </c>
      <c r="P130" s="56" t="s">
        <v>242</v>
      </c>
    </row>
    <row r="132" spans="2:24" ht="60" customHeight="1" x14ac:dyDescent="0.35">
      <c r="B132" s="115" t="s">
        <v>243</v>
      </c>
      <c r="C132" s="108"/>
      <c r="D132" s="108"/>
      <c r="E132" s="108"/>
      <c r="F132" s="108"/>
      <c r="P132" s="115" t="s">
        <v>244</v>
      </c>
      <c r="Q132" s="108"/>
      <c r="R132" s="108"/>
      <c r="S132" s="108"/>
      <c r="T132" s="108"/>
      <c r="U132" s="108"/>
      <c r="V132" s="108"/>
      <c r="W132" s="108"/>
    </row>
    <row r="134" spans="2:24" ht="30" customHeight="1" x14ac:dyDescent="0.35">
      <c r="P134" s="57" t="s">
        <v>245</v>
      </c>
      <c r="Q134" s="58">
        <f>C16</f>
        <v>0</v>
      </c>
      <c r="R134" s="59"/>
      <c r="S134" s="58">
        <f>C80</f>
        <v>0</v>
      </c>
      <c r="T134" s="59"/>
      <c r="U134" s="58">
        <f>C81</f>
        <v>0</v>
      </c>
      <c r="V134" s="59"/>
      <c r="W134" s="58">
        <f>C82</f>
        <v>0</v>
      </c>
      <c r="X134" s="59"/>
    </row>
    <row r="135" spans="2:24" ht="35" customHeight="1" x14ac:dyDescent="0.35">
      <c r="P135" s="60" t="s">
        <v>246</v>
      </c>
      <c r="Q135" s="60" t="s">
        <v>247</v>
      </c>
      <c r="R135" s="60" t="s">
        <v>248</v>
      </c>
      <c r="S135" s="60" t="s">
        <v>249</v>
      </c>
      <c r="T135" s="60" t="s">
        <v>250</v>
      </c>
      <c r="U135" s="60" t="s">
        <v>251</v>
      </c>
      <c r="V135" s="60" t="s">
        <v>252</v>
      </c>
      <c r="W135" s="60" t="s">
        <v>253</v>
      </c>
      <c r="X135" s="60" t="s">
        <v>254</v>
      </c>
    </row>
    <row r="136" spans="2:24" x14ac:dyDescent="0.35">
      <c r="O136" s="61" t="s">
        <v>255</v>
      </c>
      <c r="P136" s="62" t="s">
        <v>256</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257</v>
      </c>
      <c r="P171" s="56" t="s">
        <v>258</v>
      </c>
    </row>
    <row r="173" spans="2:24" ht="45" customHeight="1" x14ac:dyDescent="0.35">
      <c r="B173" s="115" t="s">
        <v>259</v>
      </c>
      <c r="C173" s="108"/>
      <c r="D173" s="108"/>
      <c r="E173" s="108"/>
      <c r="F173" s="108"/>
      <c r="P173" s="115" t="s">
        <v>260</v>
      </c>
      <c r="Q173" s="108"/>
      <c r="R173" s="108"/>
      <c r="S173" s="108"/>
      <c r="T173" s="108"/>
      <c r="U173" s="108"/>
    </row>
    <row r="174" spans="2:24" ht="35" customHeight="1" x14ac:dyDescent="0.35">
      <c r="P174" s="112" t="s">
        <v>261</v>
      </c>
      <c r="Q174" s="112"/>
      <c r="R174" s="112" t="s">
        <v>262</v>
      </c>
      <c r="S174" s="112"/>
      <c r="T174" s="112"/>
    </row>
    <row r="175" spans="2:24" ht="30" customHeight="1" x14ac:dyDescent="0.35">
      <c r="P175" s="116">
        <v>0</v>
      </c>
      <c r="Q175" s="117"/>
      <c r="R175" s="118" t="s">
        <v>263</v>
      </c>
      <c r="S175" s="119"/>
      <c r="T175" s="119"/>
    </row>
    <row r="178" spans="16:22" ht="25" customHeight="1" x14ac:dyDescent="0.35">
      <c r="P178" s="65" t="s">
        <v>246</v>
      </c>
      <c r="Q178" s="65" t="s">
        <v>264</v>
      </c>
      <c r="R178" s="65" t="s">
        <v>265</v>
      </c>
      <c r="S178" s="120" t="s">
        <v>9</v>
      </c>
      <c r="T178" s="120"/>
      <c r="U178" s="120"/>
      <c r="V178" s="108"/>
    </row>
    <row r="179" spans="16:22" ht="20" customHeight="1" x14ac:dyDescent="0.35">
      <c r="P179" s="67"/>
      <c r="Q179" s="68"/>
      <c r="R179" s="69" t="str">
        <f>IF(AND(NOT(ISBLANK(Q179)), Dashboard!$P175&gt;0), Q179/Dashboard!$P175, "")</f>
        <v/>
      </c>
      <c r="S179" s="121"/>
      <c r="T179" s="122"/>
      <c r="U179" s="122"/>
      <c r="V179" s="122"/>
    </row>
    <row r="180" spans="16:22" ht="20" customHeight="1" x14ac:dyDescent="0.35">
      <c r="P180" s="67"/>
      <c r="Q180" s="68"/>
      <c r="R180" s="69" t="str">
        <f>IF(AND(NOT(ISBLANK(Q180)), Dashboard!$P175&gt;0), Q180/Dashboard!$P175, "")</f>
        <v/>
      </c>
      <c r="S180" s="121"/>
      <c r="T180" s="122"/>
      <c r="U180" s="122"/>
      <c r="V180" s="122"/>
    </row>
    <row r="181" spans="16:22" ht="20" customHeight="1" x14ac:dyDescent="0.35">
      <c r="P181" s="67"/>
      <c r="Q181" s="68"/>
      <c r="R181" s="69" t="str">
        <f>IF(AND(NOT(ISBLANK(Q181)), Dashboard!$P175&gt;0), Q181/Dashboard!$P175, "")</f>
        <v/>
      </c>
      <c r="S181" s="121"/>
      <c r="T181" s="122"/>
      <c r="U181" s="122"/>
      <c r="V181" s="122"/>
    </row>
    <row r="182" spans="16:22" ht="20" customHeight="1" x14ac:dyDescent="0.35">
      <c r="P182" s="67"/>
      <c r="Q182" s="68"/>
      <c r="R182" s="69" t="str">
        <f>IF(AND(NOT(ISBLANK(Q182)), Dashboard!$P175&gt;0), Q182/Dashboard!$P175, "")</f>
        <v/>
      </c>
      <c r="S182" s="121"/>
      <c r="T182" s="122"/>
      <c r="U182" s="122"/>
      <c r="V182" s="122"/>
    </row>
    <row r="183" spans="16:22" ht="20" customHeight="1" x14ac:dyDescent="0.35">
      <c r="P183" s="67"/>
      <c r="Q183" s="68"/>
      <c r="R183" s="69" t="str">
        <f>IF(AND(NOT(ISBLANK(Q183)), Dashboard!$P175&gt;0), Q183/Dashboard!$P175, "")</f>
        <v/>
      </c>
      <c r="S183" s="121"/>
      <c r="T183" s="122"/>
      <c r="U183" s="122"/>
      <c r="V183" s="122"/>
    </row>
    <row r="184" spans="16:22" ht="20" customHeight="1" x14ac:dyDescent="0.35">
      <c r="P184" s="67"/>
      <c r="Q184" s="68"/>
      <c r="R184" s="69" t="str">
        <f>IF(AND(NOT(ISBLANK(Q184)), Dashboard!$P175&gt;0), Q184/Dashboard!$P175, "")</f>
        <v/>
      </c>
      <c r="S184" s="121"/>
      <c r="T184" s="122"/>
      <c r="U184" s="122"/>
      <c r="V184" s="122"/>
    </row>
    <row r="185" spans="16:22" ht="20" customHeight="1" x14ac:dyDescent="0.35">
      <c r="P185" s="67"/>
      <c r="Q185" s="68"/>
      <c r="R185" s="69" t="str">
        <f>IF(AND(NOT(ISBLANK(Q185)), Dashboard!$P175&gt;0), Q185/Dashboard!$P175, "")</f>
        <v/>
      </c>
      <c r="S185" s="121"/>
      <c r="T185" s="122"/>
      <c r="U185" s="122"/>
      <c r="V185" s="122"/>
    </row>
    <row r="186" spans="16:22" ht="20" customHeight="1" x14ac:dyDescent="0.35">
      <c r="P186" s="67"/>
      <c r="Q186" s="68"/>
      <c r="R186" s="69" t="str">
        <f>IF(AND(NOT(ISBLANK(Q186)), Dashboard!$P175&gt;0), Q186/Dashboard!$P175, "")</f>
        <v/>
      </c>
      <c r="S186" s="121"/>
      <c r="T186" s="122"/>
      <c r="U186" s="122"/>
      <c r="V186" s="122"/>
    </row>
    <row r="187" spans="16:22" ht="20" customHeight="1" x14ac:dyDescent="0.35">
      <c r="P187" s="67"/>
      <c r="Q187" s="68"/>
      <c r="R187" s="69" t="str">
        <f>IF(AND(NOT(ISBLANK(Q187)), Dashboard!$P175&gt;0), Q187/Dashboard!$P175, "")</f>
        <v/>
      </c>
      <c r="S187" s="121"/>
      <c r="T187" s="122"/>
      <c r="U187" s="122"/>
      <c r="V187" s="122"/>
    </row>
    <row r="188" spans="16:22" ht="20" customHeight="1" x14ac:dyDescent="0.35">
      <c r="P188" s="67"/>
      <c r="Q188" s="68"/>
      <c r="R188" s="69" t="str">
        <f>IF(AND(NOT(ISBLANK(Q188)), Dashboard!$P175&gt;0), Q188/Dashboard!$P175, "")</f>
        <v/>
      </c>
      <c r="S188" s="121"/>
      <c r="T188" s="122"/>
      <c r="U188" s="122"/>
      <c r="V188" s="122"/>
    </row>
    <row r="189" spans="16:22" ht="20" customHeight="1" x14ac:dyDescent="0.35">
      <c r="P189" s="67"/>
      <c r="Q189" s="68"/>
      <c r="R189" s="69" t="str">
        <f>IF(AND(NOT(ISBLANK(Q189)), Dashboard!$P175&gt;0), Q189/Dashboard!$P175, "")</f>
        <v/>
      </c>
      <c r="S189" s="121"/>
      <c r="T189" s="122"/>
      <c r="U189" s="122"/>
      <c r="V189" s="122"/>
    </row>
    <row r="190" spans="16:22" ht="20" customHeight="1" x14ac:dyDescent="0.35">
      <c r="P190" s="67"/>
      <c r="Q190" s="68"/>
      <c r="R190" s="69" t="str">
        <f>IF(AND(NOT(ISBLANK(Q190)), Dashboard!$P175&gt;0), Q190/Dashboard!$P175, "")</f>
        <v/>
      </c>
      <c r="S190" s="121"/>
      <c r="T190" s="122"/>
      <c r="U190" s="122"/>
      <c r="V190" s="122"/>
    </row>
    <row r="191" spans="16:22" ht="20" customHeight="1" x14ac:dyDescent="0.35">
      <c r="P191" s="67"/>
      <c r="Q191" s="68"/>
      <c r="R191" s="69" t="str">
        <f>IF(AND(NOT(ISBLANK(Q191)), Dashboard!$P175&gt;0), Q191/Dashboard!$P175, "")</f>
        <v/>
      </c>
      <c r="S191" s="121"/>
      <c r="T191" s="122"/>
      <c r="U191" s="122"/>
      <c r="V191" s="122"/>
    </row>
    <row r="192" spans="16:22" ht="20" customHeight="1" x14ac:dyDescent="0.35">
      <c r="P192" s="67"/>
      <c r="Q192" s="68"/>
      <c r="R192" s="69" t="str">
        <f>IF(AND(NOT(ISBLANK(Q192)), Dashboard!$P175&gt;0), Q192/Dashboard!$P175, "")</f>
        <v/>
      </c>
      <c r="S192" s="121"/>
      <c r="T192" s="122"/>
      <c r="U192" s="122"/>
      <c r="V192" s="122"/>
    </row>
    <row r="193" spans="2:22" ht="20" customHeight="1" x14ac:dyDescent="0.35">
      <c r="P193" s="67"/>
      <c r="Q193" s="68"/>
      <c r="R193" s="69" t="str">
        <f>IF(AND(NOT(ISBLANK(Q193)), Dashboard!$P175&gt;0), Q193/Dashboard!$P175, "")</f>
        <v/>
      </c>
      <c r="S193" s="121"/>
      <c r="T193" s="122"/>
      <c r="U193" s="122"/>
      <c r="V193" s="122"/>
    </row>
    <row r="194" spans="2:22" ht="20" customHeight="1" x14ac:dyDescent="0.35">
      <c r="P194" s="67"/>
      <c r="Q194" s="68"/>
      <c r="R194" s="69" t="str">
        <f>IF(AND(NOT(ISBLANK(Q194)), Dashboard!$P175&gt;0), Q194/Dashboard!$P175, "")</f>
        <v/>
      </c>
      <c r="S194" s="121"/>
      <c r="T194" s="122"/>
      <c r="U194" s="122"/>
      <c r="V194" s="122"/>
    </row>
    <row r="195" spans="2:22" ht="20" customHeight="1" x14ac:dyDescent="0.35">
      <c r="P195" s="67"/>
      <c r="Q195" s="68"/>
      <c r="R195" s="69" t="str">
        <f>IF(AND(NOT(ISBLANK(Q195)), Dashboard!$P175&gt;0), Q195/Dashboard!$P175, "")</f>
        <v/>
      </c>
      <c r="S195" s="121"/>
      <c r="T195" s="122"/>
      <c r="U195" s="122"/>
      <c r="V195" s="122"/>
    </row>
    <row r="196" spans="2:22" ht="20" customHeight="1" x14ac:dyDescent="0.35">
      <c r="P196" s="67"/>
      <c r="Q196" s="68"/>
      <c r="R196" s="69" t="str">
        <f>IF(AND(NOT(ISBLANK(Q196)), Dashboard!$P175&gt;0), Q196/Dashboard!$P175, "")</f>
        <v/>
      </c>
      <c r="S196" s="121"/>
      <c r="T196" s="122"/>
      <c r="U196" s="122"/>
      <c r="V196" s="122"/>
    </row>
    <row r="197" spans="2:22" ht="20" customHeight="1" x14ac:dyDescent="0.35">
      <c r="P197" s="67"/>
      <c r="Q197" s="68"/>
      <c r="R197" s="69" t="str">
        <f>IF(AND(NOT(ISBLANK(Q197)), Dashboard!$P175&gt;0), Q197/Dashboard!$P175, "")</f>
        <v/>
      </c>
      <c r="S197" s="121"/>
      <c r="T197" s="122"/>
      <c r="U197" s="122"/>
      <c r="V197" s="122"/>
    </row>
    <row r="198" spans="2:22" ht="20" customHeight="1" x14ac:dyDescent="0.35">
      <c r="P198" s="67"/>
      <c r="Q198" s="68"/>
      <c r="R198" s="69" t="str">
        <f>IF(AND(NOT(ISBLANK(Q198)), Dashboard!$P175&gt;0), Q198/Dashboard!$P175, "")</f>
        <v/>
      </c>
      <c r="S198" s="121"/>
      <c r="T198" s="122"/>
      <c r="U198" s="122"/>
      <c r="V198" s="122"/>
    </row>
    <row r="202" spans="2:22" ht="32" customHeight="1" x14ac:dyDescent="0.35">
      <c r="B202" s="106" t="s">
        <v>133</v>
      </c>
      <c r="C202" s="106"/>
      <c r="D202" s="106"/>
      <c r="E202" s="106"/>
      <c r="F202" s="106"/>
      <c r="G202" s="106"/>
      <c r="H202" s="106"/>
      <c r="I202" s="106"/>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18:H123">
    <cfRule type="expression" dxfId="35" priority="4">
      <formula>$G118&gt;=0.8</formula>
    </cfRule>
    <cfRule type="expression" dxfId="34" priority="5">
      <formula>AND($G118&gt;=0.5,$G118&lt;0.8)</formula>
    </cfRule>
    <cfRule type="expression" dxfId="33" priority="6">
      <formula>$G118&lt;0.5</formula>
    </cfRule>
  </conditionalFormatting>
  <conditionalFormatting sqref="K118:K123">
    <cfRule type="cellIs" dxfId="32" priority="7" operator="greaterThan">
      <formula>0</formula>
    </cfRule>
  </conditionalFormatting>
  <conditionalFormatting sqref="L118:L123">
    <cfRule type="cellIs" dxfId="31" priority="8" operator="greaterThan">
      <formula>0</formula>
    </cfRule>
  </conditionalFormatting>
  <conditionalFormatting sqref="M118:M123">
    <cfRule type="cellIs" dxfId="30" priority="9" operator="greaterThan">
      <formula>0</formula>
    </cfRule>
  </conditionalFormatting>
  <conditionalFormatting sqref="N118:N123">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1"/>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17"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35</v>
      </c>
      <c r="N3" s="5" t="s">
        <v>36</v>
      </c>
      <c r="O3" s="5" t="s">
        <v>37</v>
      </c>
      <c r="P3" s="4" t="str">
        <f t="shared" si="0"/>
        <v>Outstanding</v>
      </c>
      <c r="Q3" s="13" t="s">
        <v>25</v>
      </c>
    </row>
    <row r="4" spans="1:17" ht="60" customHeight="1" x14ac:dyDescent="0.35">
      <c r="A4" s="11" t="s">
        <v>17</v>
      </c>
      <c r="B4" s="2" t="s">
        <v>38</v>
      </c>
      <c r="C4" s="1" t="s">
        <v>39</v>
      </c>
      <c r="D4" s="3" t="s">
        <v>20</v>
      </c>
      <c r="E4" s="3" t="s">
        <v>21</v>
      </c>
      <c r="F4" s="4" t="s">
        <v>22</v>
      </c>
      <c r="G4" s="4" t="s">
        <v>23</v>
      </c>
      <c r="H4" s="4" t="s">
        <v>24</v>
      </c>
      <c r="I4" s="4" t="s">
        <v>25</v>
      </c>
      <c r="J4" s="5" t="s">
        <v>25</v>
      </c>
      <c r="K4" s="5" t="s">
        <v>40</v>
      </c>
      <c r="L4" s="5" t="s">
        <v>41</v>
      </c>
      <c r="M4" s="5" t="s">
        <v>42</v>
      </c>
      <c r="N4" s="5" t="s">
        <v>43</v>
      </c>
      <c r="O4" s="5" t="s">
        <v>30</v>
      </c>
      <c r="P4" s="4" t="str">
        <f t="shared" si="0"/>
        <v>Outstanding</v>
      </c>
      <c r="Q4" s="13" t="s">
        <v>25</v>
      </c>
    </row>
    <row r="5" spans="1:17" ht="60" customHeight="1" x14ac:dyDescent="0.35">
      <c r="A5" s="11" t="s">
        <v>17</v>
      </c>
      <c r="B5" s="2" t="s">
        <v>44</v>
      </c>
      <c r="C5" s="1" t="s">
        <v>45</v>
      </c>
      <c r="D5" s="3" t="s">
        <v>20</v>
      </c>
      <c r="E5" s="3" t="s">
        <v>46</v>
      </c>
      <c r="F5" s="4" t="s">
        <v>22</v>
      </c>
      <c r="G5" s="4" t="s">
        <v>23</v>
      </c>
      <c r="H5" s="4" t="s">
        <v>24</v>
      </c>
      <c r="I5" s="4" t="s">
        <v>25</v>
      </c>
      <c r="J5" s="5" t="s">
        <v>25</v>
      </c>
      <c r="K5" s="5" t="s">
        <v>47</v>
      </c>
      <c r="L5" s="5" t="s">
        <v>48</v>
      </c>
      <c r="M5" s="5" t="s">
        <v>49</v>
      </c>
      <c r="N5" s="5" t="s">
        <v>50</v>
      </c>
      <c r="O5" s="5" t="s">
        <v>51</v>
      </c>
      <c r="P5" s="4" t="str">
        <f t="shared" si="0"/>
        <v>Outstanding</v>
      </c>
      <c r="Q5" s="13" t="s">
        <v>25</v>
      </c>
    </row>
    <row r="6" spans="1:17" ht="60" customHeight="1" x14ac:dyDescent="0.35">
      <c r="A6" s="11" t="s">
        <v>52</v>
      </c>
      <c r="B6" s="2" t="s">
        <v>53</v>
      </c>
      <c r="C6" s="1" t="s">
        <v>54</v>
      </c>
      <c r="D6" s="3" t="s">
        <v>20</v>
      </c>
      <c r="E6" s="3" t="s">
        <v>21</v>
      </c>
      <c r="F6" s="4" t="s">
        <v>22</v>
      </c>
      <c r="G6" s="4" t="s">
        <v>23</v>
      </c>
      <c r="H6" s="4" t="s">
        <v>24</v>
      </c>
      <c r="I6" s="4" t="s">
        <v>25</v>
      </c>
      <c r="J6" s="5" t="s">
        <v>25</v>
      </c>
      <c r="K6" s="5" t="s">
        <v>55</v>
      </c>
      <c r="L6" s="5" t="s">
        <v>56</v>
      </c>
      <c r="M6" s="5" t="s">
        <v>57</v>
      </c>
      <c r="N6" s="5" t="s">
        <v>58</v>
      </c>
      <c r="O6" s="5" t="s">
        <v>59</v>
      </c>
      <c r="P6" s="4" t="str">
        <f t="shared" si="0"/>
        <v>Outstanding</v>
      </c>
      <c r="Q6" s="13" t="s">
        <v>25</v>
      </c>
    </row>
    <row r="7" spans="1:17" ht="60" customHeight="1" x14ac:dyDescent="0.35">
      <c r="A7" s="11" t="s">
        <v>52</v>
      </c>
      <c r="B7" s="2" t="s">
        <v>60</v>
      </c>
      <c r="C7" s="1" t="s">
        <v>61</v>
      </c>
      <c r="D7" s="3" t="s">
        <v>20</v>
      </c>
      <c r="E7" s="3" t="s">
        <v>21</v>
      </c>
      <c r="F7" s="4" t="s">
        <v>22</v>
      </c>
      <c r="G7" s="4" t="s">
        <v>23</v>
      </c>
      <c r="H7" s="4" t="s">
        <v>24</v>
      </c>
      <c r="I7" s="4" t="s">
        <v>25</v>
      </c>
      <c r="J7" s="5" t="s">
        <v>25</v>
      </c>
      <c r="K7" s="5" t="s">
        <v>62</v>
      </c>
      <c r="L7" s="5" t="s">
        <v>63</v>
      </c>
      <c r="M7" s="5" t="s">
        <v>64</v>
      </c>
      <c r="N7" s="5" t="s">
        <v>65</v>
      </c>
      <c r="O7" s="5"/>
      <c r="P7" s="4" t="str">
        <f t="shared" si="0"/>
        <v>Outstanding</v>
      </c>
      <c r="Q7" s="13" t="s">
        <v>25</v>
      </c>
    </row>
    <row r="8" spans="1:17" ht="60" customHeight="1" x14ac:dyDescent="0.35">
      <c r="A8" s="11" t="s">
        <v>52</v>
      </c>
      <c r="B8" s="2" t="s">
        <v>66</v>
      </c>
      <c r="C8" s="1" t="s">
        <v>67</v>
      </c>
      <c r="D8" s="3" t="s">
        <v>20</v>
      </c>
      <c r="E8" s="3" t="s">
        <v>21</v>
      </c>
      <c r="F8" s="4" t="s">
        <v>22</v>
      </c>
      <c r="G8" s="4" t="s">
        <v>23</v>
      </c>
      <c r="H8" s="4" t="s">
        <v>24</v>
      </c>
      <c r="I8" s="4" t="s">
        <v>25</v>
      </c>
      <c r="J8" s="5" t="s">
        <v>25</v>
      </c>
      <c r="K8" s="5" t="s">
        <v>68</v>
      </c>
      <c r="L8" s="5" t="s">
        <v>69</v>
      </c>
      <c r="M8" s="5" t="s">
        <v>70</v>
      </c>
      <c r="N8" s="5" t="s">
        <v>71</v>
      </c>
      <c r="O8" s="5" t="s">
        <v>72</v>
      </c>
      <c r="P8" s="4" t="str">
        <f t="shared" si="0"/>
        <v>Outstanding</v>
      </c>
      <c r="Q8" s="13" t="s">
        <v>25</v>
      </c>
    </row>
    <row r="9" spans="1:17" ht="60" customHeight="1" x14ac:dyDescent="0.35">
      <c r="A9" s="11" t="s">
        <v>52</v>
      </c>
      <c r="B9" s="2" t="s">
        <v>73</v>
      </c>
      <c r="C9" s="1" t="s">
        <v>74</v>
      </c>
      <c r="D9" s="3" t="s">
        <v>20</v>
      </c>
      <c r="E9" s="3" t="s">
        <v>46</v>
      </c>
      <c r="F9" s="4" t="s">
        <v>22</v>
      </c>
      <c r="G9" s="4" t="s">
        <v>23</v>
      </c>
      <c r="H9" s="4" t="s">
        <v>24</v>
      </c>
      <c r="I9" s="4" t="s">
        <v>25</v>
      </c>
      <c r="J9" s="5" t="s">
        <v>25</v>
      </c>
      <c r="K9" s="5" t="s">
        <v>75</v>
      </c>
      <c r="L9" s="5" t="s">
        <v>76</v>
      </c>
      <c r="M9" s="5" t="s">
        <v>77</v>
      </c>
      <c r="N9" s="5" t="s">
        <v>78</v>
      </c>
      <c r="O9" s="5" t="s">
        <v>30</v>
      </c>
      <c r="P9" s="4" t="str">
        <f t="shared" si="0"/>
        <v>Outstanding</v>
      </c>
      <c r="Q9" s="13" t="s">
        <v>25</v>
      </c>
    </row>
    <row r="10" spans="1:17" ht="60" customHeight="1" x14ac:dyDescent="0.35">
      <c r="A10" s="11" t="s">
        <v>52</v>
      </c>
      <c r="B10" s="2" t="s">
        <v>79</v>
      </c>
      <c r="C10" s="1" t="s">
        <v>80</v>
      </c>
      <c r="D10" s="3" t="s">
        <v>20</v>
      </c>
      <c r="E10" s="3" t="s">
        <v>21</v>
      </c>
      <c r="F10" s="4" t="s">
        <v>22</v>
      </c>
      <c r="G10" s="4" t="s">
        <v>23</v>
      </c>
      <c r="H10" s="4" t="s">
        <v>24</v>
      </c>
      <c r="I10" s="4" t="s">
        <v>25</v>
      </c>
      <c r="J10" s="5" t="s">
        <v>25</v>
      </c>
      <c r="K10" s="5" t="s">
        <v>81</v>
      </c>
      <c r="L10" s="5" t="s">
        <v>82</v>
      </c>
      <c r="M10" s="5" t="s">
        <v>83</v>
      </c>
      <c r="N10" s="5" t="s">
        <v>84</v>
      </c>
      <c r="O10" s="5" t="s">
        <v>85</v>
      </c>
      <c r="P10" s="4" t="str">
        <f t="shared" si="0"/>
        <v>Outstanding</v>
      </c>
      <c r="Q10" s="13" t="s">
        <v>25</v>
      </c>
    </row>
    <row r="11" spans="1:17" ht="60" customHeight="1" x14ac:dyDescent="0.35">
      <c r="A11" s="11" t="s">
        <v>86</v>
      </c>
      <c r="B11" s="2" t="s">
        <v>87</v>
      </c>
      <c r="C11" s="1" t="s">
        <v>88</v>
      </c>
      <c r="D11" s="3" t="s">
        <v>20</v>
      </c>
      <c r="E11" s="3" t="s">
        <v>46</v>
      </c>
      <c r="F11" s="4" t="s">
        <v>22</v>
      </c>
      <c r="G11" s="4" t="s">
        <v>23</v>
      </c>
      <c r="H11" s="4" t="s">
        <v>24</v>
      </c>
      <c r="I11" s="4" t="s">
        <v>25</v>
      </c>
      <c r="J11" s="5" t="s">
        <v>25</v>
      </c>
      <c r="K11" s="5" t="s">
        <v>89</v>
      </c>
      <c r="L11" s="5" t="s">
        <v>90</v>
      </c>
      <c r="M11" s="5" t="s">
        <v>91</v>
      </c>
      <c r="N11" s="5" t="s">
        <v>92</v>
      </c>
      <c r="O11" s="5"/>
      <c r="P11" s="4" t="str">
        <f t="shared" si="0"/>
        <v>Outstanding</v>
      </c>
      <c r="Q11" s="13" t="s">
        <v>25</v>
      </c>
    </row>
    <row r="12" spans="1:17" ht="60" customHeight="1" x14ac:dyDescent="0.35">
      <c r="A12" s="11" t="s">
        <v>86</v>
      </c>
      <c r="B12" s="2" t="s">
        <v>93</v>
      </c>
      <c r="C12" s="1" t="s">
        <v>94</v>
      </c>
      <c r="D12" s="3" t="s">
        <v>20</v>
      </c>
      <c r="E12" s="3" t="s">
        <v>21</v>
      </c>
      <c r="F12" s="4" t="s">
        <v>22</v>
      </c>
      <c r="G12" s="4" t="s">
        <v>23</v>
      </c>
      <c r="H12" s="4" t="s">
        <v>24</v>
      </c>
      <c r="I12" s="4" t="s">
        <v>25</v>
      </c>
      <c r="J12" s="5" t="s">
        <v>25</v>
      </c>
      <c r="K12" s="5" t="s">
        <v>95</v>
      </c>
      <c r="L12" s="5" t="s">
        <v>96</v>
      </c>
      <c r="M12" s="5" t="s">
        <v>97</v>
      </c>
      <c r="N12" s="5" t="s">
        <v>98</v>
      </c>
      <c r="O12" s="5"/>
      <c r="P12" s="4" t="str">
        <f t="shared" si="0"/>
        <v>Outstanding</v>
      </c>
      <c r="Q12" s="13" t="s">
        <v>25</v>
      </c>
    </row>
    <row r="13" spans="1:17" ht="60" customHeight="1" x14ac:dyDescent="0.35">
      <c r="A13" s="11" t="s">
        <v>86</v>
      </c>
      <c r="B13" s="2" t="s">
        <v>99</v>
      </c>
      <c r="C13" s="1" t="s">
        <v>100</v>
      </c>
      <c r="D13" s="3" t="s">
        <v>20</v>
      </c>
      <c r="E13" s="3" t="s">
        <v>21</v>
      </c>
      <c r="F13" s="4" t="s">
        <v>22</v>
      </c>
      <c r="G13" s="4" t="s">
        <v>23</v>
      </c>
      <c r="H13" s="4" t="s">
        <v>24</v>
      </c>
      <c r="I13" s="4" t="s">
        <v>25</v>
      </c>
      <c r="J13" s="5" t="s">
        <v>25</v>
      </c>
      <c r="K13" s="5" t="s">
        <v>101</v>
      </c>
      <c r="L13" s="5" t="s">
        <v>102</v>
      </c>
      <c r="M13" s="5" t="s">
        <v>103</v>
      </c>
      <c r="N13" s="5" t="s">
        <v>104</v>
      </c>
      <c r="O13" s="5" t="s">
        <v>105</v>
      </c>
      <c r="P13" s="4" t="str">
        <f t="shared" si="0"/>
        <v>Outstanding</v>
      </c>
      <c r="Q13" s="13" t="s">
        <v>25</v>
      </c>
    </row>
    <row r="14" spans="1:17" ht="60" customHeight="1" x14ac:dyDescent="0.35">
      <c r="A14" s="11" t="s">
        <v>86</v>
      </c>
      <c r="B14" s="2" t="s">
        <v>106</v>
      </c>
      <c r="C14" s="1" t="s">
        <v>107</v>
      </c>
      <c r="D14" s="3" t="s">
        <v>20</v>
      </c>
      <c r="E14" s="3" t="s">
        <v>21</v>
      </c>
      <c r="F14" s="4" t="s">
        <v>22</v>
      </c>
      <c r="G14" s="4" t="s">
        <v>23</v>
      </c>
      <c r="H14" s="4" t="s">
        <v>24</v>
      </c>
      <c r="I14" s="4" t="s">
        <v>25</v>
      </c>
      <c r="J14" s="5" t="s">
        <v>25</v>
      </c>
      <c r="K14" s="5" t="s">
        <v>108</v>
      </c>
      <c r="L14" s="5" t="s">
        <v>109</v>
      </c>
      <c r="M14" s="5" t="s">
        <v>110</v>
      </c>
      <c r="N14" s="5" t="s">
        <v>111</v>
      </c>
      <c r="O14" s="5" t="s">
        <v>112</v>
      </c>
      <c r="P14" s="4" t="str">
        <f t="shared" si="0"/>
        <v>Outstanding</v>
      </c>
      <c r="Q14" s="13" t="s">
        <v>25</v>
      </c>
    </row>
    <row r="15" spans="1:17" ht="60" customHeight="1" x14ac:dyDescent="0.35">
      <c r="A15" s="11" t="s">
        <v>113</v>
      </c>
      <c r="B15" s="2" t="s">
        <v>114</v>
      </c>
      <c r="C15" s="1" t="s">
        <v>115</v>
      </c>
      <c r="D15" s="3" t="s">
        <v>20</v>
      </c>
      <c r="E15" s="3" t="s">
        <v>21</v>
      </c>
      <c r="F15" s="4" t="s">
        <v>22</v>
      </c>
      <c r="G15" s="4" t="s">
        <v>23</v>
      </c>
      <c r="H15" s="4" t="s">
        <v>24</v>
      </c>
      <c r="I15" s="4" t="s">
        <v>25</v>
      </c>
      <c r="J15" s="5" t="s">
        <v>25</v>
      </c>
      <c r="K15" s="5" t="s">
        <v>116</v>
      </c>
      <c r="L15" s="5" t="s">
        <v>117</v>
      </c>
      <c r="M15" s="5" t="s">
        <v>118</v>
      </c>
      <c r="N15" s="5" t="s">
        <v>119</v>
      </c>
      <c r="O15" s="5" t="s">
        <v>30</v>
      </c>
      <c r="P15" s="4" t="str">
        <f t="shared" si="0"/>
        <v>Outstanding</v>
      </c>
      <c r="Q15" s="13" t="s">
        <v>25</v>
      </c>
    </row>
    <row r="16" spans="1:17" ht="60" customHeight="1" x14ac:dyDescent="0.35">
      <c r="A16" s="11" t="s">
        <v>113</v>
      </c>
      <c r="B16" s="2" t="s">
        <v>120</v>
      </c>
      <c r="C16" s="1" t="s">
        <v>121</v>
      </c>
      <c r="D16" s="3" t="s">
        <v>20</v>
      </c>
      <c r="E16" s="3" t="s">
        <v>21</v>
      </c>
      <c r="F16" s="4" t="s">
        <v>22</v>
      </c>
      <c r="G16" s="4" t="s">
        <v>23</v>
      </c>
      <c r="H16" s="4" t="s">
        <v>24</v>
      </c>
      <c r="I16" s="4" t="s">
        <v>25</v>
      </c>
      <c r="J16" s="5" t="s">
        <v>25</v>
      </c>
      <c r="K16" s="5" t="s">
        <v>122</v>
      </c>
      <c r="L16" s="5" t="s">
        <v>123</v>
      </c>
      <c r="M16" s="5" t="s">
        <v>124</v>
      </c>
      <c r="N16" s="5" t="s">
        <v>125</v>
      </c>
      <c r="O16" s="5" t="s">
        <v>126</v>
      </c>
      <c r="P16" s="4" t="str">
        <f t="shared" si="0"/>
        <v>Outstanding</v>
      </c>
      <c r="Q16" s="13" t="s">
        <v>25</v>
      </c>
    </row>
    <row r="17" spans="1:17" ht="60" customHeight="1" x14ac:dyDescent="0.35">
      <c r="A17" s="12" t="s">
        <v>113</v>
      </c>
      <c r="B17" s="6" t="s">
        <v>127</v>
      </c>
      <c r="C17" s="7" t="s">
        <v>128</v>
      </c>
      <c r="D17" s="8" t="s">
        <v>20</v>
      </c>
      <c r="E17" s="8" t="s">
        <v>21</v>
      </c>
      <c r="F17" s="9" t="s">
        <v>22</v>
      </c>
      <c r="G17" s="9" t="s">
        <v>23</v>
      </c>
      <c r="H17" s="9" t="s">
        <v>24</v>
      </c>
      <c r="I17" s="9" t="s">
        <v>25</v>
      </c>
      <c r="J17" s="10" t="s">
        <v>25</v>
      </c>
      <c r="K17" s="10" t="s">
        <v>129</v>
      </c>
      <c r="L17" s="10" t="s">
        <v>130</v>
      </c>
      <c r="M17" s="10" t="s">
        <v>131</v>
      </c>
      <c r="N17" s="10" t="s">
        <v>132</v>
      </c>
      <c r="O17" s="10" t="s">
        <v>30</v>
      </c>
      <c r="P17" s="9" t="str">
        <f t="shared" si="0"/>
        <v>Outstanding</v>
      </c>
      <c r="Q17" s="14" t="s">
        <v>25</v>
      </c>
    </row>
    <row r="21" spans="1:17" ht="32" customHeight="1" x14ac:dyDescent="0.35">
      <c r="A21" s="106" t="s">
        <v>133</v>
      </c>
      <c r="B21" s="106"/>
      <c r="C21" s="106"/>
      <c r="D21" s="106"/>
    </row>
  </sheetData>
  <mergeCells count="1">
    <mergeCell ref="A21:D21"/>
  </mergeCells>
  <conditionalFormatting sqref="F2:F17">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17">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17">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17" xr:uid="{00000000-0002-0000-0200-000000000000}">
      <formula1>"Must,Should,Could,Won't,Unassigned"</formula1>
    </dataValidation>
    <dataValidation type="list" showErrorMessage="1" errorTitle="Invalid Value" error="Please select a value from the list: Low, Medium, High, Unassessed." sqref="G2:G17" xr:uid="{00000000-0002-0000-0200-000001000000}">
      <formula1>"Low,Medium,High,Unassessed"</formula1>
    </dataValidation>
    <dataValidation type="list" showErrorMessage="1" errorTitle="Invalid Value" error="Please select a value from the list: Phase1, Phase2, Phase3, Phase4, Phase5, Pending." sqref="H2:H1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7" xr:uid="{00000000-0002-0000-0200-000003000000}">
      <formula1>"Implemented,Testing,Failed,Compensated,Risk Accepted,N/A"</formula1>
    </dataValidation>
  </dataValidations>
  <hyperlinks>
    <hyperlink ref="A2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266</v>
      </c>
      <c r="C2" s="123" t="s">
        <v>266</v>
      </c>
      <c r="D2" s="123" t="s">
        <v>266</v>
      </c>
      <c r="E2" s="123" t="s">
        <v>266</v>
      </c>
      <c r="F2" s="123" t="s">
        <v>266</v>
      </c>
      <c r="G2" s="123" t="s">
        <v>266</v>
      </c>
      <c r="H2" s="127" t="s">
        <v>267</v>
      </c>
      <c r="I2" s="127" t="s">
        <v>267</v>
      </c>
      <c r="J2" s="127" t="s">
        <v>267</v>
      </c>
      <c r="K2" s="127" t="s">
        <v>267</v>
      </c>
      <c r="L2" s="127" t="s">
        <v>267</v>
      </c>
      <c r="M2" s="126" t="s">
        <v>268</v>
      </c>
      <c r="N2" s="126" t="s">
        <v>268</v>
      </c>
      <c r="O2" s="128" t="s">
        <v>269</v>
      </c>
      <c r="P2" s="128" t="s">
        <v>269</v>
      </c>
      <c r="Q2" s="124" t="s">
        <v>15</v>
      </c>
      <c r="R2" s="124" t="s">
        <v>15</v>
      </c>
      <c r="S2" s="124" t="s">
        <v>15</v>
      </c>
      <c r="T2" s="125" t="s">
        <v>270</v>
      </c>
    </row>
    <row r="3" spans="2:20" ht="35" customHeight="1" x14ac:dyDescent="0.35">
      <c r="B3" s="70" t="s">
        <v>271</v>
      </c>
      <c r="C3" s="70" t="s">
        <v>272</v>
      </c>
      <c r="D3" s="70" t="s">
        <v>273</v>
      </c>
      <c r="E3" s="70" t="s">
        <v>274</v>
      </c>
      <c r="F3" s="70" t="s">
        <v>275</v>
      </c>
      <c r="G3" s="70" t="s">
        <v>11</v>
      </c>
      <c r="H3" s="71" t="s">
        <v>276</v>
      </c>
      <c r="I3" s="71" t="s">
        <v>277</v>
      </c>
      <c r="J3" s="71" t="s">
        <v>278</v>
      </c>
      <c r="K3" s="71" t="s">
        <v>279</v>
      </c>
      <c r="L3" s="71" t="s">
        <v>210</v>
      </c>
      <c r="M3" s="72" t="s">
        <v>280</v>
      </c>
      <c r="N3" s="72" t="s">
        <v>281</v>
      </c>
      <c r="O3" s="73" t="s">
        <v>282</v>
      </c>
      <c r="P3" s="73" t="s">
        <v>283</v>
      </c>
      <c r="Q3" s="74" t="s">
        <v>15</v>
      </c>
      <c r="R3" s="74" t="s">
        <v>284</v>
      </c>
      <c r="S3" s="74" t="s">
        <v>285</v>
      </c>
      <c r="T3" s="75" t="s">
        <v>286</v>
      </c>
    </row>
    <row r="4" spans="2:20" ht="60" customHeight="1" x14ac:dyDescent="0.35">
      <c r="B4" s="76" t="s">
        <v>287</v>
      </c>
      <c r="C4" s="76" t="s">
        <v>288</v>
      </c>
      <c r="D4" s="76" t="s">
        <v>289</v>
      </c>
      <c r="E4" s="76" t="s">
        <v>290</v>
      </c>
      <c r="F4" s="76" t="s">
        <v>291</v>
      </c>
      <c r="G4" s="76" t="s">
        <v>292</v>
      </c>
      <c r="H4" s="76" t="s">
        <v>293</v>
      </c>
      <c r="I4" s="76" t="s">
        <v>294</v>
      </c>
      <c r="J4" s="76" t="s">
        <v>295</v>
      </c>
      <c r="K4" s="76" t="s">
        <v>296</v>
      </c>
      <c r="L4" s="76" t="s">
        <v>297</v>
      </c>
      <c r="M4" s="76" t="s">
        <v>298</v>
      </c>
      <c r="N4" s="76" t="s">
        <v>299</v>
      </c>
      <c r="O4" s="76" t="s">
        <v>300</v>
      </c>
      <c r="P4" s="76" t="s">
        <v>301</v>
      </c>
      <c r="Q4" s="76" t="s">
        <v>302</v>
      </c>
      <c r="R4" s="76" t="s">
        <v>303</v>
      </c>
      <c r="S4" s="76" t="s">
        <v>304</v>
      </c>
      <c r="T4" s="76" t="s">
        <v>305</v>
      </c>
    </row>
    <row r="5" spans="2:20" ht="60" customHeight="1" x14ac:dyDescent="0.35">
      <c r="B5" s="38" t="s">
        <v>306</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307</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308</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309</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310</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311</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312</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313</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314</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315</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316</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317</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318</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319</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320</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321</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322</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323</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324</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325</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326</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327</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328</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329</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330</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331</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332</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333</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334</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335</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336</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337</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338</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339</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340</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341</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342</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343</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344</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345</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346</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347</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348</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349</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350</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351</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352</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353</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354</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355</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133</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356</v>
      </c>
      <c r="B1" s="104" t="s">
        <v>1</v>
      </c>
      <c r="C1" s="104" t="s">
        <v>357</v>
      </c>
      <c r="D1" s="104" t="s">
        <v>11</v>
      </c>
      <c r="E1" s="104" t="s">
        <v>358</v>
      </c>
      <c r="F1" s="104" t="s">
        <v>359</v>
      </c>
      <c r="G1" s="104" t="s">
        <v>360</v>
      </c>
      <c r="H1" s="104" t="s">
        <v>361</v>
      </c>
      <c r="I1" s="104" t="s">
        <v>362</v>
      </c>
      <c r="J1" s="104" t="s">
        <v>363</v>
      </c>
      <c r="K1" s="104" t="s">
        <v>364</v>
      </c>
      <c r="L1" s="104" t="s">
        <v>365</v>
      </c>
      <c r="M1" s="104" t="s">
        <v>366</v>
      </c>
      <c r="N1" s="104" t="s">
        <v>367</v>
      </c>
      <c r="O1" s="104" t="s">
        <v>368</v>
      </c>
      <c r="P1" s="104" t="s">
        <v>369</v>
      </c>
      <c r="Q1" s="104" t="s">
        <v>370</v>
      </c>
      <c r="R1" s="104" t="s">
        <v>371</v>
      </c>
      <c r="S1" s="104" t="s">
        <v>372</v>
      </c>
      <c r="T1" s="104" t="s">
        <v>373</v>
      </c>
      <c r="U1" s="104" t="s">
        <v>374</v>
      </c>
      <c r="V1" s="104" t="s">
        <v>375</v>
      </c>
      <c r="W1" s="104" t="s">
        <v>376</v>
      </c>
      <c r="X1" s="104" t="s">
        <v>377</v>
      </c>
      <c r="Y1" s="104" t="s">
        <v>378</v>
      </c>
      <c r="Z1" s="104" t="s">
        <v>379</v>
      </c>
      <c r="AA1" s="104" t="s">
        <v>380</v>
      </c>
      <c r="AB1" s="104" t="s">
        <v>381</v>
      </c>
      <c r="AC1" s="104" t="s">
        <v>382</v>
      </c>
      <c r="AD1" s="104" t="s">
        <v>383</v>
      </c>
      <c r="AE1" s="104" t="s">
        <v>384</v>
      </c>
      <c r="AF1" s="104" t="s">
        <v>385</v>
      </c>
      <c r="AG1" s="104" t="s">
        <v>386</v>
      </c>
      <c r="AH1" s="104" t="s">
        <v>387</v>
      </c>
      <c r="AI1" s="104" t="s">
        <v>388</v>
      </c>
      <c r="AJ1" s="104" t="s">
        <v>389</v>
      </c>
      <c r="AK1" s="104" t="s">
        <v>390</v>
      </c>
      <c r="AL1" s="104" t="s">
        <v>391</v>
      </c>
      <c r="AM1" s="104" t="s">
        <v>392</v>
      </c>
      <c r="AN1" s="104" t="s">
        <v>393</v>
      </c>
      <c r="AO1" s="104" t="s">
        <v>394</v>
      </c>
      <c r="AP1" s="104" t="s">
        <v>395</v>
      </c>
      <c r="AQ1" s="104" t="s">
        <v>396</v>
      </c>
      <c r="AR1" s="104" t="s">
        <v>397</v>
      </c>
      <c r="AS1" s="104" t="s">
        <v>398</v>
      </c>
      <c r="AT1" s="104" t="s">
        <v>399</v>
      </c>
      <c r="AU1" s="104" t="s">
        <v>400</v>
      </c>
      <c r="AV1" s="104" t="s">
        <v>401</v>
      </c>
      <c r="AW1" s="105" t="s">
        <v>402</v>
      </c>
    </row>
    <row r="2" spans="1:49" ht="60" customHeight="1" outlineLevel="1" x14ac:dyDescent="0.35">
      <c r="A2" s="97" t="s">
        <v>403</v>
      </c>
      <c r="B2" s="80">
        <v>1</v>
      </c>
      <c r="C2" s="82" t="s">
        <v>25</v>
      </c>
      <c r="D2" s="84" t="s">
        <v>404</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403</v>
      </c>
      <c r="B3" s="81" t="s">
        <v>18</v>
      </c>
      <c r="C3" s="83" t="s">
        <v>405</v>
      </c>
      <c r="D3" s="85" t="s">
        <v>406</v>
      </c>
      <c r="E3" s="85" t="s">
        <v>407</v>
      </c>
      <c r="F3" s="86" t="s">
        <v>408</v>
      </c>
      <c r="G3" s="86" t="s">
        <v>409</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403</v>
      </c>
      <c r="B4" s="81" t="s">
        <v>31</v>
      </c>
      <c r="C4" s="83" t="s">
        <v>410</v>
      </c>
      <c r="D4" s="85" t="s">
        <v>411</v>
      </c>
      <c r="E4" s="85" t="s">
        <v>412</v>
      </c>
      <c r="F4" s="86" t="s">
        <v>408</v>
      </c>
      <c r="G4" s="86" t="s">
        <v>413</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403</v>
      </c>
      <c r="B5" s="81" t="s">
        <v>38</v>
      </c>
      <c r="C5" s="83" t="s">
        <v>414</v>
      </c>
      <c r="D5" s="85" t="s">
        <v>415</v>
      </c>
      <c r="E5" s="85" t="s">
        <v>416</v>
      </c>
      <c r="F5" s="86" t="s">
        <v>408</v>
      </c>
      <c r="G5" s="86" t="s">
        <v>417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403</v>
      </c>
      <c r="B6" s="81" t="s">
        <v>44</v>
      </c>
      <c r="C6" s="83" t="s">
        <v>418</v>
      </c>
      <c r="D6" s="85" t="s">
        <v>419</v>
      </c>
      <c r="E6" s="85" t="s">
        <v>420</v>
      </c>
      <c r="F6" s="86" t="s">
        <v>408</v>
      </c>
      <c r="G6" s="86" t="s">
        <v>409</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403</v>
      </c>
      <c r="B7" s="81" t="s">
        <v>421</v>
      </c>
      <c r="C7" s="83" t="s">
        <v>422</v>
      </c>
      <c r="D7" s="85" t="s">
        <v>423</v>
      </c>
      <c r="E7" s="85" t="s">
        <v>424</v>
      </c>
      <c r="F7" s="86" t="s">
        <v>408</v>
      </c>
      <c r="G7" s="86" t="s">
        <v>417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425</v>
      </c>
      <c r="B8" s="80">
        <v>2</v>
      </c>
      <c r="C8" s="82" t="s">
        <v>25</v>
      </c>
      <c r="D8" s="84" t="s">
        <v>426</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425</v>
      </c>
      <c r="B9" s="81" t="s">
        <v>53</v>
      </c>
      <c r="C9" s="83" t="s">
        <v>427</v>
      </c>
      <c r="D9" s="85" t="s">
        <v>428</v>
      </c>
      <c r="E9" s="85" t="s">
        <v>429</v>
      </c>
      <c r="F9" s="86" t="s">
        <v>430</v>
      </c>
      <c r="G9" s="86" t="s">
        <v>409</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425</v>
      </c>
      <c r="B10" s="81" t="s">
        <v>60</v>
      </c>
      <c r="C10" s="83" t="s">
        <v>431</v>
      </c>
      <c r="D10" s="85" t="s">
        <v>432</v>
      </c>
      <c r="E10" s="85" t="s">
        <v>433</v>
      </c>
      <c r="F10" s="86" t="s">
        <v>430</v>
      </c>
      <c r="G10" s="86" t="s">
        <v>409</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425</v>
      </c>
      <c r="B11" s="81" t="s">
        <v>66</v>
      </c>
      <c r="C11" s="83" t="s">
        <v>434</v>
      </c>
      <c r="D11" s="85" t="s">
        <v>435</v>
      </c>
      <c r="E11" s="85" t="s">
        <v>436</v>
      </c>
      <c r="F11" s="86" t="s">
        <v>430</v>
      </c>
      <c r="G11" s="86" t="s">
        <v>413</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425</v>
      </c>
      <c r="B12" s="81" t="s">
        <v>73</v>
      </c>
      <c r="C12" s="83" t="s">
        <v>437</v>
      </c>
      <c r="D12" s="85" t="s">
        <v>438</v>
      </c>
      <c r="E12" s="85" t="s">
        <v>439</v>
      </c>
      <c r="F12" s="86" t="s">
        <v>430</v>
      </c>
      <c r="G12" s="86" t="s">
        <v>417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425</v>
      </c>
      <c r="B13" s="81" t="s">
        <v>79</v>
      </c>
      <c r="C13" s="83" t="s">
        <v>440</v>
      </c>
      <c r="D13" s="85" t="s">
        <v>441</v>
      </c>
      <c r="E13" s="85" t="s">
        <v>442</v>
      </c>
      <c r="F13" s="86" t="s">
        <v>430</v>
      </c>
      <c r="G13" s="86" t="s">
        <v>443</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425</v>
      </c>
      <c r="B14" s="81" t="s">
        <v>444</v>
      </c>
      <c r="C14" s="83" t="s">
        <v>445</v>
      </c>
      <c r="D14" s="85" t="s">
        <v>446</v>
      </c>
      <c r="E14" s="85" t="s">
        <v>447</v>
      </c>
      <c r="F14" s="86" t="s">
        <v>430</v>
      </c>
      <c r="G14" s="86" t="s">
        <v>443</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425</v>
      </c>
      <c r="B15" s="81" t="s">
        <v>448</v>
      </c>
      <c r="C15" s="83" t="s">
        <v>449</v>
      </c>
      <c r="D15" s="85" t="s">
        <v>450</v>
      </c>
      <c r="E15" s="85" t="s">
        <v>451</v>
      </c>
      <c r="F15" s="86" t="s">
        <v>430</v>
      </c>
      <c r="G15" s="86" t="s">
        <v>443</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452</v>
      </c>
      <c r="B16" s="80">
        <v>3</v>
      </c>
      <c r="C16" s="82" t="s">
        <v>25</v>
      </c>
      <c r="D16" s="84" t="s">
        <v>453</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452</v>
      </c>
      <c r="B17" s="81" t="s">
        <v>87</v>
      </c>
      <c r="C17" s="83" t="s">
        <v>454</v>
      </c>
      <c r="D17" s="85" t="s">
        <v>455</v>
      </c>
      <c r="E17" s="85" t="s">
        <v>456</v>
      </c>
      <c r="F17" s="86" t="s">
        <v>457</v>
      </c>
      <c r="G17" s="86" t="s">
        <v>458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452</v>
      </c>
      <c r="B18" s="81" t="s">
        <v>93</v>
      </c>
      <c r="C18" s="83" t="s">
        <v>459</v>
      </c>
      <c r="D18" s="85" t="s">
        <v>460</v>
      </c>
      <c r="E18" s="85" t="s">
        <v>461</v>
      </c>
      <c r="F18" s="86" t="s">
        <v>457</v>
      </c>
      <c r="G18" s="86" t="s">
        <v>409</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452</v>
      </c>
      <c r="B19" s="81" t="s">
        <v>99</v>
      </c>
      <c r="C19" s="83" t="s">
        <v>462</v>
      </c>
      <c r="D19" s="85" t="s">
        <v>463</v>
      </c>
      <c r="E19" s="85" t="s">
        <v>464</v>
      </c>
      <c r="F19" s="86" t="s">
        <v>457</v>
      </c>
      <c r="G19" s="86" t="s">
        <v>443</v>
      </c>
      <c r="H19" s="86">
        <v>1</v>
      </c>
      <c r="I19" s="88">
        <f>IF(COUNTIF(J19:AW19,"&lt;&gt;")=0,"",SUMPRODUCT(((Recommendations[ImplStatus]="Implemented")+(Recommendations[ImplStatus]="Compensated"))*ISNUMBER(MATCH(Recommendations[Id],J19:AW19,0)))/COUNTIF(J19:AW19,"&lt;&gt;"))</f>
        <v>0</v>
      </c>
      <c r="J19" s="90" t="s">
        <v>93</v>
      </c>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452</v>
      </c>
      <c r="B20" s="81" t="s">
        <v>106</v>
      </c>
      <c r="C20" s="83" t="s">
        <v>465</v>
      </c>
      <c r="D20" s="85" t="s">
        <v>466</v>
      </c>
      <c r="E20" s="85" t="s">
        <v>467</v>
      </c>
      <c r="F20" s="86" t="s">
        <v>457</v>
      </c>
      <c r="G20" s="86" t="s">
        <v>443</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452</v>
      </c>
      <c r="B21" s="81" t="s">
        <v>468</v>
      </c>
      <c r="C21" s="83" t="s">
        <v>469</v>
      </c>
      <c r="D21" s="85" t="s">
        <v>470</v>
      </c>
      <c r="E21" s="85" t="s">
        <v>471</v>
      </c>
      <c r="F21" s="86" t="s">
        <v>457</v>
      </c>
      <c r="G21" s="86" t="s">
        <v>443</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452</v>
      </c>
      <c r="B22" s="81" t="s">
        <v>472</v>
      </c>
      <c r="C22" s="83" t="s">
        <v>473</v>
      </c>
      <c r="D22" s="85" t="s">
        <v>474</v>
      </c>
      <c r="E22" s="85" t="s">
        <v>475</v>
      </c>
      <c r="F22" s="86" t="s">
        <v>457</v>
      </c>
      <c r="G22" s="86" t="s">
        <v>443</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452</v>
      </c>
      <c r="B23" s="81" t="s">
        <v>476</v>
      </c>
      <c r="C23" s="83" t="s">
        <v>477</v>
      </c>
      <c r="D23" s="85" t="s">
        <v>478</v>
      </c>
      <c r="E23" s="85" t="s">
        <v>479</v>
      </c>
      <c r="F23" s="86" t="s">
        <v>457</v>
      </c>
      <c r="G23" s="86" t="s">
        <v>409</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452</v>
      </c>
      <c r="B24" s="81" t="s">
        <v>480</v>
      </c>
      <c r="C24" s="83" t="s">
        <v>481</v>
      </c>
      <c r="D24" s="85" t="s">
        <v>482</v>
      </c>
      <c r="E24" s="85" t="s">
        <v>483</v>
      </c>
      <c r="F24" s="86" t="s">
        <v>457</v>
      </c>
      <c r="G24" s="86" t="s">
        <v>409</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452</v>
      </c>
      <c r="B25" s="81" t="s">
        <v>484</v>
      </c>
      <c r="C25" s="83" t="s">
        <v>485</v>
      </c>
      <c r="D25" s="85" t="s">
        <v>486</v>
      </c>
      <c r="E25" s="85" t="s">
        <v>487</v>
      </c>
      <c r="F25" s="86" t="s">
        <v>457</v>
      </c>
      <c r="G25" s="86" t="s">
        <v>443</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452</v>
      </c>
      <c r="B26" s="81" t="s">
        <v>488</v>
      </c>
      <c r="C26" s="83" t="s">
        <v>489</v>
      </c>
      <c r="D26" s="85" t="s">
        <v>490</v>
      </c>
      <c r="E26" s="85" t="s">
        <v>491</v>
      </c>
      <c r="F26" s="86" t="s">
        <v>457</v>
      </c>
      <c r="G26" s="86" t="s">
        <v>443</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452</v>
      </c>
      <c r="B27" s="81" t="s">
        <v>492</v>
      </c>
      <c r="C27" s="83" t="s">
        <v>493</v>
      </c>
      <c r="D27" s="85" t="s">
        <v>494</v>
      </c>
      <c r="E27" s="85" t="s">
        <v>495</v>
      </c>
      <c r="F27" s="86" t="s">
        <v>457</v>
      </c>
      <c r="G27" s="86" t="s">
        <v>443</v>
      </c>
      <c r="H27" s="86">
        <v>2</v>
      </c>
      <c r="I27" s="88">
        <f>IF(COUNTIF(J27:AW27,"&lt;&gt;")=0,"",SUMPRODUCT(((Recommendations[ImplStatus]="Implemented")+(Recommendations[ImplStatus]="Compensated"))*ISNUMBER(MATCH(Recommendations[Id],J27:AW27,0)))/COUNTIF(J27:AW27,"&lt;&gt;"))</f>
        <v>0</v>
      </c>
      <c r="J27" s="90" t="s">
        <v>87</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452</v>
      </c>
      <c r="B28" s="81" t="s">
        <v>496</v>
      </c>
      <c r="C28" s="83" t="s">
        <v>497</v>
      </c>
      <c r="D28" s="85" t="s">
        <v>498</v>
      </c>
      <c r="E28" s="85" t="s">
        <v>499</v>
      </c>
      <c r="F28" s="86" t="s">
        <v>457</v>
      </c>
      <c r="G28" s="86" t="s">
        <v>443</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452</v>
      </c>
      <c r="B29" s="81" t="s">
        <v>500</v>
      </c>
      <c r="C29" s="83" t="s">
        <v>501</v>
      </c>
      <c r="D29" s="85" t="s">
        <v>502</v>
      </c>
      <c r="E29" s="85" t="s">
        <v>503</v>
      </c>
      <c r="F29" s="86" t="s">
        <v>457</v>
      </c>
      <c r="G29" s="86" t="s">
        <v>443</v>
      </c>
      <c r="H29" s="86">
        <v>3</v>
      </c>
      <c r="I29" s="88">
        <f>IF(COUNTIF(J29:AW29,"&lt;&gt;")=0,"",SUMPRODUCT(((Recommendations[ImplStatus]="Implemented")+(Recommendations[ImplStatus]="Compensated"))*ISNUMBER(MATCH(Recommendations[Id],J29:AW29,0)))/COUNTIF(J29:AW29,"&lt;&gt;"))</f>
        <v>0</v>
      </c>
      <c r="J29" s="90" t="s">
        <v>106</v>
      </c>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452</v>
      </c>
      <c r="B30" s="81" t="s">
        <v>504</v>
      </c>
      <c r="C30" s="83" t="s">
        <v>505</v>
      </c>
      <c r="D30" s="85" t="s">
        <v>506</v>
      </c>
      <c r="E30" s="85" t="s">
        <v>507</v>
      </c>
      <c r="F30" s="86" t="s">
        <v>457</v>
      </c>
      <c r="G30" s="86" t="s">
        <v>417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508</v>
      </c>
      <c r="B31" s="80">
        <v>4</v>
      </c>
      <c r="C31" s="82" t="s">
        <v>25</v>
      </c>
      <c r="D31" s="84" t="s">
        <v>509</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508</v>
      </c>
      <c r="B32" s="81" t="s">
        <v>114</v>
      </c>
      <c r="C32" s="83" t="s">
        <v>510</v>
      </c>
      <c r="D32" s="85" t="s">
        <v>511</v>
      </c>
      <c r="E32" s="85" t="s">
        <v>512</v>
      </c>
      <c r="F32" s="86" t="s">
        <v>513</v>
      </c>
      <c r="G32" s="86" t="s">
        <v>458</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508</v>
      </c>
      <c r="B33" s="81" t="s">
        <v>120</v>
      </c>
      <c r="C33" s="83" t="s">
        <v>514</v>
      </c>
      <c r="D33" s="85" t="s">
        <v>515</v>
      </c>
      <c r="E33" s="85" t="s">
        <v>516</v>
      </c>
      <c r="F33" s="86" t="s">
        <v>513</v>
      </c>
      <c r="G33" s="86" t="s">
        <v>458</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508</v>
      </c>
      <c r="B34" s="81" t="s">
        <v>127</v>
      </c>
      <c r="C34" s="83" t="s">
        <v>517</v>
      </c>
      <c r="D34" s="85" t="s">
        <v>518</v>
      </c>
      <c r="E34" s="85" t="s">
        <v>519</v>
      </c>
      <c r="F34" s="86" t="s">
        <v>408</v>
      </c>
      <c r="G34" s="86" t="s">
        <v>443</v>
      </c>
      <c r="H34" s="86">
        <v>1</v>
      </c>
      <c r="I34" s="88">
        <f>IF(COUNTIF(J34:AW34,"&lt;&gt;")=0,"",SUMPRODUCT(((Recommendations[ImplStatus]="Implemented")+(Recommendations[ImplStatus]="Compensated"))*ISNUMBER(MATCH(Recommendations[Id],J34:AW34,0)))/COUNTIF(J34:AW34,"&lt;&gt;"))</f>
        <v>0</v>
      </c>
      <c r="J34" s="90" t="s">
        <v>31</v>
      </c>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508</v>
      </c>
      <c r="B35" s="81" t="s">
        <v>520</v>
      </c>
      <c r="C35" s="83" t="s">
        <v>521</v>
      </c>
      <c r="D35" s="85" t="s">
        <v>522</v>
      </c>
      <c r="E35" s="85" t="s">
        <v>523</v>
      </c>
      <c r="F35" s="86" t="s">
        <v>408</v>
      </c>
      <c r="G35" s="86" t="s">
        <v>443</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508</v>
      </c>
      <c r="B36" s="81" t="s">
        <v>524</v>
      </c>
      <c r="C36" s="83" t="s">
        <v>525</v>
      </c>
      <c r="D36" s="85" t="s">
        <v>526</v>
      </c>
      <c r="E36" s="85" t="s">
        <v>527</v>
      </c>
      <c r="F36" s="86" t="s">
        <v>408</v>
      </c>
      <c r="G36" s="86" t="s">
        <v>443</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508</v>
      </c>
      <c r="B37" s="81" t="s">
        <v>528</v>
      </c>
      <c r="C37" s="83" t="s">
        <v>529</v>
      </c>
      <c r="D37" s="85" t="s">
        <v>530</v>
      </c>
      <c r="E37" s="85" t="s">
        <v>531</v>
      </c>
      <c r="F37" s="86" t="s">
        <v>408</v>
      </c>
      <c r="G37" s="86" t="s">
        <v>443</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508</v>
      </c>
      <c r="B38" s="81" t="s">
        <v>532</v>
      </c>
      <c r="C38" s="83" t="s">
        <v>533</v>
      </c>
      <c r="D38" s="85" t="s">
        <v>534</v>
      </c>
      <c r="E38" s="85" t="s">
        <v>535</v>
      </c>
      <c r="F38" s="86" t="s">
        <v>536</v>
      </c>
      <c r="G38" s="86" t="s">
        <v>443</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508</v>
      </c>
      <c r="B39" s="81" t="s">
        <v>537</v>
      </c>
      <c r="C39" s="83" t="s">
        <v>538</v>
      </c>
      <c r="D39" s="85" t="s">
        <v>539</v>
      </c>
      <c r="E39" s="85" t="s">
        <v>540</v>
      </c>
      <c r="F39" s="86" t="s">
        <v>408</v>
      </c>
      <c r="G39" s="86" t="s">
        <v>443</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508</v>
      </c>
      <c r="B40" s="81" t="s">
        <v>541</v>
      </c>
      <c r="C40" s="83" t="s">
        <v>542</v>
      </c>
      <c r="D40" s="85" t="s">
        <v>543</v>
      </c>
      <c r="E40" s="85" t="s">
        <v>544</v>
      </c>
      <c r="F40" s="86" t="s">
        <v>408</v>
      </c>
      <c r="G40" s="86" t="s">
        <v>443</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508</v>
      </c>
      <c r="B41" s="81" t="s">
        <v>545</v>
      </c>
      <c r="C41" s="83" t="s">
        <v>546</v>
      </c>
      <c r="D41" s="85" t="s">
        <v>547</v>
      </c>
      <c r="E41" s="85" t="s">
        <v>548</v>
      </c>
      <c r="F41" s="86" t="s">
        <v>408</v>
      </c>
      <c r="G41" s="86" t="s">
        <v>443</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508</v>
      </c>
      <c r="B42" s="81" t="s">
        <v>549</v>
      </c>
      <c r="C42" s="83" t="s">
        <v>550</v>
      </c>
      <c r="D42" s="85" t="s">
        <v>551</v>
      </c>
      <c r="E42" s="85" t="s">
        <v>552</v>
      </c>
      <c r="F42" s="86" t="s">
        <v>457</v>
      </c>
      <c r="G42" s="86" t="s">
        <v>443</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508</v>
      </c>
      <c r="B43" s="81" t="s">
        <v>553</v>
      </c>
      <c r="C43" s="83" t="s">
        <v>554</v>
      </c>
      <c r="D43" s="85" t="s">
        <v>555</v>
      </c>
      <c r="E43" s="85" t="s">
        <v>556</v>
      </c>
      <c r="F43" s="86" t="s">
        <v>457</v>
      </c>
      <c r="G43" s="86" t="s">
        <v>443</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557</v>
      </c>
      <c r="B44" s="80">
        <v>5</v>
      </c>
      <c r="C44" s="82" t="s">
        <v>25</v>
      </c>
      <c r="D44" s="84" t="s">
        <v>558</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557</v>
      </c>
      <c r="B45" s="81" t="s">
        <v>559</v>
      </c>
      <c r="C45" s="83" t="s">
        <v>560</v>
      </c>
      <c r="D45" s="85" t="s">
        <v>561</v>
      </c>
      <c r="E45" s="85" t="s">
        <v>562</v>
      </c>
      <c r="F45" s="86" t="s">
        <v>536</v>
      </c>
      <c r="G45" s="86" t="s">
        <v>409</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557</v>
      </c>
      <c r="B46" s="81" t="s">
        <v>563</v>
      </c>
      <c r="C46" s="83" t="s">
        <v>564</v>
      </c>
      <c r="D46" s="85" t="s">
        <v>565</v>
      </c>
      <c r="E46" s="85" t="s">
        <v>566</v>
      </c>
      <c r="F46" s="86" t="s">
        <v>536</v>
      </c>
      <c r="G46" s="86" t="s">
        <v>443</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557</v>
      </c>
      <c r="B47" s="81" t="s">
        <v>567</v>
      </c>
      <c r="C47" s="83" t="s">
        <v>568</v>
      </c>
      <c r="D47" s="85" t="s">
        <v>569</v>
      </c>
      <c r="E47" s="85" t="s">
        <v>570</v>
      </c>
      <c r="F47" s="86" t="s">
        <v>536</v>
      </c>
      <c r="G47" s="86" t="s">
        <v>443</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557</v>
      </c>
      <c r="B48" s="81" t="s">
        <v>571</v>
      </c>
      <c r="C48" s="83" t="s">
        <v>572</v>
      </c>
      <c r="D48" s="85" t="s">
        <v>573</v>
      </c>
      <c r="E48" s="85" t="s">
        <v>574</v>
      </c>
      <c r="F48" s="86" t="s">
        <v>536</v>
      </c>
      <c r="G48" s="86" t="s">
        <v>443</v>
      </c>
      <c r="H48" s="86">
        <v>1</v>
      </c>
      <c r="I48" s="88">
        <f>IF(COUNTIF(J48:AW48,"&lt;&gt;")=0,"",SUMPRODUCT(((Recommendations[ImplStatus]="Implemented")+(Recommendations[ImplStatus]="Compensated"))*ISNUMBER(MATCH(Recommendations[Id],J48:AW48,0)))/COUNTIF(J48:AW48,"&lt;&gt;"))</f>
        <v>0</v>
      </c>
      <c r="J48" s="90" t="s">
        <v>38</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557</v>
      </c>
      <c r="B49" s="81" t="s">
        <v>575</v>
      </c>
      <c r="C49" s="83" t="s">
        <v>576</v>
      </c>
      <c r="D49" s="85" t="s">
        <v>577</v>
      </c>
      <c r="E49" s="85" t="s">
        <v>578</v>
      </c>
      <c r="F49" s="86" t="s">
        <v>536</v>
      </c>
      <c r="G49" s="86" t="s">
        <v>409</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557</v>
      </c>
      <c r="B50" s="81" t="s">
        <v>579</v>
      </c>
      <c r="C50" s="83" t="s">
        <v>580</v>
      </c>
      <c r="D50" s="85" t="s">
        <v>581</v>
      </c>
      <c r="E50" s="85" t="s">
        <v>582</v>
      </c>
      <c r="F50" s="86" t="s">
        <v>536</v>
      </c>
      <c r="G50" s="86" t="s">
        <v>458</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583</v>
      </c>
      <c r="B51" s="80">
        <v>6</v>
      </c>
      <c r="C51" s="82" t="s">
        <v>25</v>
      </c>
      <c r="D51" s="84" t="s">
        <v>584</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583</v>
      </c>
      <c r="B52" s="81" t="s">
        <v>585</v>
      </c>
      <c r="C52" s="83" t="s">
        <v>586</v>
      </c>
      <c r="D52" s="85" t="s">
        <v>587</v>
      </c>
      <c r="E52" s="85" t="s">
        <v>588</v>
      </c>
      <c r="F52" s="86" t="s">
        <v>513</v>
      </c>
      <c r="G52" s="86" t="s">
        <v>458</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583</v>
      </c>
      <c r="B53" s="81" t="s">
        <v>589</v>
      </c>
      <c r="C53" s="83" t="s">
        <v>590</v>
      </c>
      <c r="D53" s="85" t="s">
        <v>591</v>
      </c>
      <c r="E53" s="85" t="s">
        <v>592</v>
      </c>
      <c r="F53" s="86" t="s">
        <v>513</v>
      </c>
      <c r="G53" s="86" t="s">
        <v>458</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583</v>
      </c>
      <c r="B54" s="81" t="s">
        <v>593</v>
      </c>
      <c r="C54" s="83" t="s">
        <v>594</v>
      </c>
      <c r="D54" s="85" t="s">
        <v>595</v>
      </c>
      <c r="E54" s="85" t="s">
        <v>596</v>
      </c>
      <c r="F54" s="86" t="s">
        <v>536</v>
      </c>
      <c r="G54" s="86" t="s">
        <v>443</v>
      </c>
      <c r="H54" s="86">
        <v>1</v>
      </c>
      <c r="I54" s="88">
        <f>IF(COUNTIF(J54:AW54,"&lt;&gt;")=0,"",SUMPRODUCT(((Recommendations[ImplStatus]="Implemented")+(Recommendations[ImplStatus]="Compensated"))*ISNUMBER(MATCH(Recommendations[Id],J54:AW54,0)))/COUNTIF(J54:AW54,"&lt;&gt;"))</f>
        <v>0</v>
      </c>
      <c r="J54" s="90" t="s">
        <v>44</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583</v>
      </c>
      <c r="B55" s="81" t="s">
        <v>597</v>
      </c>
      <c r="C55" s="83" t="s">
        <v>598</v>
      </c>
      <c r="D55" s="85" t="s">
        <v>599</v>
      </c>
      <c r="E55" s="85" t="s">
        <v>600</v>
      </c>
      <c r="F55" s="86" t="s">
        <v>536</v>
      </c>
      <c r="G55" s="86" t="s">
        <v>443</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583</v>
      </c>
      <c r="B56" s="81" t="s">
        <v>601</v>
      </c>
      <c r="C56" s="83" t="s">
        <v>602</v>
      </c>
      <c r="D56" s="85" t="s">
        <v>603</v>
      </c>
      <c r="E56" s="85" t="s">
        <v>604</v>
      </c>
      <c r="F56" s="86" t="s">
        <v>536</v>
      </c>
      <c r="G56" s="86" t="s">
        <v>443</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583</v>
      </c>
      <c r="B57" s="81" t="s">
        <v>605</v>
      </c>
      <c r="C57" s="83" t="s">
        <v>606</v>
      </c>
      <c r="D57" s="85" t="s">
        <v>607</v>
      </c>
      <c r="E57" s="85" t="s">
        <v>608</v>
      </c>
      <c r="F57" s="86" t="s">
        <v>430</v>
      </c>
      <c r="G57" s="86" t="s">
        <v>409</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583</v>
      </c>
      <c r="B58" s="81" t="s">
        <v>609</v>
      </c>
      <c r="C58" s="83" t="s">
        <v>610</v>
      </c>
      <c r="D58" s="85" t="s">
        <v>611</v>
      </c>
      <c r="E58" s="85" t="s">
        <v>612</v>
      </c>
      <c r="F58" s="86" t="s">
        <v>536</v>
      </c>
      <c r="G58" s="86" t="s">
        <v>443</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583</v>
      </c>
      <c r="B59" s="81" t="s">
        <v>613</v>
      </c>
      <c r="C59" s="83" t="s">
        <v>614</v>
      </c>
      <c r="D59" s="85" t="s">
        <v>615</v>
      </c>
      <c r="E59" s="85" t="s">
        <v>616</v>
      </c>
      <c r="F59" s="86" t="s">
        <v>536</v>
      </c>
      <c r="G59" s="86" t="s">
        <v>458</v>
      </c>
      <c r="H59" s="86">
        <v>3</v>
      </c>
      <c r="I59" s="88">
        <f>IF(COUNTIF(J59:AW59,"&lt;&gt;")=0,"",SUMPRODUCT(((Recommendations[ImplStatus]="Implemented")+(Recommendations[ImplStatus]="Compensated"))*ISNUMBER(MATCH(Recommendations[Id],J59:AW59,0)))/COUNTIF(J59:AW59,"&lt;&gt;"))</f>
        <v>0</v>
      </c>
      <c r="J59" s="90" t="s">
        <v>18</v>
      </c>
      <c r="K59" s="90" t="s">
        <v>53</v>
      </c>
      <c r="L59" s="90" t="s">
        <v>60</v>
      </c>
      <c r="M59" s="90" t="s">
        <v>114</v>
      </c>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617</v>
      </c>
      <c r="B60" s="80">
        <v>7</v>
      </c>
      <c r="C60" s="82" t="s">
        <v>25</v>
      </c>
      <c r="D60" s="84" t="s">
        <v>618</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617</v>
      </c>
      <c r="B61" s="81" t="s">
        <v>619</v>
      </c>
      <c r="C61" s="83" t="s">
        <v>620</v>
      </c>
      <c r="D61" s="85" t="s">
        <v>621</v>
      </c>
      <c r="E61" s="85" t="s">
        <v>622</v>
      </c>
      <c r="F61" s="86" t="s">
        <v>513</v>
      </c>
      <c r="G61" s="86" t="s">
        <v>458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617</v>
      </c>
      <c r="B62" s="81" t="s">
        <v>623</v>
      </c>
      <c r="C62" s="83" t="s">
        <v>624</v>
      </c>
      <c r="D62" s="85" t="s">
        <v>625</v>
      </c>
      <c r="E62" s="85" t="s">
        <v>626</v>
      </c>
      <c r="F62" s="86" t="s">
        <v>513</v>
      </c>
      <c r="G62" s="86" t="s">
        <v>458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617</v>
      </c>
      <c r="B63" s="81" t="s">
        <v>627</v>
      </c>
      <c r="C63" s="83" t="s">
        <v>628</v>
      </c>
      <c r="D63" s="85" t="s">
        <v>629</v>
      </c>
      <c r="E63" s="85" t="s">
        <v>630</v>
      </c>
      <c r="F63" s="86" t="s">
        <v>430</v>
      </c>
      <c r="G63" s="86" t="s">
        <v>443</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617</v>
      </c>
      <c r="B64" s="81" t="s">
        <v>631</v>
      </c>
      <c r="C64" s="83" t="s">
        <v>632</v>
      </c>
      <c r="D64" s="85" t="s">
        <v>633</v>
      </c>
      <c r="E64" s="85" t="s">
        <v>634</v>
      </c>
      <c r="F64" s="86" t="s">
        <v>430</v>
      </c>
      <c r="G64" s="86" t="s">
        <v>443</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617</v>
      </c>
      <c r="B65" s="81" t="s">
        <v>635</v>
      </c>
      <c r="C65" s="83" t="s">
        <v>636</v>
      </c>
      <c r="D65" s="85" t="s">
        <v>637</v>
      </c>
      <c r="E65" s="85" t="s">
        <v>638</v>
      </c>
      <c r="F65" s="86" t="s">
        <v>430</v>
      </c>
      <c r="G65" s="86" t="s">
        <v>409</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617</v>
      </c>
      <c r="B66" s="81" t="s">
        <v>639</v>
      </c>
      <c r="C66" s="83" t="s">
        <v>640</v>
      </c>
      <c r="D66" s="85" t="s">
        <v>641</v>
      </c>
      <c r="E66" s="85" t="s">
        <v>642</v>
      </c>
      <c r="F66" s="86" t="s">
        <v>430</v>
      </c>
      <c r="G66" s="86" t="s">
        <v>409</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617</v>
      </c>
      <c r="B67" s="81" t="s">
        <v>643</v>
      </c>
      <c r="C67" s="83" t="s">
        <v>644</v>
      </c>
      <c r="D67" s="85" t="s">
        <v>645</v>
      </c>
      <c r="E67" s="85" t="s">
        <v>646</v>
      </c>
      <c r="F67" s="86" t="s">
        <v>430</v>
      </c>
      <c r="G67" s="86" t="s">
        <v>413</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647</v>
      </c>
      <c r="B68" s="80">
        <v>8</v>
      </c>
      <c r="C68" s="82" t="s">
        <v>25</v>
      </c>
      <c r="D68" s="84" t="s">
        <v>648</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647</v>
      </c>
      <c r="B69" s="81" t="s">
        <v>649</v>
      </c>
      <c r="C69" s="83" t="s">
        <v>650</v>
      </c>
      <c r="D69" s="85" t="s">
        <v>651</v>
      </c>
      <c r="E69" s="85" t="s">
        <v>652</v>
      </c>
      <c r="F69" s="86" t="s">
        <v>513</v>
      </c>
      <c r="G69" s="86" t="s">
        <v>458</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647</v>
      </c>
      <c r="B70" s="81" t="s">
        <v>653</v>
      </c>
      <c r="C70" s="83" t="s">
        <v>654</v>
      </c>
      <c r="D70" s="85" t="s">
        <v>655</v>
      </c>
      <c r="E70" s="85" t="s">
        <v>656</v>
      </c>
      <c r="F70" s="86" t="s">
        <v>457</v>
      </c>
      <c r="G70" s="86" t="s">
        <v>417</v>
      </c>
      <c r="H70" s="86">
        <v>1</v>
      </c>
      <c r="I70" s="88">
        <f>IF(COUNTIF(J70:AW70,"&lt;&gt;")=0,"",SUMPRODUCT(((Recommendations[ImplStatus]="Implemented")+(Recommendations[ImplStatus]="Compensated"))*ISNUMBER(MATCH(Recommendations[Id],J70:AW70,0)))/COUNTIF(J70:AW70,"&lt;&gt;"))</f>
        <v>0</v>
      </c>
      <c r="J70" s="90" t="s">
        <v>120</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647</v>
      </c>
      <c r="B71" s="81" t="s">
        <v>657</v>
      </c>
      <c r="C71" s="83" t="s">
        <v>658</v>
      </c>
      <c r="D71" s="85" t="s">
        <v>659</v>
      </c>
      <c r="E71" s="85" t="s">
        <v>660</v>
      </c>
      <c r="F71" s="86" t="s">
        <v>457</v>
      </c>
      <c r="G71" s="86" t="s">
        <v>443</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647</v>
      </c>
      <c r="B72" s="81" t="s">
        <v>661</v>
      </c>
      <c r="C72" s="83" t="s">
        <v>662</v>
      </c>
      <c r="D72" s="85" t="s">
        <v>663</v>
      </c>
      <c r="E72" s="85" t="s">
        <v>664</v>
      </c>
      <c r="F72" s="86" t="s">
        <v>665</v>
      </c>
      <c r="G72" s="86" t="s">
        <v>443</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647</v>
      </c>
      <c r="B73" s="81" t="s">
        <v>666</v>
      </c>
      <c r="C73" s="83" t="s">
        <v>667</v>
      </c>
      <c r="D73" s="85" t="s">
        <v>668</v>
      </c>
      <c r="E73" s="85" t="s">
        <v>669</v>
      </c>
      <c r="F73" s="86" t="s">
        <v>457</v>
      </c>
      <c r="G73" s="86" t="s">
        <v>417</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647</v>
      </c>
      <c r="B74" s="81" t="s">
        <v>670</v>
      </c>
      <c r="C74" s="83" t="s">
        <v>671</v>
      </c>
      <c r="D74" s="85" t="s">
        <v>672</v>
      </c>
      <c r="E74" s="85" t="s">
        <v>673</v>
      </c>
      <c r="F74" s="86" t="s">
        <v>457</v>
      </c>
      <c r="G74" s="86" t="s">
        <v>417</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647</v>
      </c>
      <c r="B75" s="81" t="s">
        <v>674</v>
      </c>
      <c r="C75" s="83" t="s">
        <v>675</v>
      </c>
      <c r="D75" s="85" t="s">
        <v>676</v>
      </c>
      <c r="E75" s="85" t="s">
        <v>677</v>
      </c>
      <c r="F75" s="86" t="s">
        <v>457</v>
      </c>
      <c r="G75" s="86" t="s">
        <v>417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647</v>
      </c>
      <c r="B76" s="81" t="s">
        <v>678</v>
      </c>
      <c r="C76" s="83" t="s">
        <v>679</v>
      </c>
      <c r="D76" s="85" t="s">
        <v>680</v>
      </c>
      <c r="E76" s="85" t="s">
        <v>681</v>
      </c>
      <c r="F76" s="86" t="s">
        <v>457</v>
      </c>
      <c r="G76" s="86" t="s">
        <v>417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647</v>
      </c>
      <c r="B77" s="81" t="s">
        <v>682</v>
      </c>
      <c r="C77" s="83" t="s">
        <v>683</v>
      </c>
      <c r="D77" s="85" t="s">
        <v>684</v>
      </c>
      <c r="E77" s="85" t="s">
        <v>685</v>
      </c>
      <c r="F77" s="86" t="s">
        <v>457</v>
      </c>
      <c r="G77" s="86" t="s">
        <v>417</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647</v>
      </c>
      <c r="B78" s="81" t="s">
        <v>686</v>
      </c>
      <c r="C78" s="83" t="s">
        <v>687</v>
      </c>
      <c r="D78" s="85" t="s">
        <v>688</v>
      </c>
      <c r="E78" s="85" t="s">
        <v>689</v>
      </c>
      <c r="F78" s="86" t="s">
        <v>457</v>
      </c>
      <c r="G78" s="86" t="s">
        <v>443</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647</v>
      </c>
      <c r="B79" s="81" t="s">
        <v>690</v>
      </c>
      <c r="C79" s="83" t="s">
        <v>691</v>
      </c>
      <c r="D79" s="85" t="s">
        <v>692</v>
      </c>
      <c r="E79" s="85" t="s">
        <v>693</v>
      </c>
      <c r="F79" s="86" t="s">
        <v>457</v>
      </c>
      <c r="G79" s="86" t="s">
        <v>417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647</v>
      </c>
      <c r="B80" s="81" t="s">
        <v>694</v>
      </c>
      <c r="C80" s="83" t="s">
        <v>695</v>
      </c>
      <c r="D80" s="85" t="s">
        <v>696</v>
      </c>
      <c r="E80" s="85" t="s">
        <v>697</v>
      </c>
      <c r="F80" s="86" t="s">
        <v>457</v>
      </c>
      <c r="G80" s="86" t="s">
        <v>417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698</v>
      </c>
      <c r="B81" s="80">
        <v>9</v>
      </c>
      <c r="C81" s="82" t="s">
        <v>25</v>
      </c>
      <c r="D81" s="84" t="s">
        <v>699</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698</v>
      </c>
      <c r="B82" s="81" t="s">
        <v>700</v>
      </c>
      <c r="C82" s="83" t="s">
        <v>701</v>
      </c>
      <c r="D82" s="85" t="s">
        <v>702</v>
      </c>
      <c r="E82" s="85" t="s">
        <v>703</v>
      </c>
      <c r="F82" s="86" t="s">
        <v>430</v>
      </c>
      <c r="G82" s="86" t="s">
        <v>443</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698</v>
      </c>
      <c r="B83" s="81" t="s">
        <v>704</v>
      </c>
      <c r="C83" s="83" t="s">
        <v>705</v>
      </c>
      <c r="D83" s="85" t="s">
        <v>706</v>
      </c>
      <c r="E83" s="85" t="s">
        <v>707</v>
      </c>
      <c r="F83" s="86" t="s">
        <v>408</v>
      </c>
      <c r="G83" s="86" t="s">
        <v>443</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698</v>
      </c>
      <c r="B84" s="81" t="s">
        <v>708</v>
      </c>
      <c r="C84" s="83" t="s">
        <v>709</v>
      </c>
      <c r="D84" s="85" t="s">
        <v>710</v>
      </c>
      <c r="E84" s="85" t="s">
        <v>711</v>
      </c>
      <c r="F84" s="86" t="s">
        <v>665</v>
      </c>
      <c r="G84" s="86" t="s">
        <v>443</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698</v>
      </c>
      <c r="B85" s="81" t="s">
        <v>712</v>
      </c>
      <c r="C85" s="83" t="s">
        <v>713</v>
      </c>
      <c r="D85" s="85" t="s">
        <v>714</v>
      </c>
      <c r="E85" s="85" t="s">
        <v>715</v>
      </c>
      <c r="F85" s="86" t="s">
        <v>430</v>
      </c>
      <c r="G85" s="86" t="s">
        <v>443</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698</v>
      </c>
      <c r="B86" s="81" t="s">
        <v>716</v>
      </c>
      <c r="C86" s="83" t="s">
        <v>717</v>
      </c>
      <c r="D86" s="85" t="s">
        <v>718</v>
      </c>
      <c r="E86" s="85" t="s">
        <v>719</v>
      </c>
      <c r="F86" s="86" t="s">
        <v>665</v>
      </c>
      <c r="G86" s="86" t="s">
        <v>443</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698</v>
      </c>
      <c r="B87" s="81" t="s">
        <v>720</v>
      </c>
      <c r="C87" s="83" t="s">
        <v>721</v>
      </c>
      <c r="D87" s="85" t="s">
        <v>722</v>
      </c>
      <c r="E87" s="85" t="s">
        <v>723</v>
      </c>
      <c r="F87" s="86" t="s">
        <v>665</v>
      </c>
      <c r="G87" s="86" t="s">
        <v>443</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698</v>
      </c>
      <c r="B88" s="81" t="s">
        <v>724</v>
      </c>
      <c r="C88" s="83" t="s">
        <v>725</v>
      </c>
      <c r="D88" s="85" t="s">
        <v>726</v>
      </c>
      <c r="E88" s="85" t="s">
        <v>727</v>
      </c>
      <c r="F88" s="86" t="s">
        <v>665</v>
      </c>
      <c r="G88" s="86" t="s">
        <v>443</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728</v>
      </c>
      <c r="B89" s="80">
        <v>10</v>
      </c>
      <c r="C89" s="82" t="s">
        <v>25</v>
      </c>
      <c r="D89" s="84" t="s">
        <v>729</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728</v>
      </c>
      <c r="B90" s="81" t="s">
        <v>730</v>
      </c>
      <c r="C90" s="83" t="s">
        <v>731</v>
      </c>
      <c r="D90" s="85" t="s">
        <v>732</v>
      </c>
      <c r="E90" s="85" t="s">
        <v>733</v>
      </c>
      <c r="F90" s="86" t="s">
        <v>408</v>
      </c>
      <c r="G90" s="86" t="s">
        <v>417</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728</v>
      </c>
      <c r="B91" s="81" t="s">
        <v>734</v>
      </c>
      <c r="C91" s="83" t="s">
        <v>735</v>
      </c>
      <c r="D91" s="85" t="s">
        <v>736</v>
      </c>
      <c r="E91" s="85" t="s">
        <v>737</v>
      </c>
      <c r="F91" s="86" t="s">
        <v>408</v>
      </c>
      <c r="G91" s="86" t="s">
        <v>443</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728</v>
      </c>
      <c r="B92" s="81" t="s">
        <v>738</v>
      </c>
      <c r="C92" s="83" t="s">
        <v>739</v>
      </c>
      <c r="D92" s="85" t="s">
        <v>740</v>
      </c>
      <c r="E92" s="85" t="s">
        <v>741</v>
      </c>
      <c r="F92" s="86" t="s">
        <v>408</v>
      </c>
      <c r="G92" s="86" t="s">
        <v>443</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728</v>
      </c>
      <c r="B93" s="81" t="s">
        <v>742</v>
      </c>
      <c r="C93" s="83" t="s">
        <v>743</v>
      </c>
      <c r="D93" s="85" t="s">
        <v>744</v>
      </c>
      <c r="E93" s="85" t="s">
        <v>745</v>
      </c>
      <c r="F93" s="86" t="s">
        <v>408</v>
      </c>
      <c r="G93" s="86" t="s">
        <v>417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728</v>
      </c>
      <c r="B94" s="81" t="s">
        <v>746</v>
      </c>
      <c r="C94" s="83" t="s">
        <v>747</v>
      </c>
      <c r="D94" s="85" t="s">
        <v>748</v>
      </c>
      <c r="E94" s="85" t="s">
        <v>749</v>
      </c>
      <c r="F94" s="86" t="s">
        <v>408</v>
      </c>
      <c r="G94" s="86" t="s">
        <v>443</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728</v>
      </c>
      <c r="B95" s="81" t="s">
        <v>750</v>
      </c>
      <c r="C95" s="83" t="s">
        <v>751</v>
      </c>
      <c r="D95" s="85" t="s">
        <v>752</v>
      </c>
      <c r="E95" s="85" t="s">
        <v>753</v>
      </c>
      <c r="F95" s="86" t="s">
        <v>408</v>
      </c>
      <c r="G95" s="86" t="s">
        <v>443</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728</v>
      </c>
      <c r="B96" s="81" t="s">
        <v>754</v>
      </c>
      <c r="C96" s="83" t="s">
        <v>755</v>
      </c>
      <c r="D96" s="85" t="s">
        <v>756</v>
      </c>
      <c r="E96" s="85" t="s">
        <v>757</v>
      </c>
      <c r="F96" s="86" t="s">
        <v>408</v>
      </c>
      <c r="G96" s="86" t="s">
        <v>417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758</v>
      </c>
      <c r="B97" s="80">
        <v>11</v>
      </c>
      <c r="C97" s="82" t="s">
        <v>25</v>
      </c>
      <c r="D97" s="84" t="s">
        <v>759</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758</v>
      </c>
      <c r="B98" s="81" t="s">
        <v>760</v>
      </c>
      <c r="C98" s="83" t="s">
        <v>761</v>
      </c>
      <c r="D98" s="85" t="s">
        <v>762</v>
      </c>
      <c r="E98" s="85" t="s">
        <v>763</v>
      </c>
      <c r="F98" s="86" t="s">
        <v>513</v>
      </c>
      <c r="G98" s="86" t="s">
        <v>458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758</v>
      </c>
      <c r="B99" s="81" t="s">
        <v>764</v>
      </c>
      <c r="C99" s="83" t="s">
        <v>765</v>
      </c>
      <c r="D99" s="85" t="s">
        <v>766</v>
      </c>
      <c r="E99" s="85" t="s">
        <v>767</v>
      </c>
      <c r="F99" s="86" t="s">
        <v>457</v>
      </c>
      <c r="G99" s="86" t="s">
        <v>768</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758</v>
      </c>
      <c r="B100" s="81" t="s">
        <v>769</v>
      </c>
      <c r="C100" s="83" t="s">
        <v>770</v>
      </c>
      <c r="D100" s="85" t="s">
        <v>771</v>
      </c>
      <c r="E100" s="85" t="s">
        <v>772</v>
      </c>
      <c r="F100" s="86" t="s">
        <v>457</v>
      </c>
      <c r="G100" s="86" t="s">
        <v>443</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758</v>
      </c>
      <c r="B101" s="81" t="s">
        <v>773</v>
      </c>
      <c r="C101" s="83" t="s">
        <v>774</v>
      </c>
      <c r="D101" s="85" t="s">
        <v>775</v>
      </c>
      <c r="E101" s="85" t="s">
        <v>776</v>
      </c>
      <c r="F101" s="86" t="s">
        <v>457</v>
      </c>
      <c r="G101" s="86" t="s">
        <v>768</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758</v>
      </c>
      <c r="B102" s="81" t="s">
        <v>777</v>
      </c>
      <c r="C102" s="83" t="s">
        <v>778</v>
      </c>
      <c r="D102" s="85" t="s">
        <v>779</v>
      </c>
      <c r="E102" s="85" t="s">
        <v>780</v>
      </c>
      <c r="F102" s="86" t="s">
        <v>457</v>
      </c>
      <c r="G102" s="86" t="s">
        <v>768</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781</v>
      </c>
      <c r="B103" s="80">
        <v>12</v>
      </c>
      <c r="C103" s="82" t="s">
        <v>25</v>
      </c>
      <c r="D103" s="84" t="s">
        <v>782</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781</v>
      </c>
      <c r="B104" s="81" t="s">
        <v>783</v>
      </c>
      <c r="C104" s="83" t="s">
        <v>784</v>
      </c>
      <c r="D104" s="85" t="s">
        <v>785</v>
      </c>
      <c r="E104" s="85" t="s">
        <v>786</v>
      </c>
      <c r="F104" s="86" t="s">
        <v>665</v>
      </c>
      <c r="G104" s="86" t="s">
        <v>443</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781</v>
      </c>
      <c r="B105" s="81" t="s">
        <v>787</v>
      </c>
      <c r="C105" s="83" t="s">
        <v>788</v>
      </c>
      <c r="D105" s="85" t="s">
        <v>789</v>
      </c>
      <c r="E105" s="85" t="s">
        <v>790</v>
      </c>
      <c r="F105" s="86" t="s">
        <v>665</v>
      </c>
      <c r="G105" s="86" t="s">
        <v>443</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781</v>
      </c>
      <c r="B106" s="81" t="s">
        <v>791</v>
      </c>
      <c r="C106" s="83" t="s">
        <v>792</v>
      </c>
      <c r="D106" s="85" t="s">
        <v>793</v>
      </c>
      <c r="E106" s="85" t="s">
        <v>794</v>
      </c>
      <c r="F106" s="86" t="s">
        <v>665</v>
      </c>
      <c r="G106" s="86" t="s">
        <v>443</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781</v>
      </c>
      <c r="B107" s="81" t="s">
        <v>795</v>
      </c>
      <c r="C107" s="83" t="s">
        <v>796</v>
      </c>
      <c r="D107" s="85" t="s">
        <v>797</v>
      </c>
      <c r="E107" s="85" t="s">
        <v>798</v>
      </c>
      <c r="F107" s="86" t="s">
        <v>513</v>
      </c>
      <c r="G107" s="86" t="s">
        <v>458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781</v>
      </c>
      <c r="B108" s="81" t="s">
        <v>799</v>
      </c>
      <c r="C108" s="83" t="s">
        <v>800</v>
      </c>
      <c r="D108" s="85" t="s">
        <v>801</v>
      </c>
      <c r="E108" s="85" t="s">
        <v>802</v>
      </c>
      <c r="F108" s="86" t="s">
        <v>665</v>
      </c>
      <c r="G108" s="86" t="s">
        <v>443</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781</v>
      </c>
      <c r="B109" s="81" t="s">
        <v>803</v>
      </c>
      <c r="C109" s="83" t="s">
        <v>804</v>
      </c>
      <c r="D109" s="85" t="s">
        <v>805</v>
      </c>
      <c r="E109" s="85" t="s">
        <v>806</v>
      </c>
      <c r="F109" s="86" t="s">
        <v>665</v>
      </c>
      <c r="G109" s="86" t="s">
        <v>443</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781</v>
      </c>
      <c r="B110" s="81" t="s">
        <v>807</v>
      </c>
      <c r="C110" s="83" t="s">
        <v>808</v>
      </c>
      <c r="D110" s="85" t="s">
        <v>809</v>
      </c>
      <c r="E110" s="85" t="s">
        <v>810</v>
      </c>
      <c r="F110" s="86" t="s">
        <v>408</v>
      </c>
      <c r="G110" s="86" t="s">
        <v>443</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781</v>
      </c>
      <c r="B111" s="81" t="s">
        <v>811</v>
      </c>
      <c r="C111" s="83" t="s">
        <v>812</v>
      </c>
      <c r="D111" s="85" t="s">
        <v>813</v>
      </c>
      <c r="E111" s="85" t="s">
        <v>814</v>
      </c>
      <c r="F111" s="86" t="s">
        <v>408</v>
      </c>
      <c r="G111" s="86" t="s">
        <v>443</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815</v>
      </c>
      <c r="B112" s="80">
        <v>13</v>
      </c>
      <c r="C112" s="82" t="s">
        <v>25</v>
      </c>
      <c r="D112" s="84" t="s">
        <v>816</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815</v>
      </c>
      <c r="B113" s="81" t="s">
        <v>817</v>
      </c>
      <c r="C113" s="83" t="s">
        <v>818</v>
      </c>
      <c r="D113" s="85" t="s">
        <v>819</v>
      </c>
      <c r="E113" s="85" t="s">
        <v>820</v>
      </c>
      <c r="F113" s="86" t="s">
        <v>665</v>
      </c>
      <c r="G113" s="86" t="s">
        <v>417</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815</v>
      </c>
      <c r="B114" s="81" t="s">
        <v>821</v>
      </c>
      <c r="C114" s="83" t="s">
        <v>822</v>
      </c>
      <c r="D114" s="85" t="s">
        <v>823</v>
      </c>
      <c r="E114" s="85" t="s">
        <v>824</v>
      </c>
      <c r="F114" s="86" t="s">
        <v>408</v>
      </c>
      <c r="G114" s="86" t="s">
        <v>417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815</v>
      </c>
      <c r="B115" s="81" t="s">
        <v>825</v>
      </c>
      <c r="C115" s="83" t="s">
        <v>826</v>
      </c>
      <c r="D115" s="85" t="s">
        <v>827</v>
      </c>
      <c r="E115" s="85" t="s">
        <v>828</v>
      </c>
      <c r="F115" s="86" t="s">
        <v>665</v>
      </c>
      <c r="G115" s="86" t="s">
        <v>417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815</v>
      </c>
      <c r="B116" s="81" t="s">
        <v>829</v>
      </c>
      <c r="C116" s="83" t="s">
        <v>830</v>
      </c>
      <c r="D116" s="85" t="s">
        <v>831</v>
      </c>
      <c r="E116" s="85" t="s">
        <v>832</v>
      </c>
      <c r="F116" s="86" t="s">
        <v>665</v>
      </c>
      <c r="G116" s="86" t="s">
        <v>443</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815</v>
      </c>
      <c r="B117" s="81" t="s">
        <v>833</v>
      </c>
      <c r="C117" s="83" t="s">
        <v>834</v>
      </c>
      <c r="D117" s="85" t="s">
        <v>835</v>
      </c>
      <c r="E117" s="85" t="s">
        <v>836</v>
      </c>
      <c r="F117" s="86" t="s">
        <v>408</v>
      </c>
      <c r="G117" s="86" t="s">
        <v>443</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815</v>
      </c>
      <c r="B118" s="81" t="s">
        <v>837</v>
      </c>
      <c r="C118" s="83" t="s">
        <v>838</v>
      </c>
      <c r="D118" s="85" t="s">
        <v>839</v>
      </c>
      <c r="E118" s="85" t="s">
        <v>840</v>
      </c>
      <c r="F118" s="86" t="s">
        <v>665</v>
      </c>
      <c r="G118" s="86" t="s">
        <v>417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815</v>
      </c>
      <c r="B119" s="81" t="s">
        <v>841</v>
      </c>
      <c r="C119" s="83" t="s">
        <v>842</v>
      </c>
      <c r="D119" s="85" t="s">
        <v>843</v>
      </c>
      <c r="E119" s="85" t="s">
        <v>844</v>
      </c>
      <c r="F119" s="86" t="s">
        <v>408</v>
      </c>
      <c r="G119" s="86" t="s">
        <v>443</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815</v>
      </c>
      <c r="B120" s="81" t="s">
        <v>845</v>
      </c>
      <c r="C120" s="83" t="s">
        <v>846</v>
      </c>
      <c r="D120" s="85" t="s">
        <v>847</v>
      </c>
      <c r="E120" s="85" t="s">
        <v>848</v>
      </c>
      <c r="F120" s="86" t="s">
        <v>665</v>
      </c>
      <c r="G120" s="86" t="s">
        <v>443</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815</v>
      </c>
      <c r="B121" s="81" t="s">
        <v>849</v>
      </c>
      <c r="C121" s="83" t="s">
        <v>850</v>
      </c>
      <c r="D121" s="85" t="s">
        <v>851</v>
      </c>
      <c r="E121" s="85" t="s">
        <v>852</v>
      </c>
      <c r="F121" s="86" t="s">
        <v>665</v>
      </c>
      <c r="G121" s="86" t="s">
        <v>443</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815</v>
      </c>
      <c r="B122" s="81" t="s">
        <v>853</v>
      </c>
      <c r="C122" s="83" t="s">
        <v>854</v>
      </c>
      <c r="D122" s="85" t="s">
        <v>855</v>
      </c>
      <c r="E122" s="85" t="s">
        <v>856</v>
      </c>
      <c r="F122" s="86" t="s">
        <v>665</v>
      </c>
      <c r="G122" s="86" t="s">
        <v>443</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815</v>
      </c>
      <c r="B123" s="81" t="s">
        <v>857</v>
      </c>
      <c r="C123" s="83" t="s">
        <v>858</v>
      </c>
      <c r="D123" s="85" t="s">
        <v>859</v>
      </c>
      <c r="E123" s="85" t="s">
        <v>860</v>
      </c>
      <c r="F123" s="86" t="s">
        <v>665</v>
      </c>
      <c r="G123" s="86" t="s">
        <v>417</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861</v>
      </c>
      <c r="B124" s="80">
        <v>14</v>
      </c>
      <c r="C124" s="82" t="s">
        <v>25</v>
      </c>
      <c r="D124" s="84" t="s">
        <v>862</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861</v>
      </c>
      <c r="B125" s="81" t="s">
        <v>863</v>
      </c>
      <c r="C125" s="83" t="s">
        <v>864</v>
      </c>
      <c r="D125" s="85" t="s">
        <v>865</v>
      </c>
      <c r="E125" s="85" t="s">
        <v>866</v>
      </c>
      <c r="F125" s="86" t="s">
        <v>513</v>
      </c>
      <c r="G125" s="86" t="s">
        <v>458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861</v>
      </c>
      <c r="B126" s="81" t="s">
        <v>867</v>
      </c>
      <c r="C126" s="83" t="s">
        <v>868</v>
      </c>
      <c r="D126" s="85" t="s">
        <v>869</v>
      </c>
      <c r="E126" s="85" t="s">
        <v>870</v>
      </c>
      <c r="F126" s="86" t="s">
        <v>536</v>
      </c>
      <c r="G126" s="86" t="s">
        <v>443</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861</v>
      </c>
      <c r="B127" s="81" t="s">
        <v>871</v>
      </c>
      <c r="C127" s="83" t="s">
        <v>872</v>
      </c>
      <c r="D127" s="85" t="s">
        <v>873</v>
      </c>
      <c r="E127" s="85" t="s">
        <v>874</v>
      </c>
      <c r="F127" s="86" t="s">
        <v>536</v>
      </c>
      <c r="G127" s="86" t="s">
        <v>443</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861</v>
      </c>
      <c r="B128" s="81" t="s">
        <v>875</v>
      </c>
      <c r="C128" s="83" t="s">
        <v>876</v>
      </c>
      <c r="D128" s="85" t="s">
        <v>877</v>
      </c>
      <c r="E128" s="85" t="s">
        <v>878</v>
      </c>
      <c r="F128" s="86" t="s">
        <v>536</v>
      </c>
      <c r="G128" s="86" t="s">
        <v>443</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861</v>
      </c>
      <c r="B129" s="81" t="s">
        <v>879</v>
      </c>
      <c r="C129" s="83" t="s">
        <v>880</v>
      </c>
      <c r="D129" s="85" t="s">
        <v>881</v>
      </c>
      <c r="E129" s="85" t="s">
        <v>882</v>
      </c>
      <c r="F129" s="86" t="s">
        <v>536</v>
      </c>
      <c r="G129" s="86" t="s">
        <v>443</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861</v>
      </c>
      <c r="B130" s="81" t="s">
        <v>883</v>
      </c>
      <c r="C130" s="83" t="s">
        <v>884</v>
      </c>
      <c r="D130" s="85" t="s">
        <v>885</v>
      </c>
      <c r="E130" s="85" t="s">
        <v>886</v>
      </c>
      <c r="F130" s="86" t="s">
        <v>536</v>
      </c>
      <c r="G130" s="86" t="s">
        <v>443</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861</v>
      </c>
      <c r="B131" s="81" t="s">
        <v>887</v>
      </c>
      <c r="C131" s="83" t="s">
        <v>888</v>
      </c>
      <c r="D131" s="85" t="s">
        <v>889</v>
      </c>
      <c r="E131" s="85" t="s">
        <v>890</v>
      </c>
      <c r="F131" s="86" t="s">
        <v>536</v>
      </c>
      <c r="G131" s="86" t="s">
        <v>443</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861</v>
      </c>
      <c r="B132" s="81" t="s">
        <v>891</v>
      </c>
      <c r="C132" s="83" t="s">
        <v>892</v>
      </c>
      <c r="D132" s="85" t="s">
        <v>893</v>
      </c>
      <c r="E132" s="85" t="s">
        <v>894</v>
      </c>
      <c r="F132" s="86" t="s">
        <v>536</v>
      </c>
      <c r="G132" s="86" t="s">
        <v>443</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861</v>
      </c>
      <c r="B133" s="81" t="s">
        <v>895</v>
      </c>
      <c r="C133" s="83" t="s">
        <v>896</v>
      </c>
      <c r="D133" s="85" t="s">
        <v>897</v>
      </c>
      <c r="E133" s="85" t="s">
        <v>898</v>
      </c>
      <c r="F133" s="86" t="s">
        <v>536</v>
      </c>
      <c r="G133" s="86" t="s">
        <v>443</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899</v>
      </c>
      <c r="B134" s="80">
        <v>15</v>
      </c>
      <c r="C134" s="82" t="s">
        <v>25</v>
      </c>
      <c r="D134" s="84" t="s">
        <v>900</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899</v>
      </c>
      <c r="B135" s="81" t="s">
        <v>901</v>
      </c>
      <c r="C135" s="83" t="s">
        <v>902</v>
      </c>
      <c r="D135" s="85" t="s">
        <v>903</v>
      </c>
      <c r="E135" s="85" t="s">
        <v>904</v>
      </c>
      <c r="F135" s="86" t="s">
        <v>536</v>
      </c>
      <c r="G135" s="86" t="s">
        <v>409</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899</v>
      </c>
      <c r="B136" s="81" t="s">
        <v>905</v>
      </c>
      <c r="C136" s="83" t="s">
        <v>906</v>
      </c>
      <c r="D136" s="85" t="s">
        <v>907</v>
      </c>
      <c r="E136" s="85" t="s">
        <v>908</v>
      </c>
      <c r="F136" s="86" t="s">
        <v>513</v>
      </c>
      <c r="G136" s="86" t="s">
        <v>458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899</v>
      </c>
      <c r="B137" s="81" t="s">
        <v>909</v>
      </c>
      <c r="C137" s="83" t="s">
        <v>910</v>
      </c>
      <c r="D137" s="85" t="s">
        <v>911</v>
      </c>
      <c r="E137" s="85" t="s">
        <v>912</v>
      </c>
      <c r="F137" s="86" t="s">
        <v>536</v>
      </c>
      <c r="G137" s="86" t="s">
        <v>458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899</v>
      </c>
      <c r="B138" s="81" t="s">
        <v>913</v>
      </c>
      <c r="C138" s="83" t="s">
        <v>914</v>
      </c>
      <c r="D138" s="85" t="s">
        <v>915</v>
      </c>
      <c r="E138" s="85" t="s">
        <v>916</v>
      </c>
      <c r="F138" s="86" t="s">
        <v>513</v>
      </c>
      <c r="G138" s="86" t="s">
        <v>458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899</v>
      </c>
      <c r="B139" s="81" t="s">
        <v>917</v>
      </c>
      <c r="C139" s="83" t="s">
        <v>918</v>
      </c>
      <c r="D139" s="85" t="s">
        <v>919</v>
      </c>
      <c r="E139" s="85" t="s">
        <v>920</v>
      </c>
      <c r="F139" s="86" t="s">
        <v>536</v>
      </c>
      <c r="G139" s="86" t="s">
        <v>458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899</v>
      </c>
      <c r="B140" s="81" t="s">
        <v>921</v>
      </c>
      <c r="C140" s="83" t="s">
        <v>922</v>
      </c>
      <c r="D140" s="85" t="s">
        <v>923</v>
      </c>
      <c r="E140" s="85" t="s">
        <v>924</v>
      </c>
      <c r="F140" s="86" t="s">
        <v>457</v>
      </c>
      <c r="G140" s="86" t="s">
        <v>458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899</v>
      </c>
      <c r="B141" s="81" t="s">
        <v>925</v>
      </c>
      <c r="C141" s="83" t="s">
        <v>926</v>
      </c>
      <c r="D141" s="85" t="s">
        <v>927</v>
      </c>
      <c r="E141" s="85" t="s">
        <v>928</v>
      </c>
      <c r="F141" s="86" t="s">
        <v>457</v>
      </c>
      <c r="G141" s="86" t="s">
        <v>443</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929</v>
      </c>
      <c r="B142" s="80">
        <v>16</v>
      </c>
      <c r="C142" s="82" t="s">
        <v>25</v>
      </c>
      <c r="D142" s="84" t="s">
        <v>930</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929</v>
      </c>
      <c r="B143" s="81" t="s">
        <v>931</v>
      </c>
      <c r="C143" s="83" t="s">
        <v>932</v>
      </c>
      <c r="D143" s="85" t="s">
        <v>933</v>
      </c>
      <c r="E143" s="85" t="s">
        <v>934</v>
      </c>
      <c r="F143" s="86" t="s">
        <v>513</v>
      </c>
      <c r="G143" s="86" t="s">
        <v>458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929</v>
      </c>
      <c r="B144" s="81" t="s">
        <v>935</v>
      </c>
      <c r="C144" s="83" t="s">
        <v>936</v>
      </c>
      <c r="D144" s="85" t="s">
        <v>937</v>
      </c>
      <c r="E144" s="85" t="s">
        <v>938</v>
      </c>
      <c r="F144" s="86" t="s">
        <v>513</v>
      </c>
      <c r="G144" s="86" t="s">
        <v>458</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929</v>
      </c>
      <c r="B145" s="81" t="s">
        <v>939</v>
      </c>
      <c r="C145" s="83" t="s">
        <v>940</v>
      </c>
      <c r="D145" s="85" t="s">
        <v>941</v>
      </c>
      <c r="E145" s="85" t="s">
        <v>942</v>
      </c>
      <c r="F145" s="86" t="s">
        <v>430</v>
      </c>
      <c r="G145" s="86" t="s">
        <v>417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929</v>
      </c>
      <c r="B146" s="81" t="s">
        <v>943</v>
      </c>
      <c r="C146" s="83" t="s">
        <v>944</v>
      </c>
      <c r="D146" s="85" t="s">
        <v>945</v>
      </c>
      <c r="E146" s="85" t="s">
        <v>946</v>
      </c>
      <c r="F146" s="86" t="s">
        <v>430</v>
      </c>
      <c r="G146" s="86" t="s">
        <v>409</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929</v>
      </c>
      <c r="B147" s="81" t="s">
        <v>947</v>
      </c>
      <c r="C147" s="83" t="s">
        <v>948</v>
      </c>
      <c r="D147" s="85" t="s">
        <v>949</v>
      </c>
      <c r="E147" s="85" t="s">
        <v>950</v>
      </c>
      <c r="F147" s="86" t="s">
        <v>430</v>
      </c>
      <c r="G147" s="86" t="s">
        <v>443</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929</v>
      </c>
      <c r="B148" s="81" t="s">
        <v>951</v>
      </c>
      <c r="C148" s="83" t="s">
        <v>952</v>
      </c>
      <c r="D148" s="85" t="s">
        <v>953</v>
      </c>
      <c r="E148" s="85" t="s">
        <v>954</v>
      </c>
      <c r="F148" s="86" t="s">
        <v>513</v>
      </c>
      <c r="G148" s="86" t="s">
        <v>458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929</v>
      </c>
      <c r="B149" s="81" t="s">
        <v>955</v>
      </c>
      <c r="C149" s="83" t="s">
        <v>956</v>
      </c>
      <c r="D149" s="85" t="s">
        <v>957</v>
      </c>
      <c r="E149" s="85" t="s">
        <v>958</v>
      </c>
      <c r="F149" s="86" t="s">
        <v>430</v>
      </c>
      <c r="G149" s="86" t="s">
        <v>443</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929</v>
      </c>
      <c r="B150" s="81" t="s">
        <v>959</v>
      </c>
      <c r="C150" s="83" t="s">
        <v>960</v>
      </c>
      <c r="D150" s="85" t="s">
        <v>961</v>
      </c>
      <c r="E150" s="85" t="s">
        <v>962</v>
      </c>
      <c r="F150" s="86" t="s">
        <v>665</v>
      </c>
      <c r="G150" s="86" t="s">
        <v>443</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929</v>
      </c>
      <c r="B151" s="81" t="s">
        <v>963</v>
      </c>
      <c r="C151" s="83" t="s">
        <v>964</v>
      </c>
      <c r="D151" s="85" t="s">
        <v>965</v>
      </c>
      <c r="E151" s="85" t="s">
        <v>966</v>
      </c>
      <c r="F151" s="86" t="s">
        <v>536</v>
      </c>
      <c r="G151" s="86" t="s">
        <v>443</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929</v>
      </c>
      <c r="B152" s="81" t="s">
        <v>967</v>
      </c>
      <c r="C152" s="83" t="s">
        <v>968</v>
      </c>
      <c r="D152" s="85" t="s">
        <v>969</v>
      </c>
      <c r="E152" s="85" t="s">
        <v>970</v>
      </c>
      <c r="F152" s="86" t="s">
        <v>430</v>
      </c>
      <c r="G152" s="86" t="s">
        <v>443</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929</v>
      </c>
      <c r="B153" s="81" t="s">
        <v>971</v>
      </c>
      <c r="C153" s="83" t="s">
        <v>972</v>
      </c>
      <c r="D153" s="85" t="s">
        <v>973</v>
      </c>
      <c r="E153" s="85" t="s">
        <v>974</v>
      </c>
      <c r="F153" s="86" t="s">
        <v>430</v>
      </c>
      <c r="G153" s="86" t="s">
        <v>443</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929</v>
      </c>
      <c r="B154" s="81" t="s">
        <v>975</v>
      </c>
      <c r="C154" s="83" t="s">
        <v>976</v>
      </c>
      <c r="D154" s="85" t="s">
        <v>977</v>
      </c>
      <c r="E154" s="85" t="s">
        <v>978</v>
      </c>
      <c r="F154" s="86" t="s">
        <v>430</v>
      </c>
      <c r="G154" s="86" t="s">
        <v>443</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929</v>
      </c>
      <c r="B155" s="81" t="s">
        <v>979</v>
      </c>
      <c r="C155" s="83" t="s">
        <v>980</v>
      </c>
      <c r="D155" s="85" t="s">
        <v>981</v>
      </c>
      <c r="E155" s="85" t="s">
        <v>982</v>
      </c>
      <c r="F155" s="86" t="s">
        <v>430</v>
      </c>
      <c r="G155" s="86" t="s">
        <v>417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929</v>
      </c>
      <c r="B156" s="81" t="s">
        <v>983</v>
      </c>
      <c r="C156" s="83" t="s">
        <v>984</v>
      </c>
      <c r="D156" s="85" t="s">
        <v>985</v>
      </c>
      <c r="E156" s="85" t="s">
        <v>986</v>
      </c>
      <c r="F156" s="86" t="s">
        <v>430</v>
      </c>
      <c r="G156" s="86" t="s">
        <v>443</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987</v>
      </c>
      <c r="B157" s="80">
        <v>17</v>
      </c>
      <c r="C157" s="82" t="s">
        <v>25</v>
      </c>
      <c r="D157" s="84" t="s">
        <v>988</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987</v>
      </c>
      <c r="B158" s="81" t="s">
        <v>989</v>
      </c>
      <c r="C158" s="83" t="s">
        <v>990</v>
      </c>
      <c r="D158" s="85" t="s">
        <v>991</v>
      </c>
      <c r="E158" s="85" t="s">
        <v>992</v>
      </c>
      <c r="F158" s="86" t="s">
        <v>536</v>
      </c>
      <c r="G158" s="86" t="s">
        <v>413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987</v>
      </c>
      <c r="B159" s="81" t="s">
        <v>993</v>
      </c>
      <c r="C159" s="83" t="s">
        <v>994</v>
      </c>
      <c r="D159" s="85" t="s">
        <v>995</v>
      </c>
      <c r="E159" s="85" t="s">
        <v>996</v>
      </c>
      <c r="F159" s="86" t="s">
        <v>513</v>
      </c>
      <c r="G159" s="86" t="s">
        <v>458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987</v>
      </c>
      <c r="B160" s="81" t="s">
        <v>997</v>
      </c>
      <c r="C160" s="83" t="s">
        <v>998</v>
      </c>
      <c r="D160" s="85" t="s">
        <v>999</v>
      </c>
      <c r="E160" s="85" t="s">
        <v>1000</v>
      </c>
      <c r="F160" s="86" t="s">
        <v>513</v>
      </c>
      <c r="G160" s="86" t="s">
        <v>458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987</v>
      </c>
      <c r="B161" s="81" t="s">
        <v>1001</v>
      </c>
      <c r="C161" s="83" t="s">
        <v>1002</v>
      </c>
      <c r="D161" s="85" t="s">
        <v>1003</v>
      </c>
      <c r="E161" s="85" t="s">
        <v>1004</v>
      </c>
      <c r="F161" s="86" t="s">
        <v>513</v>
      </c>
      <c r="G161" s="86" t="s">
        <v>458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987</v>
      </c>
      <c r="B162" s="81" t="s">
        <v>1005</v>
      </c>
      <c r="C162" s="83" t="s">
        <v>1006</v>
      </c>
      <c r="D162" s="85" t="s">
        <v>1007</v>
      </c>
      <c r="E162" s="85" t="s">
        <v>1008</v>
      </c>
      <c r="F162" s="86" t="s">
        <v>536</v>
      </c>
      <c r="G162" s="86" t="s">
        <v>413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987</v>
      </c>
      <c r="B163" s="81" t="s">
        <v>1009</v>
      </c>
      <c r="C163" s="83" t="s">
        <v>1010</v>
      </c>
      <c r="D163" s="85" t="s">
        <v>1011</v>
      </c>
      <c r="E163" s="85" t="s">
        <v>1012</v>
      </c>
      <c r="F163" s="86" t="s">
        <v>536</v>
      </c>
      <c r="G163" s="86" t="s">
        <v>413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987</v>
      </c>
      <c r="B164" s="81" t="s">
        <v>1013</v>
      </c>
      <c r="C164" s="83" t="s">
        <v>1014</v>
      </c>
      <c r="D164" s="85" t="s">
        <v>1015</v>
      </c>
      <c r="E164" s="85" t="s">
        <v>1016</v>
      </c>
      <c r="F164" s="86" t="s">
        <v>536</v>
      </c>
      <c r="G164" s="86" t="s">
        <v>768</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987</v>
      </c>
      <c r="B165" s="81" t="s">
        <v>1017</v>
      </c>
      <c r="C165" s="83" t="s">
        <v>1018</v>
      </c>
      <c r="D165" s="85" t="s">
        <v>1019</v>
      </c>
      <c r="E165" s="85" t="s">
        <v>1020</v>
      </c>
      <c r="F165" s="86" t="s">
        <v>536</v>
      </c>
      <c r="G165" s="86" t="s">
        <v>768</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987</v>
      </c>
      <c r="B166" s="81" t="s">
        <v>1021</v>
      </c>
      <c r="C166" s="83" t="s">
        <v>1022</v>
      </c>
      <c r="D166" s="85" t="s">
        <v>1023</v>
      </c>
      <c r="E166" s="85" t="s">
        <v>1024</v>
      </c>
      <c r="F166" s="86" t="s">
        <v>513</v>
      </c>
      <c r="G166" s="86" t="s">
        <v>768</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1025</v>
      </c>
      <c r="B167" s="80">
        <v>18</v>
      </c>
      <c r="C167" s="82" t="s">
        <v>25</v>
      </c>
      <c r="D167" s="84" t="s">
        <v>1026</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1025</v>
      </c>
      <c r="B168" s="81" t="s">
        <v>1027</v>
      </c>
      <c r="C168" s="83" t="s">
        <v>1028</v>
      </c>
      <c r="D168" s="85" t="s">
        <v>1029</v>
      </c>
      <c r="E168" s="85" t="s">
        <v>1030</v>
      </c>
      <c r="F168" s="86" t="s">
        <v>513</v>
      </c>
      <c r="G168" s="86" t="s">
        <v>458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1025</v>
      </c>
      <c r="B169" s="81" t="s">
        <v>1031</v>
      </c>
      <c r="C169" s="83" t="s">
        <v>1032</v>
      </c>
      <c r="D169" s="85" t="s">
        <v>1033</v>
      </c>
      <c r="E169" s="85" t="s">
        <v>1034</v>
      </c>
      <c r="F169" s="86" t="s">
        <v>665</v>
      </c>
      <c r="G169" s="86" t="s">
        <v>417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1025</v>
      </c>
      <c r="B170" s="81" t="s">
        <v>1035</v>
      </c>
      <c r="C170" s="83" t="s">
        <v>1036</v>
      </c>
      <c r="D170" s="85" t="s">
        <v>1037</v>
      </c>
      <c r="E170" s="85" t="s">
        <v>1038</v>
      </c>
      <c r="F170" s="86" t="s">
        <v>665</v>
      </c>
      <c r="G170" s="86" t="s">
        <v>443</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1025</v>
      </c>
      <c r="B171" s="81" t="s">
        <v>1039</v>
      </c>
      <c r="C171" s="83" t="s">
        <v>1040</v>
      </c>
      <c r="D171" s="85" t="s">
        <v>1041</v>
      </c>
      <c r="E171" s="85" t="s">
        <v>1042</v>
      </c>
      <c r="F171" s="86" t="s">
        <v>665</v>
      </c>
      <c r="G171" s="86" t="s">
        <v>443</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1025</v>
      </c>
      <c r="B172" s="91" t="s">
        <v>1043</v>
      </c>
      <c r="C172" s="92" t="s">
        <v>1044</v>
      </c>
      <c r="D172" s="93" t="s">
        <v>1045</v>
      </c>
      <c r="E172" s="93" t="s">
        <v>1046</v>
      </c>
      <c r="F172" s="94" t="s">
        <v>665</v>
      </c>
      <c r="G172" s="94" t="s">
        <v>417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133</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IFERROR(INDEX('Recommendations'!$I$2:$I$17, MATCH(J2,'Recommendations'!$B$2:$B$17,0))="Implemented", FALSE))</xm:f>
            <x14:dxf>
              <font>
                <color rgb="FF000000"/>
              </font>
              <fill>
                <patternFill>
                  <bgColor rgb="FF3C7D22"/>
                </patternFill>
              </fill>
            </x14:dxf>
          </x14:cfRule>
          <x14:cfRule type="expression" priority="2" id="{00000000-000E-0000-0400-000002000000}">
            <xm:f>AND(J2&lt;&gt;"", IFERROR(INDEX('Recommendations'!$I$2:$I$17, MATCH(J2,'Recommendations'!$B$2:$B$17,0))="Compensated", FALSE))</xm:f>
            <x14:dxf>
              <font>
                <color rgb="FF000000"/>
              </font>
              <fill>
                <patternFill>
                  <bgColor rgb="FFC6E0B4"/>
                </patternFill>
              </fill>
            </x14:dxf>
          </x14:cfRule>
          <x14:cfRule type="expression" priority="3" id="{00000000-000E-0000-0400-000003000000}">
            <xm:f>AND(J2&lt;&gt;"", IFERROR(INDEX('Recommendations'!$I$2:$I$17, MATCH(J2,'Recommendations'!$B$2:$B$17,0))="Testing", FALSE))</xm:f>
            <x14:dxf>
              <font>
                <color rgb="FF000000"/>
              </font>
              <fill>
                <patternFill>
                  <bgColor rgb="FFFFC000"/>
                </patternFill>
              </fill>
            </x14:dxf>
          </x14:cfRule>
          <x14:cfRule type="expression" priority="4" id="{00000000-000E-0000-0400-000004000000}">
            <xm:f>AND(J2&lt;&gt;"", IFERROR(INDEX('Recommendations'!$I$2:$I$17, MATCH(J2,'Recommendations'!$B$2:$B$17,0))="Failed", FALSE))</xm:f>
            <x14:dxf>
              <font>
                <color rgb="FF000000"/>
              </font>
              <fill>
                <patternFill>
                  <bgColor rgb="FFD82891"/>
                </patternFill>
              </fill>
            </x14:dxf>
          </x14:cfRule>
          <x14:cfRule type="expression" priority="5" id="{00000000-000E-0000-0400-000005000000}">
            <xm:f>AND(J2&lt;&gt;"", IFERROR(INDEX('Recommendations'!$I$2:$I$17, MATCH(J2,'Recommendations'!$B$2:$B$17,0))="Risk Accepted", FALSE))</xm:f>
            <x14:dxf>
              <font>
                <color rgb="FF000000"/>
              </font>
              <fill>
                <patternFill>
                  <bgColor rgb="FFD9D9D9"/>
                </patternFill>
              </fill>
            </x14:dxf>
          </x14:cfRule>
          <x14:cfRule type="expression" priority="6" id="{00000000-000E-0000-0400-000006000000}">
            <xm:f>AND(J2&lt;&gt;"", IFERROR(INDEX('Recommendations'!$I$2:$I$17, MATCH(J2,'Recommendations'!$B$2:$B$17,0))="N/A",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Microsoft Dynamics 365 Power Platform - SHGIR</dc:title>
  <dc:subject>Generated on: 2026-06-08 22:56:20</dc:subject>
  <dc:creator>Anicet Fopa Tchoffo</dc:creator>
  <cp:keywords>Baseline;Hardening;CIS;Benchmark</cp:keywords>
  <dc:description>Baseline Developed By: Center for Internet Security (CIS)</dc:description>
  <cp:lastModifiedBy>Anicet Fopa Tchoffo</cp:lastModifiedBy>
  <dcterms:modified xsi:type="dcterms:W3CDTF">2026-06-08T21:56:29Z</dcterms:modified>
  <cp:category>CIS</cp:category>
  <cp:contentStatus>Draft</cp:contentStatus>
</cp:coreProperties>
</file>