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E0678FEFBFFF67E004089C11224C9A21F45629C" xr6:coauthVersionLast="47" xr6:coauthVersionMax="47" xr10:uidLastSave="{31EB6F85-B03F-4B7D-B14A-A65EADF75BC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F85" i="3" s="1"/>
  <c r="D85" i="3"/>
  <c r="C85" i="3"/>
  <c r="E84" i="3"/>
  <c r="D84" i="3"/>
  <c r="C84" i="3"/>
  <c r="W136" i="3" s="1"/>
  <c r="E83" i="3"/>
  <c r="F83" i="3" s="1"/>
  <c r="D83" i="3"/>
  <c r="C83" i="3"/>
  <c r="U136" i="3" s="1"/>
  <c r="F82" i="3"/>
  <c r="T166"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C7" i="3"/>
  <c r="D7" i="3" s="1"/>
  <c r="E34" i="3" l="1"/>
  <c r="D34" i="3"/>
  <c r="C34" i="3"/>
  <c r="G125" i="3"/>
  <c r="V166" i="3"/>
  <c r="V161" i="3"/>
  <c r="V156" i="3"/>
  <c r="V151" i="3"/>
  <c r="V146" i="3"/>
  <c r="V141" i="3"/>
  <c r="V165" i="3"/>
  <c r="V160" i="3"/>
  <c r="V155" i="3"/>
  <c r="V150" i="3"/>
  <c r="V145" i="3"/>
  <c r="V140" i="3"/>
  <c r="E91" i="3"/>
  <c r="D91" i="3"/>
  <c r="V164" i="3"/>
  <c r="V159" i="3"/>
  <c r="V154" i="3"/>
  <c r="V149" i="3"/>
  <c r="V144" i="3"/>
  <c r="V139" i="3"/>
  <c r="C91" i="3"/>
  <c r="V168" i="3"/>
  <c r="V163" i="3"/>
  <c r="V158" i="3"/>
  <c r="V153" i="3"/>
  <c r="V148" i="3"/>
  <c r="V143" i="3"/>
  <c r="V138" i="3"/>
  <c r="V167" i="3"/>
  <c r="V162" i="3"/>
  <c r="V157" i="3"/>
  <c r="V152" i="3"/>
  <c r="V147" i="3"/>
  <c r="V142" i="3"/>
  <c r="D35" i="3"/>
  <c r="C35" i="3"/>
  <c r="E35" i="3"/>
  <c r="E94" i="3"/>
  <c r="D94" i="3"/>
  <c r="C94" i="3"/>
  <c r="D53" i="3"/>
  <c r="C53" i="3"/>
  <c r="E53" i="3"/>
  <c r="E58" i="3"/>
  <c r="D58" i="3"/>
  <c r="C58" i="3"/>
  <c r="E112" i="3"/>
  <c r="D112" i="3"/>
  <c r="C112" i="3"/>
  <c r="E113" i="3"/>
  <c r="D113" i="3"/>
  <c r="C113" i="3"/>
  <c r="D73" i="3"/>
  <c r="E73" i="3"/>
  <c r="C73" i="3"/>
  <c r="C54" i="3"/>
  <c r="E54" i="3"/>
  <c r="D54" i="3"/>
  <c r="D111" i="3"/>
  <c r="E111" i="3"/>
  <c r="C111" i="3"/>
  <c r="D56" i="3"/>
  <c r="E56" i="3"/>
  <c r="C56" i="3"/>
  <c r="C93" i="3"/>
  <c r="D93" i="3"/>
  <c r="E93" i="3"/>
  <c r="E110" i="3"/>
  <c r="D110" i="3"/>
  <c r="C110" i="3"/>
  <c r="C72" i="3"/>
  <c r="D72" i="3"/>
  <c r="E72" i="3"/>
  <c r="C55" i="3"/>
  <c r="D55" i="3"/>
  <c r="E55" i="3"/>
  <c r="F84" i="3"/>
  <c r="T142" i="3"/>
  <c r="T147" i="3"/>
  <c r="T152" i="3"/>
  <c r="T157" i="3"/>
  <c r="T162" i="3"/>
  <c r="T167" i="3"/>
  <c r="T138" i="3"/>
  <c r="T143" i="3"/>
  <c r="T148" i="3"/>
  <c r="T153" i="3"/>
  <c r="T158" i="3"/>
  <c r="T163" i="3"/>
  <c r="T168" i="3"/>
  <c r="F16" i="3"/>
  <c r="C90" i="3"/>
  <c r="T139" i="3"/>
  <c r="T144" i="3"/>
  <c r="T149" i="3"/>
  <c r="T154" i="3"/>
  <c r="T159" i="3"/>
  <c r="T164" i="3"/>
  <c r="D57" i="3"/>
  <c r="D90" i="3"/>
  <c r="C57" i="3"/>
  <c r="E90" i="3"/>
  <c r="T140" i="3"/>
  <c r="T145" i="3"/>
  <c r="T150" i="3"/>
  <c r="T155" i="3"/>
  <c r="T160" i="3"/>
  <c r="T165" i="3"/>
  <c r="T141" i="3"/>
  <c r="T146" i="3"/>
  <c r="T151" i="3"/>
  <c r="T156" i="3"/>
  <c r="T161" i="3"/>
  <c r="R167" i="3" l="1"/>
  <c r="R162" i="3"/>
  <c r="R157" i="3"/>
  <c r="R152" i="3"/>
  <c r="R147" i="3"/>
  <c r="R142" i="3"/>
  <c r="D20" i="3"/>
  <c r="C20" i="3"/>
  <c r="R166" i="3"/>
  <c r="R161" i="3"/>
  <c r="R156" i="3"/>
  <c r="R151" i="3"/>
  <c r="R146" i="3"/>
  <c r="R141" i="3"/>
  <c r="R165" i="3"/>
  <c r="R160" i="3"/>
  <c r="R155" i="3"/>
  <c r="R150" i="3"/>
  <c r="R145" i="3"/>
  <c r="R140" i="3"/>
  <c r="E20" i="3"/>
  <c r="R164" i="3"/>
  <c r="R159" i="3"/>
  <c r="R154" i="3"/>
  <c r="R149" i="3"/>
  <c r="R144" i="3"/>
  <c r="R139" i="3"/>
  <c r="R168" i="3"/>
  <c r="R163" i="3"/>
  <c r="R158" i="3"/>
  <c r="R153" i="3"/>
  <c r="R148" i="3"/>
  <c r="R143" i="3"/>
  <c r="R138"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Storage Explorer is using the latest version</t>
        </r>
      </text>
    </comment>
    <comment ref="J16" authorId="0" shapeId="0" xr:uid="{00000000-0006-0000-0400-000002000000}">
      <text>
        <r>
          <rPr>
            <sz val="11"/>
            <rFont val="Calibri"/>
          </rPr>
          <t>Ensure Azure Resource Manager Delete locks are applied to Azure Storage Accounts</t>
        </r>
      </text>
    </comment>
    <comment ref="K16" authorId="0" shapeId="0" xr:uid="{00000000-0006-0000-0400-000003000000}">
      <text>
        <r>
          <rPr>
            <sz val="11"/>
            <rFont val="Calibri"/>
          </rPr>
          <t>Ensure Azure Resource Manager ReadOnly locks are considered for Azure Storage Accounts</t>
        </r>
      </text>
    </comment>
    <comment ref="J17" authorId="0" shapeId="0" xr:uid="{00000000-0006-0000-0400-000004000000}">
      <text>
        <r>
          <rPr>
            <sz val="11"/>
            <rFont val="Calibri"/>
          </rPr>
          <t>Ensure Azure Resource Manager Delete locks are applied to Azure Storage Accounts</t>
        </r>
      </text>
    </comment>
    <comment ref="K17" authorId="0" shapeId="0" xr:uid="{00000000-0006-0000-0400-000005000000}">
      <text>
        <r>
          <rPr>
            <sz val="11"/>
            <rFont val="Calibri"/>
          </rPr>
          <t>Ensure Azure Resource Manager ReadOnly locks are considered for Azure Storage Accounts</t>
        </r>
      </text>
    </comment>
    <comment ref="J19" authorId="0" shapeId="0" xr:uid="{00000000-0006-0000-0400-000006000000}">
      <text>
        <r>
          <rPr>
            <sz val="11"/>
            <rFont val="Calibri"/>
          </rPr>
          <t>Ensure public network access is Disabled</t>
        </r>
      </text>
    </comment>
    <comment ref="K19" authorId="0" shapeId="0" xr:uid="{00000000-0006-0000-0400-00000E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L19" authorId="0" shapeId="0" xr:uid="{00000000-0006-0000-0400-000007000000}">
      <text>
        <r>
          <rPr>
            <sz val="11"/>
            <rFont val="Calibri"/>
          </rPr>
          <t>Ensure public network access on Recovery Services vaults is Disabled</t>
        </r>
      </text>
    </comment>
    <comment ref="M19" authorId="0" shapeId="0" xr:uid="{00000000-0006-0000-0400-000008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N19" authorId="0" shapeId="0" xr:uid="{00000000-0006-0000-0400-000009000000}">
      <text>
        <r>
          <rPr>
            <sz val="11"/>
            <rFont val="Calibri"/>
          </rPr>
          <t>Ensure root squash for NFS file shares is configured</t>
        </r>
      </text>
    </comment>
    <comment ref="O19" authorId="0" shapeId="0" xr:uid="{00000000-0006-0000-0400-00000A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P19" authorId="0" shapeId="0" xr:uid="{00000000-0006-0000-0400-00000B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Q19" authorId="0" shapeId="0" xr:uid="{00000000-0006-0000-0400-00000C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R19" authorId="0" shapeId="0" xr:uid="{00000000-0006-0000-0400-00000D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400-00000F000000}">
      <text>
        <r>
          <rPr>
            <sz val="11"/>
            <rFont val="Calibri"/>
          </rPr>
          <t>Ensure locked immutability policies are used for containers storing business-critical blob data</t>
        </r>
      </text>
    </comment>
    <comment ref="J26" authorId="0" shapeId="0" xr:uid="{00000000-0006-0000-0400-000010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K26" authorId="0" shapeId="0" xr:uid="{00000000-0006-0000-0400-000011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L26" authorId="0" shapeId="0" xr:uid="{00000000-0006-0000-0400-000012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M26" authorId="0" shapeId="0" xr:uid="{00000000-0006-0000-0400-000013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N26" authorId="0" shapeId="0" xr:uid="{00000000-0006-0000-0400-000014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O26" authorId="0" shapeId="0" xr:uid="{00000000-0006-0000-0400-000015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16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J27" authorId="0" shapeId="0" xr:uid="{00000000-0006-0000-0400-000017000000}">
      <text>
        <r>
          <rPr>
            <sz val="11"/>
            <rFont val="Calibri"/>
          </rPr>
          <t>Ensure Critical Data is Encrypted with Microsoft Managed Keys (MMK)</t>
        </r>
      </text>
    </comment>
    <comment ref="K27" authorId="0" shapeId="0" xr:uid="{00000000-0006-0000-0400-00001B000000}">
      <text>
        <r>
          <rPr>
            <sz val="11"/>
            <rFont val="Calibri"/>
          </rPr>
          <t>Ensure Critical Data is Encrypted with Customer Managed Keys (CMK)</t>
        </r>
      </text>
    </comment>
    <comment ref="L27" authorId="0" shapeId="0" xr:uid="{00000000-0006-0000-0400-00001C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M27" authorId="0" shapeId="0" xr:uid="{00000000-0006-0000-0400-00001D000000}">
      <text>
        <r>
          <rPr>
            <sz val="11"/>
            <rFont val="Calibri"/>
          </rPr>
          <t>Ensure backup data in Backup vaults is encrypted using customer-managed keys (CMK)</t>
        </r>
      </text>
    </comment>
    <comment ref="N27" authorId="0" shapeId="0" xr:uid="{00000000-0006-0000-0400-00001E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O27" authorId="0" shapeId="0" xr:uid="{00000000-0006-0000-0400-00001F000000}">
      <text>
        <r>
          <rPr>
            <sz val="11"/>
            <rFont val="Calibri"/>
          </rPr>
          <t>Ensure backup data in Recovery Services vaults is encrypted using customer-managed keys (CMK)</t>
        </r>
      </text>
    </comment>
    <comment ref="P27" authorId="0" shapeId="0" xr:uid="{00000000-0006-0000-0400-000020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Q27" authorId="0" shapeId="0" xr:uid="{00000000-0006-0000-0400-000021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R27" authorId="0" shapeId="0" xr:uid="{00000000-0006-0000-0400-000022000000}">
      <text>
        <r>
          <rPr>
            <sz val="11"/>
            <rFont val="Calibri"/>
          </rPr>
          <t>Ensure double encryption is used for Azure Data Box in high-security environments</t>
        </r>
      </text>
    </comment>
    <comment ref="S27" authorId="0" shapeId="0" xr:uid="{00000000-0006-0000-0400-000018000000}">
      <text>
        <r>
          <rPr>
            <sz val="11"/>
            <rFont val="Calibri"/>
          </rPr>
          <t>Ensure customer-managed keys (CMK) are used to encrypt data at rest on Azure Elastic SAN volume groups</t>
        </r>
      </text>
    </comment>
    <comment ref="T27" authorId="0" shapeId="0" xr:uid="{00000000-0006-0000-0400-000019000000}">
      <text>
        <r>
          <rPr>
            <sz val="11"/>
            <rFont val="Calibri"/>
          </rPr>
          <t>Ensure Storage for Critical Data are Encrypted with Customer Managed Keys (CMK)</t>
        </r>
      </text>
    </comment>
    <comment ref="U27" authorId="0" shapeId="0" xr:uid="{00000000-0006-0000-0400-00001A000000}">
      <text>
        <r>
          <rPr>
            <sz val="11"/>
            <rFont val="Calibri"/>
          </rPr>
          <t>Ensure that ‘Enable Infrastructure Encryption’ for Each Storage Account in Azure Storage is Set to ‘enabled’</t>
        </r>
      </text>
    </comment>
    <comment ref="J32" authorId="0" shapeId="0" xr:uid="{00000000-0006-0000-0400-000023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K32" authorId="0" shapeId="0" xr:uid="{00000000-0006-0000-0400-000024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J38" authorId="0" shapeId="0" xr:uid="{00000000-0006-0000-0400-000025000000}">
      <text>
        <r>
          <rPr>
            <sz val="11"/>
            <rFont val="Calibri"/>
          </rPr>
          <t>Ensure that shared access signature (SAS) tokens expire within an hour</t>
        </r>
      </text>
    </comment>
    <comment ref="K38" authorId="0" shapeId="0" xr:uid="{00000000-0006-0000-0400-000026000000}">
      <text>
        <r>
          <rPr>
            <sz val="11"/>
            <rFont val="Calibri"/>
          </rPr>
          <t>Ensure that shared access signature (SAS) tokens expire within an hour</t>
        </r>
      </text>
    </comment>
    <comment ref="L38" authorId="0" shapeId="0" xr:uid="{00000000-0006-0000-0400-000027000000}">
      <text>
        <r>
          <rPr>
            <sz val="11"/>
            <rFont val="Calibri"/>
          </rPr>
          <t>Ensure that shared access signature (SAS) tokens expire within an hour</t>
        </r>
      </text>
    </comment>
    <comment ref="M38" authorId="0" shapeId="0" xr:uid="{00000000-0006-0000-0400-000028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N38" authorId="0" shapeId="0" xr:uid="{00000000-0006-0000-0400-000029000000}">
      <text>
        <r>
          <rPr>
            <sz val="11"/>
            <rFont val="Calibri"/>
          </rPr>
          <t>Ensure that Storage Account Access Keys are Periodically Regenerated</t>
        </r>
      </text>
    </comment>
    <comment ref="O38" authorId="0" shapeId="0" xr:uid="{00000000-0006-0000-0400-00002A000000}">
      <text>
        <r>
          <rPr>
            <sz val="11"/>
            <rFont val="Calibri"/>
          </rPr>
          <t>Ensure that shared access signature (SAS) tokens expire within an hour</t>
        </r>
      </text>
    </comment>
    <comment ref="P38" authorId="0" shapeId="0" xr:uid="{00000000-0006-0000-0400-00002B000000}">
      <text>
        <r>
          <rPr>
            <sz val="11"/>
            <rFont val="Calibri"/>
          </rPr>
          <t>Ensure that shared access signature (SAS) tokens expire within an hour</t>
        </r>
      </text>
    </comment>
    <comment ref="J48" authorId="0" shapeId="0" xr:uid="{00000000-0006-0000-0400-00002C000000}">
      <text>
        <r>
          <rPr>
            <sz val="11"/>
            <rFont val="Calibri"/>
          </rPr>
          <t>Ensure root squash for NFS file shares is configured</t>
        </r>
      </text>
    </comment>
    <comment ref="J53" authorId="0" shapeId="0" xr:uid="{00000000-0006-0000-0400-00002D000000}">
      <text>
        <r>
          <rPr>
            <sz val="11"/>
            <rFont val="Calibri"/>
          </rPr>
          <t>Ensure that shared access signature (SAS) tokens expire within an hour</t>
        </r>
      </text>
    </comment>
    <comment ref="K53" authorId="0" shapeId="0" xr:uid="{00000000-0006-0000-0400-00002E000000}">
      <text>
        <r>
          <rPr>
            <sz val="11"/>
            <rFont val="Calibri"/>
          </rPr>
          <t>Ensure stored access policies (SAP) are used when generating shared access signature (SAS) tokens</t>
        </r>
      </text>
    </comment>
    <comment ref="L53" authorId="0" shapeId="0" xr:uid="{00000000-0006-0000-0400-00002F000000}">
      <text>
        <r>
          <rPr>
            <sz val="11"/>
            <rFont val="Calibri"/>
          </rPr>
          <t>Ensure that shared access signature (SAS) tokens expire within an hour</t>
        </r>
      </text>
    </comment>
    <comment ref="M53" authorId="0" shapeId="0" xr:uid="{00000000-0006-0000-0400-000030000000}">
      <text>
        <r>
          <rPr>
            <sz val="11"/>
            <rFont val="Calibri"/>
          </rPr>
          <t>Ensure stored access policies (SAP) are used when generating shared access signature (SAS) tokens</t>
        </r>
      </text>
    </comment>
    <comment ref="N53" authorId="0" shapeId="0" xr:uid="{00000000-0006-0000-0400-000031000000}">
      <text>
        <r>
          <rPr>
            <sz val="11"/>
            <rFont val="Calibri"/>
          </rPr>
          <t>Ensure that shared access signature (SAS) tokens expire within an hour</t>
        </r>
      </text>
    </comment>
    <comment ref="O53" authorId="0" shapeId="0" xr:uid="{00000000-0006-0000-0400-000032000000}">
      <text>
        <r>
          <rPr>
            <sz val="11"/>
            <rFont val="Calibri"/>
          </rPr>
          <t>Ensure stored access policies (SAP) are used when generating shared access signature (SAS) tokens</t>
        </r>
      </text>
    </comment>
    <comment ref="P53" authorId="0" shapeId="0" xr:uid="{00000000-0006-0000-0400-000033000000}">
      <text>
        <r>
          <rPr>
            <sz val="11"/>
            <rFont val="Calibri"/>
          </rPr>
          <t>Ensure that shared access signature (SAS) tokens expire within an hour</t>
        </r>
      </text>
    </comment>
    <comment ref="Q53" authorId="0" shapeId="0" xr:uid="{00000000-0006-0000-0400-000034000000}">
      <text>
        <r>
          <rPr>
            <sz val="11"/>
            <rFont val="Calibri"/>
          </rPr>
          <t>Ensure that shared access signature (SAS) tokens expire within an hour</t>
        </r>
      </text>
    </comment>
    <comment ref="R53" authorId="0" shapeId="0" xr:uid="{00000000-0006-0000-0400-000035000000}">
      <text>
        <r>
          <rPr>
            <sz val="11"/>
            <rFont val="Calibri"/>
          </rPr>
          <t>Ensure stored access policies (SAP) are used when generating shared access signature (SAS) tokens</t>
        </r>
      </text>
    </comment>
    <comment ref="J61" authorId="0" shapeId="0" xr:uid="{00000000-0006-0000-0400-000036000000}">
      <text>
        <r>
          <rPr>
            <sz val="11"/>
            <rFont val="Calibri"/>
          </rPr>
          <t>Ensure Storage Explorer is using the latest version</t>
        </r>
      </text>
    </comment>
    <comment ref="J73" authorId="0" shapeId="0" xr:uid="{00000000-0006-0000-0400-000037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K73" authorId="0" shapeId="0" xr:uid="{00000000-0006-0000-0400-000038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L73" authorId="0" shapeId="0" xr:uid="{00000000-0006-0000-0400-000039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98" authorId="0" shapeId="0" xr:uid="{00000000-0006-0000-0400-00003A000000}">
      <text>
        <r>
          <rPr>
            <sz val="11"/>
            <rFont val="Calibri"/>
          </rPr>
          <t>Ensure soft delete on Backup vaults is Enabled</t>
        </r>
      </text>
    </comment>
    <comment ref="K98" authorId="0" shapeId="0" xr:uid="{00000000-0006-0000-0400-00003B000000}">
      <text>
        <r>
          <rPr>
            <sz val="11"/>
            <rFont val="Calibri"/>
          </rPr>
          <t>Ensure immutability for Backup vaults is Enabled</t>
        </r>
      </text>
    </comment>
    <comment ref="L98" authorId="0" shapeId="0" xr:uid="{00000000-0006-0000-0400-00003C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M98" authorId="0" shapeId="0" xr:uid="{00000000-0006-0000-0400-00003D000000}">
      <text>
        <r>
          <rPr>
            <sz val="11"/>
            <rFont val="Calibri"/>
          </rPr>
          <t>Ensure soft delete on Recovery Services vaults is Enabled</t>
        </r>
      </text>
    </comment>
    <comment ref="N98" authorId="0" shapeId="0" xr:uid="{00000000-0006-0000-0400-00003E000000}">
      <text>
        <r>
          <rPr>
            <sz val="11"/>
            <rFont val="Calibri"/>
          </rPr>
          <t>Ensure immutability for Recovery Services vaults is Enabled</t>
        </r>
      </text>
    </comment>
    <comment ref="O98" authorId="0" shapeId="0" xr:uid="{00000000-0006-0000-0400-00003F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P98" authorId="0" shapeId="0" xr:uid="{00000000-0006-0000-0400-000040000000}">
      <text>
        <r>
          <rPr>
            <sz val="11"/>
            <rFont val="Calibri"/>
          </rPr>
          <t>Ensure soft delete for Azure File Shares is Enabled</t>
        </r>
      </text>
    </comment>
    <comment ref="Q98" authorId="0" shapeId="0" xr:uid="{00000000-0006-0000-0400-000041000000}">
      <text>
        <r>
          <rPr>
            <sz val="11"/>
            <rFont val="Calibri"/>
          </rPr>
          <t>Ensure that soft delete for blobs on Azure Blob Storage storage accounts is Enabled</t>
        </r>
      </text>
    </comment>
    <comment ref="R98" authorId="0" shapeId="0" xr:uid="{00000000-0006-0000-0400-000042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S98" authorId="0" shapeId="0" xr:uid="{00000000-0006-0000-0400-000043000000}">
      <text>
        <r>
          <rPr>
            <sz val="11"/>
            <rFont val="Calibri"/>
          </rPr>
          <t>Ensure Soft Delete is Enabled for Azure Containers and Blob Storage</t>
        </r>
      </text>
    </comment>
    <comment ref="T98" authorId="0" shapeId="0" xr:uid="{00000000-0006-0000-0400-000044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J99" authorId="0" shapeId="0" xr:uid="{00000000-0006-0000-0400-000045000000}">
      <text>
        <r>
          <rPr>
            <sz val="11"/>
            <rFont val="Calibri"/>
          </rPr>
          <t>Ensure soft delete on Backup vaults is Enabled</t>
        </r>
      </text>
    </comment>
    <comment ref="K99" authorId="0" shapeId="0" xr:uid="{00000000-0006-0000-0400-000046000000}">
      <text>
        <r>
          <rPr>
            <sz val="11"/>
            <rFont val="Calibri"/>
          </rPr>
          <t>Ensure soft delete on Recovery Services vaults is Enabled</t>
        </r>
      </text>
    </comment>
    <comment ref="L99" authorId="0" shapeId="0" xr:uid="{00000000-0006-0000-0400-000047000000}">
      <text>
        <r>
          <rPr>
            <sz val="11"/>
            <rFont val="Calibri"/>
          </rPr>
          <t>Ensure soft delete for Azure File Shares is Enabled</t>
        </r>
      </text>
    </comment>
    <comment ref="M99" authorId="0" shapeId="0" xr:uid="{00000000-0006-0000-0400-000048000000}">
      <text>
        <r>
          <rPr>
            <sz val="11"/>
            <rFont val="Calibri"/>
          </rPr>
          <t>Ensure that soft delete for blobs on Azure Blob Storage storage accounts is Enabled</t>
        </r>
      </text>
    </comment>
    <comment ref="N99" authorId="0" shapeId="0" xr:uid="{00000000-0006-0000-0400-000049000000}">
      <text>
        <r>
          <rPr>
            <sz val="11"/>
            <rFont val="Calibri"/>
          </rPr>
          <t>Ensure Soft Delete is Enabled for Azure Containers and Blob Storage</t>
        </r>
      </text>
    </comment>
    <comment ref="J101" authorId="0" shapeId="0" xr:uid="{00000000-0006-0000-0400-00004A000000}">
      <text>
        <r>
          <rPr>
            <sz val="11"/>
            <rFont val="Calibri"/>
          </rPr>
          <t>Ensure immutability for Backup vaults is Enabled</t>
        </r>
      </text>
    </comment>
    <comment ref="K101" authorId="0" shapeId="0" xr:uid="{00000000-0006-0000-0400-00004B000000}">
      <text>
        <r>
          <rPr>
            <sz val="11"/>
            <rFont val="Calibri"/>
          </rPr>
          <t>Ensure immutability for Recovery Services vaults is Enabled</t>
        </r>
      </text>
    </comment>
    <comment ref="L101" authorId="0" shapeId="0" xr:uid="{00000000-0006-0000-0400-00004C000000}">
      <text>
        <r>
          <rPr>
            <sz val="11"/>
            <rFont val="Calibri"/>
          </rPr>
          <t>Ensure locked immutability policies are used for containers storing business-critical blob data</t>
        </r>
      </text>
    </comment>
    <comment ref="J105" authorId="0" shapeId="0" xr:uid="{00000000-0006-0000-0400-00004D000000}">
      <text>
        <r>
          <rPr>
            <sz val="11"/>
            <rFont val="Calibri"/>
          </rPr>
          <t>Ensure Network Access Rules are set to Deny-by-default</t>
        </r>
      </text>
    </comment>
    <comment ref="K105" authorId="0" shapeId="0" xr:uid="{00000000-0006-0000-0400-00004E000000}">
      <text>
        <r>
          <rPr>
            <sz val="11"/>
            <rFont val="Calibri"/>
          </rPr>
          <t>Ensure Private Endpoints are used to access {service}</t>
        </r>
      </text>
    </comment>
    <comment ref="L105" authorId="0" shapeId="0" xr:uid="{00000000-0006-0000-0400-00004F000000}">
      <text>
        <r>
          <rPr>
            <sz val="11"/>
            <rFont val="Calibri"/>
          </rPr>
          <t>Ensure Private Endpoints are used to access Storage Accounts</t>
        </r>
      </text>
    </comment>
    <comment ref="M105" authorId="0" shapeId="0" xr:uid="{00000000-0006-0000-0400-000050000000}">
      <text>
        <r>
          <rPr>
            <sz val="11"/>
            <rFont val="Calibri"/>
          </rPr>
          <t>Ensure Default Network Access Rule for Storage Accounts is Set to Deny</t>
        </r>
      </text>
    </comment>
    <comment ref="J106" authorId="0" shapeId="0" xr:uid="{00000000-0006-0000-0400-000051000000}">
      <text>
        <r>
          <rPr>
            <sz val="11"/>
            <rFont val="Calibri"/>
          </rPr>
          <t>Ensure public network access is Disabled</t>
        </r>
      </text>
    </comment>
    <comment ref="K106" authorId="0" shapeId="0" xr:uid="{00000000-0006-0000-0400-000052000000}">
      <text>
        <r>
          <rPr>
            <sz val="11"/>
            <rFont val="Calibri"/>
          </rPr>
          <t>Ensure Network Access Rules are set to Deny-by-default</t>
        </r>
      </text>
    </comment>
    <comment ref="L106" authorId="0" shapeId="0" xr:uid="{00000000-0006-0000-0400-000053000000}">
      <text>
        <r>
          <rPr>
            <sz val="11"/>
            <rFont val="Calibri"/>
          </rPr>
          <t>Ensure Private Endpoints are used to access {service}</t>
        </r>
      </text>
    </comment>
    <comment ref="M106" authorId="0" shapeId="0" xr:uid="{00000000-0006-0000-0400-000054000000}">
      <text>
        <r>
          <rPr>
            <sz val="11"/>
            <rFont val="Calibri"/>
          </rPr>
          <t>Ensure public network access on Recovery Services vaults is Disabled</t>
        </r>
      </text>
    </comment>
    <comment ref="N106" authorId="0" shapeId="0" xr:uid="{00000000-0006-0000-0400-000055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O106" authorId="0" shapeId="0" xr:uid="{00000000-0006-0000-0400-000056000000}">
      <text>
        <r>
          <rPr>
            <sz val="11"/>
            <rFont val="Calibri"/>
          </rPr>
          <t>Ensure Private Endpoints are used to access Storage Accounts</t>
        </r>
      </text>
    </comment>
    <comment ref="P106" authorId="0" shapeId="0" xr:uid="{00000000-0006-0000-0400-000057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Q106" authorId="0" shapeId="0" xr:uid="{00000000-0006-0000-0400-000058000000}">
      <text>
        <r>
          <rPr>
            <sz val="11"/>
            <rFont val="Calibri"/>
          </rPr>
          <t>Ensure Default Network Access Rule for Storage Accounts is Set to Deny</t>
        </r>
      </text>
    </comment>
    <comment ref="R106" authorId="0" shapeId="0" xr:uid="{00000000-0006-0000-0400-000059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S106" authorId="0" shapeId="0" xr:uid="{00000000-0006-0000-0400-00005A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J109" authorId="0" shapeId="0" xr:uid="{00000000-0006-0000-0400-00005B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 authorId="0" shapeId="0" xr:uid="{00000000-0006-0000-0500-000001000000}">
      <text>
        <r>
          <rPr>
            <sz val="11"/>
            <rFont val="Calibri"/>
          </rPr>
          <t>Ensure soft delete on Backup vaults is Enabled</t>
        </r>
      </text>
    </comment>
    <comment ref="I12" authorId="0" shapeId="0" xr:uid="{00000000-0006-0000-0500-00000E000000}">
      <text>
        <r>
          <rPr>
            <sz val="11"/>
            <rFont val="Calibri"/>
          </rPr>
          <t>Ensure immutability for Backup vaults is Enabled</t>
        </r>
      </text>
    </comment>
    <comment ref="J12" authorId="0" shapeId="0" xr:uid="{00000000-0006-0000-0500-000002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K12" authorId="0" shapeId="0" xr:uid="{00000000-0006-0000-0500-000003000000}">
      <text>
        <r>
          <rPr>
            <sz val="11"/>
            <rFont val="Calibri"/>
          </rPr>
          <t>Ensure soft delete on Recovery Services vaults is Enabled</t>
        </r>
      </text>
    </comment>
    <comment ref="L12" authorId="0" shapeId="0" xr:uid="{00000000-0006-0000-0500-000004000000}">
      <text>
        <r>
          <rPr>
            <sz val="11"/>
            <rFont val="Calibri"/>
          </rPr>
          <t>Ensure immutability for Recovery Services vaults is Enabled</t>
        </r>
      </text>
    </comment>
    <comment ref="M12" authorId="0" shapeId="0" xr:uid="{00000000-0006-0000-0500-000005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N12" authorId="0" shapeId="0" xr:uid="{00000000-0006-0000-0500-000006000000}">
      <text>
        <r>
          <rPr>
            <sz val="11"/>
            <rFont val="Calibri"/>
          </rPr>
          <t>Ensure soft delete for Azure File Shares is Enabled</t>
        </r>
      </text>
    </comment>
    <comment ref="O12" authorId="0" shapeId="0" xr:uid="{00000000-0006-0000-0500-000007000000}">
      <text>
        <r>
          <rPr>
            <sz val="11"/>
            <rFont val="Calibri"/>
          </rPr>
          <t>Ensure that soft delete for blobs on Azure Blob Storage storage accounts is Enabled</t>
        </r>
      </text>
    </comment>
    <comment ref="P12" authorId="0" shapeId="0" xr:uid="{00000000-0006-0000-0500-000008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Q12" authorId="0" shapeId="0" xr:uid="{00000000-0006-0000-0500-000009000000}">
      <text>
        <r>
          <rPr>
            <sz val="11"/>
            <rFont val="Calibri"/>
          </rPr>
          <t>Ensure Soft Delete is Enabled for Azure Containers and Blob Storage</t>
        </r>
      </text>
    </comment>
    <comment ref="R12" authorId="0" shapeId="0" xr:uid="{00000000-0006-0000-0500-00000A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S12" authorId="0" shapeId="0" xr:uid="{00000000-0006-0000-0500-00000B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T12" authorId="0" shapeId="0" xr:uid="{00000000-0006-0000-0500-00000C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U12" authorId="0" shapeId="0" xr:uid="{00000000-0006-0000-0500-00000D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3" authorId="0" shapeId="0" xr:uid="{00000000-0006-0000-0500-00000F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 authorId="0" shapeId="0" xr:uid="{00000000-0006-0000-0500-000010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I14" authorId="0" shapeId="0" xr:uid="{00000000-0006-0000-0500-000011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H16" authorId="0" shapeId="0" xr:uid="{00000000-0006-0000-0500-000012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I16" authorId="0" shapeId="0" xr:uid="{00000000-0006-0000-0500-000019000000}">
      <text>
        <r>
          <rPr>
            <sz val="11"/>
            <rFont val="Calibri"/>
          </rPr>
          <t>Ensure Critical Data is Encrypted with Microsoft Managed Keys (MMK)</t>
        </r>
      </text>
    </comment>
    <comment ref="J16" authorId="0" shapeId="0" xr:uid="{00000000-0006-0000-0500-00001A000000}">
      <text>
        <r>
          <rPr>
            <sz val="11"/>
            <rFont val="Calibri"/>
          </rPr>
          <t>Ensure Critical Data is Encrypted with Customer Managed Keys (CMK)</t>
        </r>
      </text>
    </comment>
    <comment ref="K16" authorId="0" shapeId="0" xr:uid="{00000000-0006-0000-0500-00001B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L16" authorId="0" shapeId="0" xr:uid="{00000000-0006-0000-0500-00001C000000}">
      <text>
        <r>
          <rPr>
            <sz val="11"/>
            <rFont val="Calibri"/>
          </rPr>
          <t>Ensure backup data in Backup vaults is encrypted using customer-managed keys (CMK)</t>
        </r>
      </text>
    </comment>
    <comment ref="M16" authorId="0" shapeId="0" xr:uid="{00000000-0006-0000-0500-00001D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N16" authorId="0" shapeId="0" xr:uid="{00000000-0006-0000-0500-00001E000000}">
      <text>
        <r>
          <rPr>
            <sz val="11"/>
            <rFont val="Calibri"/>
          </rPr>
          <t>Ensure backup data in Recovery Services vaults is encrypted using customer-managed keys (CMK)</t>
        </r>
      </text>
    </comment>
    <comment ref="O16" authorId="0" shapeId="0" xr:uid="{00000000-0006-0000-0500-00001F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P16" authorId="0" shapeId="0" xr:uid="{00000000-0006-0000-0500-000020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Q16" authorId="0" shapeId="0" xr:uid="{00000000-0006-0000-0500-000021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R16" authorId="0" shapeId="0" xr:uid="{00000000-0006-0000-0500-000022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S16" authorId="0" shapeId="0" xr:uid="{00000000-0006-0000-0500-000023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T16" authorId="0" shapeId="0" xr:uid="{00000000-0006-0000-0500-000024000000}">
      <text>
        <r>
          <rPr>
            <sz val="11"/>
            <rFont val="Calibri"/>
          </rPr>
          <t>Ensure double encryption is used for Azure Data Box in high-security environments</t>
        </r>
      </text>
    </comment>
    <comment ref="U16" authorId="0" shapeId="0" xr:uid="{00000000-0006-0000-0500-000025000000}">
      <text>
        <r>
          <rPr>
            <sz val="11"/>
            <rFont val="Calibri"/>
          </rPr>
          <t>Ensure customer-managed keys (CMK) are used to encrypt data at rest on Azure Elastic SAN volume groups</t>
        </r>
      </text>
    </comment>
    <comment ref="V16" authorId="0" shapeId="0" xr:uid="{00000000-0006-0000-0500-000013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W16" authorId="0" shapeId="0" xr:uid="{00000000-0006-0000-0500-000014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X16" authorId="0" shapeId="0" xr:uid="{00000000-0006-0000-0500-000015000000}">
      <text>
        <r>
          <rPr>
            <sz val="11"/>
            <rFont val="Calibri"/>
          </rPr>
          <t>Ensure Storage for Critical Data are Encrypted with Customer Managed Keys (CMK)</t>
        </r>
      </text>
    </comment>
    <comment ref="Y16" authorId="0" shapeId="0" xr:uid="{00000000-0006-0000-0500-000016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 authorId="0" shapeId="0" xr:uid="{00000000-0006-0000-0500-000017000000}">
      <text>
        <r>
          <rPr>
            <sz val="11"/>
            <rFont val="Calibri"/>
          </rPr>
          <t>Ensure that ‘Enable Infrastructure Encryption’ for Each Storage Account in Azure Storage is Set to ‘enabled’</t>
        </r>
      </text>
    </comment>
    <comment ref="AA16" authorId="0" shapeId="0" xr:uid="{00000000-0006-0000-0500-000018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20" authorId="0" shapeId="0" xr:uid="{00000000-0006-0000-0500-000026000000}">
      <text>
        <r>
          <rPr>
            <sz val="11"/>
            <rFont val="Calibri"/>
          </rPr>
          <t>Ensure public network access is Disabled</t>
        </r>
      </text>
    </comment>
    <comment ref="I20" authorId="0" shapeId="0" xr:uid="{00000000-0006-0000-0500-000027000000}">
      <text>
        <r>
          <rPr>
            <sz val="11"/>
            <rFont val="Calibri"/>
          </rPr>
          <t>Ensure Network Access Rules are set to Deny-by-default</t>
        </r>
      </text>
    </comment>
    <comment ref="J20" authorId="0" shapeId="0" xr:uid="{00000000-0006-0000-0500-000028000000}">
      <text>
        <r>
          <rPr>
            <sz val="11"/>
            <rFont val="Calibri"/>
          </rPr>
          <t>Ensure Private Endpoints are used to access {service}</t>
        </r>
      </text>
    </comment>
    <comment ref="K20" authorId="0" shapeId="0" xr:uid="{00000000-0006-0000-0500-000029000000}">
      <text>
        <r>
          <rPr>
            <sz val="11"/>
            <rFont val="Calibri"/>
          </rPr>
          <t>Ensure public network access on Recovery Services vaults is Disabled</t>
        </r>
      </text>
    </comment>
    <comment ref="L20" authorId="0" shapeId="0" xr:uid="{00000000-0006-0000-0500-00002A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M20" authorId="0" shapeId="0" xr:uid="{00000000-0006-0000-0500-00002B000000}">
      <text>
        <r>
          <rPr>
            <sz val="11"/>
            <rFont val="Calibri"/>
          </rPr>
          <t>Ensure Private Endpoints are used to access Storage Accounts</t>
        </r>
      </text>
    </comment>
    <comment ref="N20" authorId="0" shapeId="0" xr:uid="{00000000-0006-0000-0500-00002C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O20" authorId="0" shapeId="0" xr:uid="{00000000-0006-0000-0500-00002D000000}">
      <text>
        <r>
          <rPr>
            <sz val="11"/>
            <rFont val="Calibri"/>
          </rPr>
          <t>Ensure Default Network Access Rule for Storage Accounts is Set to Deny</t>
        </r>
      </text>
    </comment>
    <comment ref="P20" authorId="0" shapeId="0" xr:uid="{00000000-0006-0000-0500-00002E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H26" authorId="0" shapeId="0" xr:uid="{00000000-0006-0000-0500-00002F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H29" authorId="0" shapeId="0" xr:uid="{00000000-0006-0000-0500-000030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I29" authorId="0" shapeId="0" xr:uid="{00000000-0006-0000-0500-000031000000}">
      <text>
        <r>
          <rPr>
            <sz val="11"/>
            <rFont val="Calibri"/>
          </rPr>
          <t>Ensure that Storage Account Access Keys are Periodically Regenerated</t>
        </r>
      </text>
    </comment>
    <comment ref="H31" authorId="0" shapeId="0" xr:uid="{00000000-0006-0000-0500-000032000000}">
      <text>
        <r>
          <rPr>
            <sz val="11"/>
            <rFont val="Calibri"/>
          </rPr>
          <t>Ensure root squash for NFS file shares is configured</t>
        </r>
      </text>
    </comment>
    <comment ref="I31" authorId="0" shapeId="0" xr:uid="{00000000-0006-0000-0500-000033000000}">
      <text>
        <r>
          <rPr>
            <sz val="11"/>
            <rFont val="Calibri"/>
          </rPr>
          <t>Ensure that Storage Account Access Keys are Periodically Regenerated</t>
        </r>
      </text>
    </comment>
    <comment ref="H34" authorId="0" shapeId="0" xr:uid="{00000000-0006-0000-0500-000034000000}">
      <text>
        <r>
          <rPr>
            <sz val="11"/>
            <rFont val="Calibri"/>
          </rPr>
          <t>Ensure that shared access signature (SAS) tokens expire within an hour</t>
        </r>
      </text>
    </comment>
    <comment ref="I34" authorId="0" shapeId="0" xr:uid="{00000000-0006-0000-0500-000035000000}">
      <text>
        <r>
          <rPr>
            <sz val="11"/>
            <rFont val="Calibri"/>
          </rPr>
          <t>Ensure stored access policies (SAP) are used when generating shared access signature (SAS) tokens</t>
        </r>
      </text>
    </comment>
    <comment ref="J34" authorId="0" shapeId="0" xr:uid="{00000000-0006-0000-0500-000036000000}">
      <text>
        <r>
          <rPr>
            <sz val="11"/>
            <rFont val="Calibri"/>
          </rPr>
          <t>Ensure that shared access signature (SAS) tokens expire within an hour</t>
        </r>
      </text>
    </comment>
    <comment ref="K34" authorId="0" shapeId="0" xr:uid="{00000000-0006-0000-0500-000037000000}">
      <text>
        <r>
          <rPr>
            <sz val="11"/>
            <rFont val="Calibri"/>
          </rPr>
          <t>Ensure stored access policies (SAP) are used when generating shared access signature (SAS) tokens</t>
        </r>
      </text>
    </comment>
    <comment ref="L34" authorId="0" shapeId="0" xr:uid="{00000000-0006-0000-0500-000038000000}">
      <text>
        <r>
          <rPr>
            <sz val="11"/>
            <rFont val="Calibri"/>
          </rPr>
          <t>Ensure that shared access signature (SAS) tokens expire within an hour</t>
        </r>
      </text>
    </comment>
    <comment ref="M34" authorId="0" shapeId="0" xr:uid="{00000000-0006-0000-0500-000039000000}">
      <text>
        <r>
          <rPr>
            <sz val="11"/>
            <rFont val="Calibri"/>
          </rPr>
          <t>Ensure stored access policies (SAP) are used when generating shared access signature (SAS) tokens</t>
        </r>
      </text>
    </comment>
    <comment ref="N34" authorId="0" shapeId="0" xr:uid="{00000000-0006-0000-0500-00003A000000}">
      <text>
        <r>
          <rPr>
            <sz val="11"/>
            <rFont val="Calibri"/>
          </rPr>
          <t>Ensure that shared access signature (SAS) tokens expire within an hour</t>
        </r>
      </text>
    </comment>
    <comment ref="O34" authorId="0" shapeId="0" xr:uid="{00000000-0006-0000-0500-00003B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P34" authorId="0" shapeId="0" xr:uid="{00000000-0006-0000-0500-00003C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Q34" authorId="0" shapeId="0" xr:uid="{00000000-0006-0000-0500-00003D000000}">
      <text>
        <r>
          <rPr>
            <sz val="11"/>
            <rFont val="Calibri"/>
          </rPr>
          <t>Ensure that shared access signature (SAS) tokens expire within an hour</t>
        </r>
      </text>
    </comment>
    <comment ref="R34" authorId="0" shapeId="0" xr:uid="{00000000-0006-0000-0500-00003E000000}">
      <text>
        <r>
          <rPr>
            <sz val="11"/>
            <rFont val="Calibri"/>
          </rPr>
          <t>Ensure stored access policies (SAP) are used when generating shared access signature (SAS) tokens</t>
        </r>
      </text>
    </comment>
    <comment ref="H38" authorId="0" shapeId="0" xr:uid="{00000000-0006-0000-0500-00003F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I38" authorId="0" shapeId="0" xr:uid="{00000000-0006-0000-0500-000040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H41" authorId="0" shapeId="0" xr:uid="{00000000-0006-0000-0500-000041000000}">
      <text>
        <r>
          <rPr>
            <sz val="11"/>
            <rFont val="Calibri"/>
          </rPr>
          <t>Ensure Storage Explorer is using the latest version</t>
        </r>
      </text>
    </comment>
    <comment ref="H43" authorId="0" shapeId="0" xr:uid="{00000000-0006-0000-0500-000042000000}">
      <text>
        <r>
          <rPr>
            <sz val="11"/>
            <rFont val="Calibri"/>
          </rPr>
          <t>Ensure that shared access signature (SAS) tokens expire within an hour</t>
        </r>
      </text>
    </comment>
    <comment ref="I43" authorId="0" shapeId="0" xr:uid="{00000000-0006-0000-0500-000043000000}">
      <text>
        <r>
          <rPr>
            <sz val="11"/>
            <rFont val="Calibri"/>
          </rPr>
          <t>Ensure stored access policies (SAP) are used when generating shared access signature (SAS) tokens</t>
        </r>
      </text>
    </comment>
    <comment ref="J43" authorId="0" shapeId="0" xr:uid="{00000000-0006-0000-0500-000044000000}">
      <text>
        <r>
          <rPr>
            <sz val="11"/>
            <rFont val="Calibri"/>
          </rPr>
          <t>Ensure root squash for NFS file shares is configured</t>
        </r>
      </text>
    </comment>
    <comment ref="K43" authorId="0" shapeId="0" xr:uid="{00000000-0006-0000-0500-000045000000}">
      <text>
        <r>
          <rPr>
            <sz val="11"/>
            <rFont val="Calibri"/>
          </rPr>
          <t>Ensure that shared access signature (SAS) tokens expire within an hour</t>
        </r>
      </text>
    </comment>
    <comment ref="L43" authorId="0" shapeId="0" xr:uid="{00000000-0006-0000-0500-000046000000}">
      <text>
        <r>
          <rPr>
            <sz val="11"/>
            <rFont val="Calibri"/>
          </rPr>
          <t>Ensure stored access policies (SAP) are used when generating shared access signature (SAS) tokens</t>
        </r>
      </text>
    </comment>
    <comment ref="M43" authorId="0" shapeId="0" xr:uid="{00000000-0006-0000-0500-000047000000}">
      <text>
        <r>
          <rPr>
            <sz val="11"/>
            <rFont val="Calibri"/>
          </rPr>
          <t>Ensure locked immutability policies are used for containers storing business-critical blob data</t>
        </r>
      </text>
    </comment>
    <comment ref="N43" authorId="0" shapeId="0" xr:uid="{00000000-0006-0000-0500-000048000000}">
      <text>
        <r>
          <rPr>
            <sz val="11"/>
            <rFont val="Calibri"/>
          </rPr>
          <t>Ensure that shared access signature (SAS) tokens expire within an hour</t>
        </r>
      </text>
    </comment>
    <comment ref="O43" authorId="0" shapeId="0" xr:uid="{00000000-0006-0000-0500-000049000000}">
      <text>
        <r>
          <rPr>
            <sz val="11"/>
            <rFont val="Calibri"/>
          </rPr>
          <t>Ensure stored access policies (SAP) are used when generating shared access signature (SAS) tokens</t>
        </r>
      </text>
    </comment>
    <comment ref="P43" authorId="0" shapeId="0" xr:uid="{00000000-0006-0000-0500-00004A000000}">
      <text>
        <r>
          <rPr>
            <sz val="11"/>
            <rFont val="Calibri"/>
          </rPr>
          <t>Ensure that shared access signature (SAS) tokens expire within an hour</t>
        </r>
      </text>
    </comment>
    <comment ref="Q43" authorId="0" shapeId="0" xr:uid="{00000000-0006-0000-0500-00004B000000}">
      <text>
        <r>
          <rPr>
            <sz val="11"/>
            <rFont val="Calibri"/>
          </rPr>
          <t>Ensure that shared access signature (SAS) tokens expire within an hour</t>
        </r>
      </text>
    </comment>
    <comment ref="R43" authorId="0" shapeId="0" xr:uid="{00000000-0006-0000-0500-00004C000000}">
      <text>
        <r>
          <rPr>
            <sz val="11"/>
            <rFont val="Calibri"/>
          </rPr>
          <t>Ensure stored access policies (SAP) are used when generating shared access signature (SAS) tokens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stored access policies (SAP) are used when generating shared access signature (SAS) tokens</t>
        </r>
      </text>
    </comment>
    <comment ref="K3" authorId="0" shapeId="0" xr:uid="{00000000-0006-0000-0600-000007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L3" authorId="0" shapeId="0" xr:uid="{00000000-0006-0000-0600-000002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M3" authorId="0" shapeId="0" xr:uid="{00000000-0006-0000-0600-000003000000}">
      <text>
        <r>
          <rPr>
            <sz val="11"/>
            <rFont val="Calibri"/>
          </rPr>
          <t>Ensure stored access policies (SAP) are used when generating shared access signature (SAS) tokens</t>
        </r>
      </text>
    </comment>
    <comment ref="N3" authorId="0" shapeId="0" xr:uid="{00000000-0006-0000-0600-000004000000}">
      <text>
        <r>
          <rPr>
            <sz val="11"/>
            <rFont val="Calibri"/>
          </rPr>
          <t>Ensure stored access policies (SAP) are used when generating shared access signature (SAS) tokens</t>
        </r>
      </text>
    </comment>
    <comment ref="O3" authorId="0" shapeId="0" xr:uid="{00000000-0006-0000-0600-000005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 authorId="0" shapeId="0" xr:uid="{00000000-0006-0000-0600-000006000000}">
      <text>
        <r>
          <rPr>
            <sz val="11"/>
            <rFont val="Calibri"/>
          </rPr>
          <t>Ensure stored access policies (SAP) are used when generating shared access signature (SAS) tokens</t>
        </r>
      </text>
    </comment>
    <comment ref="J5" authorId="0" shapeId="0" xr:uid="{00000000-0006-0000-0600-000008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9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K7" authorId="0" shapeId="0" xr:uid="{00000000-0006-0000-0600-00000A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L7" authorId="0" shapeId="0" xr:uid="{00000000-0006-0000-0600-00000B000000}">
      <text>
        <r>
          <rPr>
            <sz val="11"/>
            <rFont val="Calibri"/>
          </rPr>
          <t>Ensure root squash for NFS file shares is configured</t>
        </r>
      </text>
    </comment>
    <comment ref="J8" authorId="0" shapeId="0" xr:uid="{00000000-0006-0000-0600-00000C000000}">
      <text>
        <r>
          <rPr>
            <sz val="11"/>
            <rFont val="Calibri"/>
          </rPr>
          <t>Ensure root squash for NFS file shares is configured</t>
        </r>
      </text>
    </comment>
    <comment ref="J23" authorId="0" shapeId="0" xr:uid="{00000000-0006-0000-0600-00000D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K23" authorId="0" shapeId="0" xr:uid="{00000000-0006-0000-0600-00000E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L23" authorId="0" shapeId="0" xr:uid="{00000000-0006-0000-0600-00000F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24" authorId="0" shapeId="0" xr:uid="{00000000-0006-0000-0600-000010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K24" authorId="0" shapeId="0" xr:uid="{00000000-0006-0000-0600-000011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L24" authorId="0" shapeId="0" xr:uid="{00000000-0006-0000-0600-000012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36" authorId="0" shapeId="0" xr:uid="{00000000-0006-0000-0600-000013000000}">
      <text>
        <r>
          <rPr>
            <sz val="11"/>
            <rFont val="Calibri"/>
          </rPr>
          <t>Ensure Azure Resource Manager Delete locks are applied to Azure Storage Accounts</t>
        </r>
      </text>
    </comment>
    <comment ref="K36" authorId="0" shapeId="0" xr:uid="{00000000-0006-0000-0600-000014000000}">
      <text>
        <r>
          <rPr>
            <sz val="11"/>
            <rFont val="Calibri"/>
          </rPr>
          <t>Ensure Azure Resource Manager ReadOnly locks are considered for Azure Storage Accounts</t>
        </r>
      </text>
    </comment>
    <comment ref="J43" authorId="0" shapeId="0" xr:uid="{00000000-0006-0000-0600-000015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J44" authorId="0" shapeId="0" xr:uid="{00000000-0006-0000-0600-000016000000}">
      <text>
        <r>
          <rPr>
            <sz val="11"/>
            <rFont val="Calibri"/>
          </rPr>
          <t>Ensure that shared access signature (SAS) tokens expire within an hour</t>
        </r>
      </text>
    </comment>
    <comment ref="K44" authorId="0" shapeId="0" xr:uid="{00000000-0006-0000-0600-00001C000000}">
      <text>
        <r>
          <rPr>
            <sz val="11"/>
            <rFont val="Calibri"/>
          </rPr>
          <t>Ensure stored access policies (SAP) are used when generating shared access signature (SAS) tokens</t>
        </r>
      </text>
    </comment>
    <comment ref="L44" authorId="0" shapeId="0" xr:uid="{00000000-0006-0000-0600-00001D000000}">
      <text>
        <r>
          <rPr>
            <sz val="11"/>
            <rFont val="Calibri"/>
          </rPr>
          <t>Ensure that shared access signature (SAS) tokens expire within an hour</t>
        </r>
      </text>
    </comment>
    <comment ref="M44" authorId="0" shapeId="0" xr:uid="{00000000-0006-0000-0600-00001E000000}">
      <text>
        <r>
          <rPr>
            <sz val="11"/>
            <rFont val="Calibri"/>
          </rPr>
          <t>Ensure stored access policies (SAP) are used when generating shared access signature (SAS) tokens</t>
        </r>
      </text>
    </comment>
    <comment ref="N44" authorId="0" shapeId="0" xr:uid="{00000000-0006-0000-0600-00001F000000}">
      <text>
        <r>
          <rPr>
            <sz val="11"/>
            <rFont val="Calibri"/>
          </rPr>
          <t>Ensure that shared access signature (SAS) tokens expire within an hour</t>
        </r>
      </text>
    </comment>
    <comment ref="O44" authorId="0" shapeId="0" xr:uid="{00000000-0006-0000-0600-000020000000}">
      <text>
        <r>
          <rPr>
            <sz val="11"/>
            <rFont val="Calibri"/>
          </rPr>
          <t>Ensure stored access policies (SAP) are used when generating shared access signature (SAS) tokens</t>
        </r>
      </text>
    </comment>
    <comment ref="P44" authorId="0" shapeId="0" xr:uid="{00000000-0006-0000-0600-000021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Q44" authorId="0" shapeId="0" xr:uid="{00000000-0006-0000-0600-000017000000}">
      <text>
        <r>
          <rPr>
            <sz val="11"/>
            <rFont val="Calibri"/>
          </rPr>
          <t>Ensure that Storage Account Access Keys are Periodically Regenerated</t>
        </r>
      </text>
    </comment>
    <comment ref="R44" authorId="0" shapeId="0" xr:uid="{00000000-0006-0000-0600-000018000000}">
      <text>
        <r>
          <rPr>
            <sz val="11"/>
            <rFont val="Calibri"/>
          </rPr>
          <t>Ensure that shared access signature (SAS) tokens expire within an hour</t>
        </r>
      </text>
    </comment>
    <comment ref="S44" authorId="0" shapeId="0" xr:uid="{00000000-0006-0000-0600-000019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T44" authorId="0" shapeId="0" xr:uid="{00000000-0006-0000-0600-00001A000000}">
      <text>
        <r>
          <rPr>
            <sz val="11"/>
            <rFont val="Calibri"/>
          </rPr>
          <t>Ensure that shared access signature (SAS) tokens expire within an hour</t>
        </r>
      </text>
    </comment>
    <comment ref="U44" authorId="0" shapeId="0" xr:uid="{00000000-0006-0000-0600-00001B000000}">
      <text>
        <r>
          <rPr>
            <sz val="11"/>
            <rFont val="Calibri"/>
          </rPr>
          <t>Ensure stored access policies (SAP) are used when generating shared access signature (SAS) tokens</t>
        </r>
      </text>
    </comment>
    <comment ref="J52" authorId="0" shapeId="0" xr:uid="{00000000-0006-0000-0600-000022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K52" authorId="0" shapeId="0" xr:uid="{00000000-0006-0000-0600-000023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L52" authorId="0" shapeId="0" xr:uid="{00000000-0006-0000-0600-000024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J53" authorId="0" shapeId="0" xr:uid="{00000000-0006-0000-0600-000025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K53" authorId="0" shapeId="0" xr:uid="{00000000-0006-0000-0600-000026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L53" authorId="0" shapeId="0" xr:uid="{00000000-0006-0000-0600-000027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J67" authorId="0" shapeId="0" xr:uid="{00000000-0006-0000-0600-000028000000}">
      <text>
        <r>
          <rPr>
            <sz val="11"/>
            <rFont val="Calibri"/>
          </rPr>
          <t>Ensure soft delete on Backup vaults is Enabled</t>
        </r>
      </text>
    </comment>
    <comment ref="K67" authorId="0" shapeId="0" xr:uid="{00000000-0006-0000-0600-000029000000}">
      <text>
        <r>
          <rPr>
            <sz val="11"/>
            <rFont val="Calibri"/>
          </rPr>
          <t>Ensure immutability for Backup vaults is Enabled</t>
        </r>
      </text>
    </comment>
    <comment ref="L67" authorId="0" shapeId="0" xr:uid="{00000000-0006-0000-0600-00002A000000}">
      <text>
        <r>
          <rPr>
            <sz val="11"/>
            <rFont val="Calibri"/>
          </rPr>
          <t>Ensure soft delete on Recovery Services vaults is Enabled</t>
        </r>
      </text>
    </comment>
    <comment ref="M67" authorId="0" shapeId="0" xr:uid="{00000000-0006-0000-0600-00002B000000}">
      <text>
        <r>
          <rPr>
            <sz val="11"/>
            <rFont val="Calibri"/>
          </rPr>
          <t>Ensure immutability for Recovery Services vaults is Enabled</t>
        </r>
      </text>
    </comment>
    <comment ref="N67" authorId="0" shapeId="0" xr:uid="{00000000-0006-0000-0600-00002C000000}">
      <text>
        <r>
          <rPr>
            <sz val="11"/>
            <rFont val="Calibri"/>
          </rPr>
          <t>Ensure soft delete for Azure File Shares is Enabled</t>
        </r>
      </text>
    </comment>
    <comment ref="O67" authorId="0" shapeId="0" xr:uid="{00000000-0006-0000-0600-00002D000000}">
      <text>
        <r>
          <rPr>
            <sz val="11"/>
            <rFont val="Calibri"/>
          </rPr>
          <t>Ensure that soft delete for blobs on Azure Blob Storage storage accounts is Enabled</t>
        </r>
      </text>
    </comment>
    <comment ref="P67" authorId="0" shapeId="0" xr:uid="{00000000-0006-0000-0600-00002E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Q67" authorId="0" shapeId="0" xr:uid="{00000000-0006-0000-0600-00002F000000}">
      <text>
        <r>
          <rPr>
            <sz val="11"/>
            <rFont val="Calibri"/>
          </rPr>
          <t>Ensure locked immutability policies are used for containers storing business-critical blob data</t>
        </r>
      </text>
    </comment>
    <comment ref="R67" authorId="0" shapeId="0" xr:uid="{00000000-0006-0000-0600-000030000000}">
      <text>
        <r>
          <rPr>
            <sz val="11"/>
            <rFont val="Calibri"/>
          </rPr>
          <t>Ensure Soft Delete is Enabled for Azure Containers and Blob Storage</t>
        </r>
      </text>
    </comment>
    <comment ref="J88" authorId="0" shapeId="0" xr:uid="{00000000-0006-0000-0600-000031000000}">
      <text>
        <r>
          <rPr>
            <sz val="11"/>
            <rFont val="Calibri"/>
          </rPr>
          <t>Ensure public network access is Disabled</t>
        </r>
      </text>
    </comment>
    <comment ref="K88" authorId="0" shapeId="0" xr:uid="{00000000-0006-0000-0600-000032000000}">
      <text>
        <r>
          <rPr>
            <sz val="11"/>
            <rFont val="Calibri"/>
          </rPr>
          <t>Ensure Network Access Rules are set to Deny-by-default</t>
        </r>
      </text>
    </comment>
    <comment ref="L88" authorId="0" shapeId="0" xr:uid="{00000000-0006-0000-0600-000033000000}">
      <text>
        <r>
          <rPr>
            <sz val="11"/>
            <rFont val="Calibri"/>
          </rPr>
          <t>Ensure Private Endpoints are used to access {service}</t>
        </r>
      </text>
    </comment>
    <comment ref="M88" authorId="0" shapeId="0" xr:uid="{00000000-0006-0000-0600-000034000000}">
      <text>
        <r>
          <rPr>
            <sz val="11"/>
            <rFont val="Calibri"/>
          </rPr>
          <t>Ensure public network access on Recovery Services vaults is Disabled</t>
        </r>
      </text>
    </comment>
    <comment ref="N88" authorId="0" shapeId="0" xr:uid="{00000000-0006-0000-0600-000035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O88" authorId="0" shapeId="0" xr:uid="{00000000-0006-0000-0600-000036000000}">
      <text>
        <r>
          <rPr>
            <sz val="11"/>
            <rFont val="Calibri"/>
          </rPr>
          <t>Ensure Private Endpoints are used to access Storage Accounts</t>
        </r>
      </text>
    </comment>
    <comment ref="P88" authorId="0" shapeId="0" xr:uid="{00000000-0006-0000-0600-000037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Q88" authorId="0" shapeId="0" xr:uid="{00000000-0006-0000-0600-000038000000}">
      <text>
        <r>
          <rPr>
            <sz val="11"/>
            <rFont val="Calibri"/>
          </rPr>
          <t>Ensure Default Network Access Rule for Storage Accounts is Set to Deny</t>
        </r>
      </text>
    </comment>
    <comment ref="R88" authorId="0" shapeId="0" xr:uid="{00000000-0006-0000-0600-000039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J89" authorId="0" shapeId="0" xr:uid="{00000000-0006-0000-0600-00003A000000}">
      <text>
        <r>
          <rPr>
            <sz val="11"/>
            <rFont val="Calibri"/>
          </rPr>
          <t>Ensure public network access is Disabled</t>
        </r>
      </text>
    </comment>
    <comment ref="K89" authorId="0" shapeId="0" xr:uid="{00000000-0006-0000-0600-00003B000000}">
      <text>
        <r>
          <rPr>
            <sz val="11"/>
            <rFont val="Calibri"/>
          </rPr>
          <t>Ensure Network Access Rules are set to Deny-by-default</t>
        </r>
      </text>
    </comment>
    <comment ref="L89" authorId="0" shapeId="0" xr:uid="{00000000-0006-0000-0600-00003C000000}">
      <text>
        <r>
          <rPr>
            <sz val="11"/>
            <rFont val="Calibri"/>
          </rPr>
          <t>Ensure Private Endpoints are used to access {service}</t>
        </r>
      </text>
    </comment>
    <comment ref="M89" authorId="0" shapeId="0" xr:uid="{00000000-0006-0000-0600-00003D000000}">
      <text>
        <r>
          <rPr>
            <sz val="11"/>
            <rFont val="Calibri"/>
          </rPr>
          <t>Ensure public network access on Recovery Services vaults is Disabled</t>
        </r>
      </text>
    </comment>
    <comment ref="N89" authorId="0" shapeId="0" xr:uid="{00000000-0006-0000-0600-00003E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O89" authorId="0" shapeId="0" xr:uid="{00000000-0006-0000-0600-00003F000000}">
      <text>
        <r>
          <rPr>
            <sz val="11"/>
            <rFont val="Calibri"/>
          </rPr>
          <t>Ensure Private Endpoints are used to access Storage Accounts</t>
        </r>
      </text>
    </comment>
    <comment ref="P89" authorId="0" shapeId="0" xr:uid="{00000000-0006-0000-0600-000040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Q89" authorId="0" shapeId="0" xr:uid="{00000000-0006-0000-0600-000041000000}">
      <text>
        <r>
          <rPr>
            <sz val="11"/>
            <rFont val="Calibri"/>
          </rPr>
          <t>Ensure Default Network Access Rule for Storage Accounts is Set to Deny</t>
        </r>
      </text>
    </comment>
    <comment ref="R89" authorId="0" shapeId="0" xr:uid="{00000000-0006-0000-0600-000042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J91" authorId="0" shapeId="0" xr:uid="{00000000-0006-0000-0600-000043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K91" authorId="0" shapeId="0" xr:uid="{00000000-0006-0000-0600-000044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L91" authorId="0" shapeId="0" xr:uid="{00000000-0006-0000-0600-000045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M91" authorId="0" shapeId="0" xr:uid="{00000000-0006-0000-0600-000046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N91" authorId="0" shapeId="0" xr:uid="{00000000-0006-0000-0600-000047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O91" authorId="0" shapeId="0" xr:uid="{00000000-0006-0000-0600-000048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P91" authorId="0" shapeId="0" xr:uid="{00000000-0006-0000-0600-000049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4A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J93" authorId="0" shapeId="0" xr:uid="{00000000-0006-0000-0600-00004B000000}">
      <text>
        <r>
          <rPr>
            <sz val="11"/>
            <rFont val="Calibri"/>
          </rPr>
          <t>Ensure Critical Data is Encrypted with Microsoft Managed Keys (MMK)</t>
        </r>
      </text>
    </comment>
    <comment ref="K93" authorId="0" shapeId="0" xr:uid="{00000000-0006-0000-0600-00004C000000}">
      <text>
        <r>
          <rPr>
            <sz val="11"/>
            <rFont val="Calibri"/>
          </rPr>
          <t>Ensure Critical Data is Encrypted with Customer Managed Keys (CMK)</t>
        </r>
      </text>
    </comment>
    <comment ref="L93" authorId="0" shapeId="0" xr:uid="{00000000-0006-0000-0600-00004D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M93" authorId="0" shapeId="0" xr:uid="{00000000-0006-0000-0600-00004E000000}">
      <text>
        <r>
          <rPr>
            <sz val="11"/>
            <rFont val="Calibri"/>
          </rPr>
          <t>Ensure backup data in Backup vaults is encrypted using customer-managed keys (CMK)</t>
        </r>
      </text>
    </comment>
    <comment ref="N93" authorId="0" shapeId="0" xr:uid="{00000000-0006-0000-0600-00004F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O93" authorId="0" shapeId="0" xr:uid="{00000000-0006-0000-0600-000050000000}">
      <text>
        <r>
          <rPr>
            <sz val="11"/>
            <rFont val="Calibri"/>
          </rPr>
          <t>Ensure backup data in Recovery Services vaults is encrypted using customer-managed keys (CMK)</t>
        </r>
      </text>
    </comment>
    <comment ref="P93" authorId="0" shapeId="0" xr:uid="{00000000-0006-0000-0600-000051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Q93" authorId="0" shapeId="0" xr:uid="{00000000-0006-0000-0600-000052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R93" authorId="0" shapeId="0" xr:uid="{00000000-0006-0000-0600-000053000000}">
      <text>
        <r>
          <rPr>
            <sz val="11"/>
            <rFont val="Calibri"/>
          </rPr>
          <t>Ensure double encryption is used for Azure Data Box in high-security environments</t>
        </r>
      </text>
    </comment>
    <comment ref="S93" authorId="0" shapeId="0" xr:uid="{00000000-0006-0000-0600-000054000000}">
      <text>
        <r>
          <rPr>
            <sz val="11"/>
            <rFont val="Calibri"/>
          </rPr>
          <t>Ensure customer-managed keys (CMK) are used to encrypt data at rest on Azure Elastic SAN volume groups</t>
        </r>
      </text>
    </comment>
    <comment ref="T93" authorId="0" shapeId="0" xr:uid="{00000000-0006-0000-0600-000055000000}">
      <text>
        <r>
          <rPr>
            <sz val="11"/>
            <rFont val="Calibri"/>
          </rPr>
          <t>Ensure Storage for Critical Data are Encrypted with Customer Managed Keys (CMK)</t>
        </r>
      </text>
    </comment>
    <comment ref="U93" authorId="0" shapeId="0" xr:uid="{00000000-0006-0000-0600-000056000000}">
      <text>
        <r>
          <rPr>
            <sz val="11"/>
            <rFont val="Calibri"/>
          </rPr>
          <t>Ensure that ‘Enable Infrastructure Encryption’ for Each Storage Account in Azure Storage is Set to ‘enabled’</t>
        </r>
      </text>
    </comment>
    <comment ref="J94" authorId="0" shapeId="0" xr:uid="{00000000-0006-0000-0600-000057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J99" authorId="0" shapeId="0" xr:uid="{00000000-0006-0000-0600-000058000000}">
      <text>
        <r>
          <rPr>
            <sz val="11"/>
            <rFont val="Calibri"/>
          </rPr>
          <t>Ensure Storage Explorer is using the latest version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that shared access signature (SAS) tokens expire within an hour</t>
        </r>
      </text>
    </comment>
    <comment ref="I89" authorId="0" shapeId="0" xr:uid="{00000000-0006-0000-0700-00000C000000}">
      <text>
        <r>
          <rPr>
            <sz val="11"/>
            <rFont val="Calibri"/>
          </rPr>
          <t>Ensure stored access policies (SAP) are used when generating shared access signature (SAS) tokens</t>
        </r>
      </text>
    </comment>
    <comment ref="J89" authorId="0" shapeId="0" xr:uid="{00000000-0006-0000-0700-000002000000}">
      <text>
        <r>
          <rPr>
            <sz val="11"/>
            <rFont val="Calibri"/>
          </rPr>
          <t>Ensure that shared access signature (SAS) tokens expire within an hour</t>
        </r>
      </text>
    </comment>
    <comment ref="K89" authorId="0" shapeId="0" xr:uid="{00000000-0006-0000-0700-000003000000}">
      <text>
        <r>
          <rPr>
            <sz val="11"/>
            <rFont val="Calibri"/>
          </rPr>
          <t>Ensure stored access policies (SAP) are used when generating shared access signature (SAS) tokens</t>
        </r>
      </text>
    </comment>
    <comment ref="L89" authorId="0" shapeId="0" xr:uid="{00000000-0006-0000-0700-000004000000}">
      <text>
        <r>
          <rPr>
            <sz val="11"/>
            <rFont val="Calibri"/>
          </rPr>
          <t>Ensure that shared access signature (SAS) tokens expire within an hour</t>
        </r>
      </text>
    </comment>
    <comment ref="M89" authorId="0" shapeId="0" xr:uid="{00000000-0006-0000-0700-000005000000}">
      <text>
        <r>
          <rPr>
            <sz val="11"/>
            <rFont val="Calibri"/>
          </rPr>
          <t>Ensure stored access policies (SAP) are used when generating shared access signature (SAS) tokens</t>
        </r>
      </text>
    </comment>
    <comment ref="N89" authorId="0" shapeId="0" xr:uid="{00000000-0006-0000-0700-000006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O89" authorId="0" shapeId="0" xr:uid="{00000000-0006-0000-0700-000007000000}">
      <text>
        <r>
          <rPr>
            <sz val="11"/>
            <rFont val="Calibri"/>
          </rPr>
          <t>Ensure that Storage Account Access Keys are Periodically Regenerated</t>
        </r>
      </text>
    </comment>
    <comment ref="P89" authorId="0" shapeId="0" xr:uid="{00000000-0006-0000-0700-000008000000}">
      <text>
        <r>
          <rPr>
            <sz val="11"/>
            <rFont val="Calibri"/>
          </rPr>
          <t>Ensure that shared access signature (SAS) tokens expire within an hour</t>
        </r>
      </text>
    </comment>
    <comment ref="Q89" authorId="0" shapeId="0" xr:uid="{00000000-0006-0000-0700-000009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R89" authorId="0" shapeId="0" xr:uid="{00000000-0006-0000-0700-00000A000000}">
      <text>
        <r>
          <rPr>
            <sz val="11"/>
            <rFont val="Calibri"/>
          </rPr>
          <t>Ensure that shared access signature (SAS) tokens expire within an hour</t>
        </r>
      </text>
    </comment>
    <comment ref="S89" authorId="0" shapeId="0" xr:uid="{00000000-0006-0000-0700-00000B000000}">
      <text>
        <r>
          <rPr>
            <sz val="11"/>
            <rFont val="Calibri"/>
          </rPr>
          <t>Ensure stored access policies (SAP) are used when generating shared access signature (SAS) tokens</t>
        </r>
      </text>
    </comment>
    <comment ref="H91" authorId="0" shapeId="0" xr:uid="{00000000-0006-0000-0700-00000D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H93" authorId="0" shapeId="0" xr:uid="{00000000-0006-0000-0700-00000E000000}">
      <text>
        <r>
          <rPr>
            <sz val="11"/>
            <rFont val="Calibri"/>
          </rPr>
          <t>Ensure that shared access signature (SAS) tokens expire within an hour</t>
        </r>
      </text>
    </comment>
    <comment ref="I93" authorId="0" shapeId="0" xr:uid="{00000000-0006-0000-0700-000010000000}">
      <text>
        <r>
          <rPr>
            <sz val="11"/>
            <rFont val="Calibri"/>
          </rPr>
          <t>Ensure stored access policies (SAP) are used when generating shared access signature (SAS) tokens</t>
        </r>
      </text>
    </comment>
    <comment ref="J93" authorId="0" shapeId="0" xr:uid="{00000000-0006-0000-0700-000011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K93" authorId="0" shapeId="0" xr:uid="{00000000-0006-0000-0700-000012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L93" authorId="0" shapeId="0" xr:uid="{00000000-0006-0000-0700-000013000000}">
      <text>
        <r>
          <rPr>
            <sz val="11"/>
            <rFont val="Calibri"/>
          </rPr>
          <t>Ensure root squash for NFS file shares is configured</t>
        </r>
      </text>
    </comment>
    <comment ref="M93" authorId="0" shapeId="0" xr:uid="{00000000-0006-0000-0700-000014000000}">
      <text>
        <r>
          <rPr>
            <sz val="11"/>
            <rFont val="Calibri"/>
          </rPr>
          <t>Ensure that shared access signature (SAS) tokens expire within an hour</t>
        </r>
      </text>
    </comment>
    <comment ref="N93" authorId="0" shapeId="0" xr:uid="{00000000-0006-0000-0700-000015000000}">
      <text>
        <r>
          <rPr>
            <sz val="11"/>
            <rFont val="Calibri"/>
          </rPr>
          <t>Ensure stored access policies (SAP) are used when generating shared access signature (SAS) tokens</t>
        </r>
      </text>
    </comment>
    <comment ref="O93" authorId="0" shapeId="0" xr:uid="{00000000-0006-0000-0700-000016000000}">
      <text>
        <r>
          <rPr>
            <sz val="11"/>
            <rFont val="Calibri"/>
          </rPr>
          <t>Ensure that shared access signature (SAS) tokens expire within an hour</t>
        </r>
      </text>
    </comment>
    <comment ref="P93" authorId="0" shapeId="0" xr:uid="{00000000-0006-0000-0700-000017000000}">
      <text>
        <r>
          <rPr>
            <sz val="11"/>
            <rFont val="Calibri"/>
          </rPr>
          <t>Ensure stored access policies (SAP) are used when generating shared access signature (SAS) tokens</t>
        </r>
      </text>
    </comment>
    <comment ref="Q93" authorId="0" shapeId="0" xr:uid="{00000000-0006-0000-0700-000018000000}">
      <text>
        <r>
          <rPr>
            <sz val="11"/>
            <rFont val="Calibri"/>
          </rPr>
          <t>Ensure that shared access signature (SAS) tokens expire within an hour</t>
        </r>
      </text>
    </comment>
    <comment ref="R93" authorId="0" shapeId="0" xr:uid="{00000000-0006-0000-0700-000019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3" authorId="0" shapeId="0" xr:uid="{00000000-0006-0000-0700-00001A000000}">
      <text>
        <r>
          <rPr>
            <sz val="11"/>
            <rFont val="Calibri"/>
          </rPr>
          <t>Ensure that shared access signature (SAS) tokens expire within an hour</t>
        </r>
      </text>
    </comment>
    <comment ref="T93" authorId="0" shapeId="0" xr:uid="{00000000-0006-0000-0700-00000F000000}">
      <text>
        <r>
          <rPr>
            <sz val="11"/>
            <rFont val="Calibri"/>
          </rPr>
          <t>Ensure stored access policies (SAP) are used when generating shared access signature (SAS) tokens</t>
        </r>
      </text>
    </comment>
    <comment ref="H110" authorId="0" shapeId="0" xr:uid="{00000000-0006-0000-0700-00001B000000}">
      <text>
        <r>
          <rPr>
            <sz val="11"/>
            <rFont val="Calibri"/>
          </rPr>
          <t>Ensure Critical Data is Encrypted with Microsoft Managed Keys (MMK)</t>
        </r>
      </text>
    </comment>
    <comment ref="I110" authorId="0" shapeId="0" xr:uid="{00000000-0006-0000-0700-00001C000000}">
      <text>
        <r>
          <rPr>
            <sz val="11"/>
            <rFont val="Calibri"/>
          </rPr>
          <t>Ensure Critical Data is Encrypted with Customer Managed Keys (CMK)</t>
        </r>
      </text>
    </comment>
    <comment ref="J110" authorId="0" shapeId="0" xr:uid="{00000000-0006-0000-0700-00001D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K110" authorId="0" shapeId="0" xr:uid="{00000000-0006-0000-0700-00001E000000}">
      <text>
        <r>
          <rPr>
            <sz val="11"/>
            <rFont val="Calibri"/>
          </rPr>
          <t>Ensure backup data in Backup vaults is encrypted using customer-managed keys (CMK)</t>
        </r>
      </text>
    </comment>
    <comment ref="L110" authorId="0" shapeId="0" xr:uid="{00000000-0006-0000-0700-00001F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M110" authorId="0" shapeId="0" xr:uid="{00000000-0006-0000-0700-000020000000}">
      <text>
        <r>
          <rPr>
            <sz val="11"/>
            <rFont val="Calibri"/>
          </rPr>
          <t>Ensure backup data in Recovery Services vaults is encrypted using customer-managed keys (CMK)</t>
        </r>
      </text>
    </comment>
    <comment ref="N110" authorId="0" shapeId="0" xr:uid="{00000000-0006-0000-0700-000021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O110" authorId="0" shapeId="0" xr:uid="{00000000-0006-0000-0700-000022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P110" authorId="0" shapeId="0" xr:uid="{00000000-0006-0000-0700-000023000000}">
      <text>
        <r>
          <rPr>
            <sz val="11"/>
            <rFont val="Calibri"/>
          </rPr>
          <t>Ensure double encryption is used for Azure Data Box in high-security environments</t>
        </r>
      </text>
    </comment>
    <comment ref="Q110" authorId="0" shapeId="0" xr:uid="{00000000-0006-0000-0700-000024000000}">
      <text>
        <r>
          <rPr>
            <sz val="11"/>
            <rFont val="Calibri"/>
          </rPr>
          <t>Ensure customer-managed keys (CMK) are used to encrypt data at rest on Azure Elastic SAN volume groups</t>
        </r>
      </text>
    </comment>
    <comment ref="R110" authorId="0" shapeId="0" xr:uid="{00000000-0006-0000-0700-000025000000}">
      <text>
        <r>
          <rPr>
            <sz val="11"/>
            <rFont val="Calibri"/>
          </rPr>
          <t>Ensure Storage for Critical Data are Encrypted with Customer Managed Keys (CMK)</t>
        </r>
      </text>
    </comment>
    <comment ref="S110" authorId="0" shapeId="0" xr:uid="{00000000-0006-0000-0700-000026000000}">
      <text>
        <r>
          <rPr>
            <sz val="11"/>
            <rFont val="Calibri"/>
          </rPr>
          <t>Ensure that ‘Enable Infrastructure Encryption’ for Each Storage Account in Azure Storage is Set to ‘enabled’</t>
        </r>
      </text>
    </comment>
    <comment ref="H111" authorId="0" shapeId="0" xr:uid="{00000000-0006-0000-0700-000027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I111" authorId="0" shapeId="0" xr:uid="{00000000-0006-0000-0700-000028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J111" authorId="0" shapeId="0" xr:uid="{00000000-0006-0000-0700-000029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K111" authorId="0" shapeId="0" xr:uid="{00000000-0006-0000-0700-00002A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L111" authorId="0" shapeId="0" xr:uid="{00000000-0006-0000-0700-00002B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M111" authorId="0" shapeId="0" xr:uid="{00000000-0006-0000-0700-00002C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N111" authorId="0" shapeId="0" xr:uid="{00000000-0006-0000-0700-00002D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2E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114" authorId="0" shapeId="0" xr:uid="{00000000-0006-0000-0700-00002F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I114" authorId="0" shapeId="0" xr:uid="{00000000-0006-0000-0700-000030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7" authorId="0" shapeId="0" xr:uid="{00000000-0006-0000-0700-000031000000}">
      <text>
        <r>
          <rPr>
            <sz val="11"/>
            <rFont val="Calibri"/>
          </rPr>
          <t>Ensure Azure Resource Manager Delete locks are applied to Azure Storage Accounts</t>
        </r>
      </text>
    </comment>
    <comment ref="I117" authorId="0" shapeId="0" xr:uid="{00000000-0006-0000-0700-000032000000}">
      <text>
        <r>
          <rPr>
            <sz val="11"/>
            <rFont val="Calibri"/>
          </rPr>
          <t>Ensure Azure Resource Manager ReadOnly locks are considered for Azure Storage Accounts</t>
        </r>
      </text>
    </comment>
    <comment ref="H119" authorId="0" shapeId="0" xr:uid="{00000000-0006-0000-0700-000033000000}">
      <text>
        <r>
          <rPr>
            <sz val="11"/>
            <rFont val="Calibri"/>
          </rPr>
          <t>Ensure soft delete on Backup vaults is Enabled</t>
        </r>
      </text>
    </comment>
    <comment ref="I119" authorId="0" shapeId="0" xr:uid="{00000000-0006-0000-0700-000034000000}">
      <text>
        <r>
          <rPr>
            <sz val="11"/>
            <rFont val="Calibri"/>
          </rPr>
          <t>Ensure immutability for Backup vaults is Enabled</t>
        </r>
      </text>
    </comment>
    <comment ref="J119" authorId="0" shapeId="0" xr:uid="{00000000-0006-0000-0700-000035000000}">
      <text>
        <r>
          <rPr>
            <sz val="11"/>
            <rFont val="Calibri"/>
          </rPr>
          <t>Ensure soft delete on Recovery Services vaults is Enabled</t>
        </r>
      </text>
    </comment>
    <comment ref="K119" authorId="0" shapeId="0" xr:uid="{00000000-0006-0000-0700-000036000000}">
      <text>
        <r>
          <rPr>
            <sz val="11"/>
            <rFont val="Calibri"/>
          </rPr>
          <t>Ensure immutability for Recovery Services vaults is Enabled</t>
        </r>
      </text>
    </comment>
    <comment ref="L119" authorId="0" shapeId="0" xr:uid="{00000000-0006-0000-0700-000037000000}">
      <text>
        <r>
          <rPr>
            <sz val="11"/>
            <rFont val="Calibri"/>
          </rPr>
          <t>Ensure soft delete for Azure File Shares is Enabled</t>
        </r>
      </text>
    </comment>
    <comment ref="M119" authorId="0" shapeId="0" xr:uid="{00000000-0006-0000-0700-000038000000}">
      <text>
        <r>
          <rPr>
            <sz val="11"/>
            <rFont val="Calibri"/>
          </rPr>
          <t>Ensure that soft delete for blobs on Azure Blob Storage storage accounts is Enabled</t>
        </r>
      </text>
    </comment>
    <comment ref="N119" authorId="0" shapeId="0" xr:uid="{00000000-0006-0000-0700-000039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O119" authorId="0" shapeId="0" xr:uid="{00000000-0006-0000-0700-00003A000000}">
      <text>
        <r>
          <rPr>
            <sz val="11"/>
            <rFont val="Calibri"/>
          </rPr>
          <t>Ensure locked immutability policies are used for containers storing business-critical blob data</t>
        </r>
      </text>
    </comment>
    <comment ref="P119" authorId="0" shapeId="0" xr:uid="{00000000-0006-0000-0700-00003B000000}">
      <text>
        <r>
          <rPr>
            <sz val="11"/>
            <rFont val="Calibri"/>
          </rPr>
          <t>Ensure Soft Delete is Enabled for Azure Containers and Blob Storage</t>
        </r>
      </text>
    </comment>
    <comment ref="H123" authorId="0" shapeId="0" xr:uid="{00000000-0006-0000-0700-00003C000000}">
      <text>
        <r>
          <rPr>
            <sz val="11"/>
            <rFont val="Calibri"/>
          </rPr>
          <t>Ensure Azure Resource Manager Delete locks are applied to Azure Storage Accounts</t>
        </r>
      </text>
    </comment>
    <comment ref="I123" authorId="0" shapeId="0" xr:uid="{00000000-0006-0000-0700-00003D000000}">
      <text>
        <r>
          <rPr>
            <sz val="11"/>
            <rFont val="Calibri"/>
          </rPr>
          <t>Ensure Azure Resource Manager ReadOnly locks are considered for Azure Storage Accounts</t>
        </r>
      </text>
    </comment>
    <comment ref="H124" authorId="0" shapeId="0" xr:uid="{00000000-0006-0000-0700-00003E000000}">
      <text>
        <r>
          <rPr>
            <sz val="11"/>
            <rFont val="Calibri"/>
          </rPr>
          <t>Ensure soft delete on Backup vaults is Enabled</t>
        </r>
      </text>
    </comment>
    <comment ref="I124" authorId="0" shapeId="0" xr:uid="{00000000-0006-0000-0700-00003F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J124" authorId="0" shapeId="0" xr:uid="{00000000-0006-0000-0700-000040000000}">
      <text>
        <r>
          <rPr>
            <sz val="11"/>
            <rFont val="Calibri"/>
          </rPr>
          <t>Ensure soft delete on Recovery Services vaults is Enabled</t>
        </r>
      </text>
    </comment>
    <comment ref="K124" authorId="0" shapeId="0" xr:uid="{00000000-0006-0000-0700-000041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L124" authorId="0" shapeId="0" xr:uid="{00000000-0006-0000-0700-000042000000}">
      <text>
        <r>
          <rPr>
            <sz val="11"/>
            <rFont val="Calibri"/>
          </rPr>
          <t>Ensure soft delete for Azure File Shares is Enabled</t>
        </r>
      </text>
    </comment>
    <comment ref="M124" authorId="0" shapeId="0" xr:uid="{00000000-0006-0000-0700-000043000000}">
      <text>
        <r>
          <rPr>
            <sz val="11"/>
            <rFont val="Calibri"/>
          </rPr>
          <t>Ensure that soft delete for blobs on Azure Blob Storage storage accounts is Enabled</t>
        </r>
      </text>
    </comment>
    <comment ref="N124" authorId="0" shapeId="0" xr:uid="{00000000-0006-0000-0700-000044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O124" authorId="0" shapeId="0" xr:uid="{00000000-0006-0000-0700-000045000000}">
      <text>
        <r>
          <rPr>
            <sz val="11"/>
            <rFont val="Calibri"/>
          </rPr>
          <t>Ensure Soft Delete is Enabled for Azure Containers and Blob Storage</t>
        </r>
      </text>
    </comment>
    <comment ref="P124" authorId="0" shapeId="0" xr:uid="{00000000-0006-0000-0700-000046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34" authorId="0" shapeId="0" xr:uid="{00000000-0006-0000-0700-000047000000}">
      <text>
        <r>
          <rPr>
            <sz val="11"/>
            <rFont val="Calibri"/>
          </rPr>
          <t>Ensure public network access is Disabled</t>
        </r>
      </text>
    </comment>
    <comment ref="I134" authorId="0" shapeId="0" xr:uid="{00000000-0006-0000-0700-000048000000}">
      <text>
        <r>
          <rPr>
            <sz val="11"/>
            <rFont val="Calibri"/>
          </rPr>
          <t>Ensure Network Access Rules are set to Deny-by-default</t>
        </r>
      </text>
    </comment>
    <comment ref="J134" authorId="0" shapeId="0" xr:uid="{00000000-0006-0000-0700-000049000000}">
      <text>
        <r>
          <rPr>
            <sz val="11"/>
            <rFont val="Calibri"/>
          </rPr>
          <t>Ensure Private Endpoints are used to access {service}</t>
        </r>
      </text>
    </comment>
    <comment ref="K134" authorId="0" shapeId="0" xr:uid="{00000000-0006-0000-0700-00004A000000}">
      <text>
        <r>
          <rPr>
            <sz val="11"/>
            <rFont val="Calibri"/>
          </rPr>
          <t>Ensure public network access on Recovery Services vaults is Disabled</t>
        </r>
      </text>
    </comment>
    <comment ref="L134" authorId="0" shapeId="0" xr:uid="{00000000-0006-0000-0700-00004B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M134" authorId="0" shapeId="0" xr:uid="{00000000-0006-0000-0700-00004C000000}">
      <text>
        <r>
          <rPr>
            <sz val="11"/>
            <rFont val="Calibri"/>
          </rPr>
          <t>Ensure Private Endpoints are used to access Storage Accounts</t>
        </r>
      </text>
    </comment>
    <comment ref="N134" authorId="0" shapeId="0" xr:uid="{00000000-0006-0000-0700-00004D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O134" authorId="0" shapeId="0" xr:uid="{00000000-0006-0000-0700-00004E000000}">
      <text>
        <r>
          <rPr>
            <sz val="11"/>
            <rFont val="Calibri"/>
          </rPr>
          <t>Ensure Default Network Access Rule for Storage Accounts is Set to Deny</t>
        </r>
      </text>
    </comment>
    <comment ref="P134" authorId="0" shapeId="0" xr:uid="{00000000-0006-0000-0700-00004F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H142" authorId="0" shapeId="0" xr:uid="{00000000-0006-0000-0700-000050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H143" authorId="0" shapeId="0" xr:uid="{00000000-0006-0000-0700-000051000000}">
      <text>
        <r>
          <rPr>
            <sz val="11"/>
            <rFont val="Calibri"/>
          </rPr>
          <t>Ensure Storage Explorer is using the latest version</t>
        </r>
      </text>
    </comment>
    <comment ref="H145" authorId="0" shapeId="0" xr:uid="{00000000-0006-0000-0700-000052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I145" authorId="0" shapeId="0" xr:uid="{00000000-0006-0000-0700-000053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145" authorId="0" shapeId="0" xr:uid="{00000000-0006-0000-0700-000054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H158" authorId="0" shapeId="0" xr:uid="{00000000-0006-0000-0700-000055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I158" authorId="0" shapeId="0" xr:uid="{00000000-0006-0000-0700-000056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158" authorId="0" shapeId="0" xr:uid="{00000000-0006-0000-0700-000057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H165" authorId="0" shapeId="0" xr:uid="{00000000-0006-0000-0700-000058000000}">
      <text>
        <r>
          <rPr>
            <sz val="11"/>
            <rFont val="Calibri"/>
          </rPr>
          <t>Ensure Network Access Rules are set to Deny-by-default</t>
        </r>
      </text>
    </comment>
    <comment ref="I165" authorId="0" shapeId="0" xr:uid="{00000000-0006-0000-0700-000059000000}">
      <text>
        <r>
          <rPr>
            <sz val="11"/>
            <rFont val="Calibri"/>
          </rPr>
          <t>Ensure Default Network Access Rule for Storage Accounts is Set to Deny</t>
        </r>
      </text>
    </comment>
    <comment ref="H221" authorId="0" shapeId="0" xr:uid="{00000000-0006-0000-0700-00005A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I221" authorId="0" shapeId="0" xr:uid="{00000000-0006-0000-0700-00005B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J221" authorId="0" shapeId="0" xr:uid="{00000000-0006-0000-0700-00005C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public network access is Disabled</t>
        </r>
      </text>
    </comment>
    <comment ref="H37" authorId="0" shapeId="0" xr:uid="{00000000-0006-0000-0800-000009000000}">
      <text>
        <r>
          <rPr>
            <sz val="11"/>
            <rFont val="Calibri"/>
          </rPr>
          <t>Ensure Network Access Rules are set to Deny-by-default</t>
        </r>
      </text>
    </comment>
    <comment ref="I37" authorId="0" shapeId="0" xr:uid="{00000000-0006-0000-0800-000002000000}">
      <text>
        <r>
          <rPr>
            <sz val="11"/>
            <rFont val="Calibri"/>
          </rPr>
          <t>Ensure Private Endpoints are used to access {service}</t>
        </r>
      </text>
    </comment>
    <comment ref="J37" authorId="0" shapeId="0" xr:uid="{00000000-0006-0000-0800-000003000000}">
      <text>
        <r>
          <rPr>
            <sz val="11"/>
            <rFont val="Calibri"/>
          </rPr>
          <t>Ensure public network access on Recovery Services vaults is Disabled</t>
        </r>
      </text>
    </comment>
    <comment ref="K37" authorId="0" shapeId="0" xr:uid="{00000000-0006-0000-0800-000004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L37" authorId="0" shapeId="0" xr:uid="{00000000-0006-0000-0800-000005000000}">
      <text>
        <r>
          <rPr>
            <sz val="11"/>
            <rFont val="Calibri"/>
          </rPr>
          <t>Ensure Private Endpoints are used to access Storage Accounts</t>
        </r>
      </text>
    </comment>
    <comment ref="M37" authorId="0" shapeId="0" xr:uid="{00000000-0006-0000-0800-000006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N37" authorId="0" shapeId="0" xr:uid="{00000000-0006-0000-0800-000007000000}">
      <text>
        <r>
          <rPr>
            <sz val="11"/>
            <rFont val="Calibri"/>
          </rPr>
          <t>Ensure Default Network Access Rule for Storage Accounts is Set to Deny</t>
        </r>
      </text>
    </comment>
    <comment ref="O37" authorId="0" shapeId="0" xr:uid="{00000000-0006-0000-0800-000008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G40" authorId="0" shapeId="0" xr:uid="{00000000-0006-0000-0800-00000A000000}">
      <text>
        <r>
          <rPr>
            <sz val="11"/>
            <rFont val="Calibri"/>
          </rPr>
          <t>Ensure public network access is Disabled</t>
        </r>
      </text>
    </comment>
    <comment ref="H40" authorId="0" shapeId="0" xr:uid="{00000000-0006-0000-0800-00000B000000}">
      <text>
        <r>
          <rPr>
            <sz val="11"/>
            <rFont val="Calibri"/>
          </rPr>
          <t>Ensure Private Endpoints are used to access {service}</t>
        </r>
      </text>
    </comment>
    <comment ref="I40" authorId="0" shapeId="0" xr:uid="{00000000-0006-0000-0800-00000C000000}">
      <text>
        <r>
          <rPr>
            <sz val="11"/>
            <rFont val="Calibri"/>
          </rPr>
          <t>Ensure public network access on Recovery Services vaults is Disabled</t>
        </r>
      </text>
    </comment>
    <comment ref="J40" authorId="0" shapeId="0" xr:uid="{00000000-0006-0000-0800-00000D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K40" authorId="0" shapeId="0" xr:uid="{00000000-0006-0000-0800-00000E000000}">
      <text>
        <r>
          <rPr>
            <sz val="11"/>
            <rFont val="Calibri"/>
          </rPr>
          <t>Ensure Private Endpoints are used to access Storage Accounts</t>
        </r>
      </text>
    </comment>
    <comment ref="L40" authorId="0" shapeId="0" xr:uid="{00000000-0006-0000-0800-00000F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G42" authorId="0" shapeId="0" xr:uid="{00000000-0006-0000-0800-000010000000}">
      <text>
        <r>
          <rPr>
            <sz val="11"/>
            <rFont val="Calibri"/>
          </rPr>
          <t>Ensure Network Access Rules are set to Deny-by-default</t>
        </r>
      </text>
    </comment>
    <comment ref="H42" authorId="0" shapeId="0" xr:uid="{00000000-0006-0000-0800-000011000000}">
      <text>
        <r>
          <rPr>
            <sz val="11"/>
            <rFont val="Calibri"/>
          </rPr>
          <t>Ensure Default Network Access Rule for Storage Accounts is Set to Deny</t>
        </r>
      </text>
    </comment>
    <comment ref="G52" authorId="0" shapeId="0" xr:uid="{00000000-0006-0000-0800-000012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H52" authorId="0" shapeId="0" xr:uid="{00000000-0006-0000-0800-000013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I52" authorId="0" shapeId="0" xr:uid="{00000000-0006-0000-0800-000014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J52" authorId="0" shapeId="0" xr:uid="{00000000-0006-0000-0800-000015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K52" authorId="0" shapeId="0" xr:uid="{00000000-0006-0000-0800-000016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L52" authorId="0" shapeId="0" xr:uid="{00000000-0006-0000-0800-000017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M52" authorId="0" shapeId="0" xr:uid="{00000000-0006-0000-0800-000018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2" authorId="0" shapeId="0" xr:uid="{00000000-0006-0000-0800-000019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G63" authorId="0" shapeId="0" xr:uid="{00000000-0006-0000-0800-00001A000000}">
      <text>
        <r>
          <rPr>
            <sz val="11"/>
            <rFont val="Calibri"/>
          </rPr>
          <t>Ensure root squash for NFS file shares is configured</t>
        </r>
      </text>
    </comment>
    <comment ref="H63" authorId="0" shapeId="0" xr:uid="{00000000-0006-0000-0800-00001B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I63" authorId="0" shapeId="0" xr:uid="{00000000-0006-0000-0800-00001C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Network Access Rules are set to Deny-by-default</t>
        </r>
      </text>
    </comment>
    <comment ref="M7" authorId="0" shapeId="0" xr:uid="{00000000-0006-0000-0A00-000003000000}">
      <text>
        <r>
          <rPr>
            <sz val="11"/>
            <rFont val="Calibri"/>
          </rPr>
          <t>Ensure Default Network Access Rule for Storage Accounts is Set to Deny</t>
        </r>
      </text>
    </comment>
    <comment ref="N7" authorId="0" shapeId="0" xr:uid="{00000000-0006-0000-0A00-000002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L16" authorId="0" shapeId="0" xr:uid="{00000000-0006-0000-0A00-000004000000}">
      <text>
        <r>
          <rPr>
            <sz val="11"/>
            <rFont val="Calibri"/>
          </rPr>
          <t>Ensure Network Access Rules are set to Deny-by-default</t>
        </r>
      </text>
    </comment>
    <comment ref="M16" authorId="0" shapeId="0" xr:uid="{00000000-0006-0000-0A00-000007000000}">
      <text>
        <r>
          <rPr>
            <sz val="11"/>
            <rFont val="Calibri"/>
          </rPr>
          <t>Ensure Private Endpoints are used to access {service}</t>
        </r>
      </text>
    </comment>
    <comment ref="N16" authorId="0" shapeId="0" xr:uid="{00000000-0006-0000-0A00-000008000000}">
      <text>
        <r>
          <rPr>
            <sz val="11"/>
            <rFont val="Calibri"/>
          </rPr>
          <t>Ensure Private Endpoints are used to access Storage Accounts</t>
        </r>
      </text>
    </comment>
    <comment ref="O16" authorId="0" shapeId="0" xr:uid="{00000000-0006-0000-0A00-000005000000}">
      <text>
        <r>
          <rPr>
            <sz val="11"/>
            <rFont val="Calibri"/>
          </rPr>
          <t>Ensure Default Network Access Rule for Storage Accounts is Set to Deny</t>
        </r>
      </text>
    </comment>
    <comment ref="P16" authorId="0" shapeId="0" xr:uid="{00000000-0006-0000-0A00-000006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L17" authorId="0" shapeId="0" xr:uid="{00000000-0006-0000-0A00-000009000000}">
      <text>
        <r>
          <rPr>
            <sz val="11"/>
            <rFont val="Calibri"/>
          </rPr>
          <t>Ensure public network access is Disabled</t>
        </r>
      </text>
    </comment>
    <comment ref="M17" authorId="0" shapeId="0" xr:uid="{00000000-0006-0000-0A00-00000C000000}">
      <text>
        <r>
          <rPr>
            <sz val="11"/>
            <rFont val="Calibri"/>
          </rPr>
          <t>Ensure Private Endpoints are used to access {service}</t>
        </r>
      </text>
    </comment>
    <comment ref="N17" authorId="0" shapeId="0" xr:uid="{00000000-0006-0000-0A00-00000D000000}">
      <text>
        <r>
          <rPr>
            <sz val="11"/>
            <rFont val="Calibri"/>
          </rPr>
          <t>Ensure public network access on Recovery Services vaults is Disabled</t>
        </r>
      </text>
    </comment>
    <comment ref="O17" authorId="0" shapeId="0" xr:uid="{00000000-0006-0000-0A00-00000E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P17" authorId="0" shapeId="0" xr:uid="{00000000-0006-0000-0A00-00000F000000}">
      <text>
        <r>
          <rPr>
            <sz val="11"/>
            <rFont val="Calibri"/>
          </rPr>
          <t>Ensure Private Endpoints are used to access Storage Accounts</t>
        </r>
      </text>
    </comment>
    <comment ref="Q17" authorId="0" shapeId="0" xr:uid="{00000000-0006-0000-0A00-00000A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R17" authorId="0" shapeId="0" xr:uid="{00000000-0006-0000-0A00-00000B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L23" authorId="0" shapeId="0" xr:uid="{00000000-0006-0000-0A00-000010000000}">
      <text>
        <r>
          <rPr>
            <sz val="11"/>
            <rFont val="Calibri"/>
          </rPr>
          <t>Ensure public network access is Disabled</t>
        </r>
      </text>
    </comment>
    <comment ref="M23" authorId="0" shapeId="0" xr:uid="{00000000-0006-0000-0A00-000011000000}">
      <text>
        <r>
          <rPr>
            <sz val="11"/>
            <rFont val="Calibri"/>
          </rPr>
          <t>Ensure public network access on Recovery Services vaults is Disabled</t>
        </r>
      </text>
    </comment>
    <comment ref="N23" authorId="0" shapeId="0" xr:uid="{00000000-0006-0000-0A00-000012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O23" authorId="0" shapeId="0" xr:uid="{00000000-0006-0000-0A00-000013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L38" authorId="0" shapeId="0" xr:uid="{00000000-0006-0000-0A00-000014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9" authorId="0" shapeId="0" xr:uid="{00000000-0006-0000-0A00-000015000000}">
      <text>
        <r>
          <rPr>
            <sz val="11"/>
            <rFont val="Calibri"/>
          </rPr>
          <t>Ensure Critical Data is Encrypted with Microsoft Managed Keys (MMK)</t>
        </r>
      </text>
    </comment>
    <comment ref="M59" authorId="0" shapeId="0" xr:uid="{00000000-0006-0000-0A00-00001B000000}">
      <text>
        <r>
          <rPr>
            <sz val="11"/>
            <rFont val="Calibri"/>
          </rPr>
          <t>Ensure Critical Data is Encrypted with Customer Managed Keys (CMK)</t>
        </r>
      </text>
    </comment>
    <comment ref="N59" authorId="0" shapeId="0" xr:uid="{00000000-0006-0000-0A00-00001C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O59" authorId="0" shapeId="0" xr:uid="{00000000-0006-0000-0A00-00001D000000}">
      <text>
        <r>
          <rPr>
            <sz val="11"/>
            <rFont val="Calibri"/>
          </rPr>
          <t>Ensure backup data in Backup vaults is encrypted using customer-managed keys (CMK)</t>
        </r>
      </text>
    </comment>
    <comment ref="P59" authorId="0" shapeId="0" xr:uid="{00000000-0006-0000-0A00-00001E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Q59" authorId="0" shapeId="0" xr:uid="{00000000-0006-0000-0A00-00001F000000}">
      <text>
        <r>
          <rPr>
            <sz val="11"/>
            <rFont val="Calibri"/>
          </rPr>
          <t>Ensure backup data in Recovery Services vaults is encrypted using customer-managed keys (CMK)</t>
        </r>
      </text>
    </comment>
    <comment ref="R59" authorId="0" shapeId="0" xr:uid="{00000000-0006-0000-0A00-000020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S59" authorId="0" shapeId="0" xr:uid="{00000000-0006-0000-0A00-000016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T59" authorId="0" shapeId="0" xr:uid="{00000000-0006-0000-0A00-000017000000}">
      <text>
        <r>
          <rPr>
            <sz val="11"/>
            <rFont val="Calibri"/>
          </rPr>
          <t>Ensure double encryption is used for Azure Data Box in high-security environments</t>
        </r>
      </text>
    </comment>
    <comment ref="U59" authorId="0" shapeId="0" xr:uid="{00000000-0006-0000-0A00-000018000000}">
      <text>
        <r>
          <rPr>
            <sz val="11"/>
            <rFont val="Calibri"/>
          </rPr>
          <t>Ensure customer-managed keys (CMK) are used to encrypt data at rest on Azure Elastic SAN volume groups</t>
        </r>
      </text>
    </comment>
    <comment ref="V59" authorId="0" shapeId="0" xr:uid="{00000000-0006-0000-0A00-000019000000}">
      <text>
        <r>
          <rPr>
            <sz val="11"/>
            <rFont val="Calibri"/>
          </rPr>
          <t>Ensure Storage for Critical Data are Encrypted with Customer Managed Keys (CMK)</t>
        </r>
      </text>
    </comment>
    <comment ref="W59" authorId="0" shapeId="0" xr:uid="{00000000-0006-0000-0A00-00001A000000}">
      <text>
        <r>
          <rPr>
            <sz val="11"/>
            <rFont val="Calibri"/>
          </rPr>
          <t>Ensure that ‘Enable Infrastructure Encryption’ for Each Storage Account in Azure Storage is Set to ‘enabled’</t>
        </r>
      </text>
    </comment>
    <comment ref="L64" authorId="0" shapeId="0" xr:uid="{00000000-0006-0000-0A00-000021000000}">
      <text>
        <r>
          <rPr>
            <sz val="11"/>
            <rFont val="Calibri"/>
          </rPr>
          <t>Ensure Critical Data is Encrypted with Customer Managed Keys (CMK)</t>
        </r>
      </text>
    </comment>
    <comment ref="M64" authorId="0" shapeId="0" xr:uid="{00000000-0006-0000-0A00-000022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N64" authorId="0" shapeId="0" xr:uid="{00000000-0006-0000-0A00-000023000000}">
      <text>
        <r>
          <rPr>
            <sz val="11"/>
            <rFont val="Calibri"/>
          </rPr>
          <t>Ensure backup data in Backup vaults is encrypted using customer-managed keys (CMK)</t>
        </r>
      </text>
    </comment>
    <comment ref="O64" authorId="0" shapeId="0" xr:uid="{00000000-0006-0000-0A00-000024000000}">
      <text>
        <r>
          <rPr>
            <sz val="11"/>
            <rFont val="Calibri"/>
          </rPr>
          <t>Ensure backup data in Recovery Services vaults is encrypted using customer-managed keys (CMK)</t>
        </r>
      </text>
    </comment>
    <comment ref="P64" authorId="0" shapeId="0" xr:uid="{00000000-0006-0000-0A00-000025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Q64" authorId="0" shapeId="0" xr:uid="{00000000-0006-0000-0A00-000026000000}">
      <text>
        <r>
          <rPr>
            <sz val="11"/>
            <rFont val="Calibri"/>
          </rPr>
          <t>Ensure customer-managed keys (CMK) are used to encrypt data at rest on Azure Elastic SAN volume groups</t>
        </r>
      </text>
    </comment>
    <comment ref="R64" authorId="0" shapeId="0" xr:uid="{00000000-0006-0000-0A00-000027000000}">
      <text>
        <r>
          <rPr>
            <sz val="11"/>
            <rFont val="Calibri"/>
          </rPr>
          <t>Ensure Storage for Critical Data are Encrypted with Customer Managed Keys (CMK)</t>
        </r>
      </text>
    </comment>
    <comment ref="L84" authorId="0" shapeId="0" xr:uid="{00000000-0006-0000-0A00-000028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M84" authorId="0" shapeId="0" xr:uid="{00000000-0006-0000-0A00-000029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N84" authorId="0" shapeId="0" xr:uid="{00000000-0006-0000-0A00-00002A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O84" authorId="0" shapeId="0" xr:uid="{00000000-0006-0000-0A00-00002B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P84" authorId="0" shapeId="0" xr:uid="{00000000-0006-0000-0A00-00002C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Q84" authorId="0" shapeId="0" xr:uid="{00000000-0006-0000-0A00-00002D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R84" authorId="0" shapeId="0" xr:uid="{00000000-0006-0000-0A00-00002E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4" authorId="0" shapeId="0" xr:uid="{00000000-0006-0000-0A00-00002F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L93" authorId="0" shapeId="0" xr:uid="{00000000-0006-0000-0A00-000030000000}">
      <text>
        <r>
          <rPr>
            <sz val="11"/>
            <rFont val="Calibri"/>
          </rPr>
          <t>Ensure Storage Explorer is using the latest version</t>
        </r>
      </text>
    </comment>
    <comment ref="L119" authorId="0" shapeId="0" xr:uid="{00000000-0006-0000-0A00-000031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M119" authorId="0" shapeId="0" xr:uid="{00000000-0006-0000-0A00-000032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N119" authorId="0" shapeId="0" xr:uid="{00000000-0006-0000-0A00-000033000000}">
      <text>
        <r>
          <rPr>
            <sz val="11"/>
            <rFont val="Calibri"/>
          </rPr>
          <t>Ensure Storage Explorer is using the latest version</t>
        </r>
      </text>
    </comment>
    <comment ref="L136" authorId="0" shapeId="0" xr:uid="{00000000-0006-0000-0A00-000034000000}">
      <text>
        <r>
          <rPr>
            <sz val="11"/>
            <rFont val="Calibri"/>
          </rPr>
          <t>Ensure stored access policies (SAP) are used when generating shared access signature (SAS) tokens</t>
        </r>
      </text>
    </comment>
    <comment ref="M136" authorId="0" shapeId="0" xr:uid="{00000000-0006-0000-0A00-000035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N136" authorId="0" shapeId="0" xr:uid="{00000000-0006-0000-0A00-000036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O136" authorId="0" shapeId="0" xr:uid="{00000000-0006-0000-0A00-000037000000}">
      <text>
        <r>
          <rPr>
            <sz val="11"/>
            <rFont val="Calibri"/>
          </rPr>
          <t>Ensure stored access policies (SAP) are used when generating shared access signature (SAS) tokens</t>
        </r>
      </text>
    </comment>
    <comment ref="P136" authorId="0" shapeId="0" xr:uid="{00000000-0006-0000-0A00-000038000000}">
      <text>
        <r>
          <rPr>
            <sz val="11"/>
            <rFont val="Calibri"/>
          </rPr>
          <t>Ensure stored access policies (SAP) are used when generating shared access signature (SAS) tokens</t>
        </r>
      </text>
    </comment>
    <comment ref="Q136" authorId="0" shapeId="0" xr:uid="{00000000-0006-0000-0A00-000039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36" authorId="0" shapeId="0" xr:uid="{00000000-0006-0000-0A00-00003A000000}">
      <text>
        <r>
          <rPr>
            <sz val="11"/>
            <rFont val="Calibri"/>
          </rPr>
          <t>Ensure stored access policies (SAP) are used when generating shared access signature (SAS) tokens</t>
        </r>
      </text>
    </comment>
    <comment ref="L137" authorId="0" shapeId="0" xr:uid="{00000000-0006-0000-0A00-00003B000000}">
      <text>
        <r>
          <rPr>
            <sz val="11"/>
            <rFont val="Calibri"/>
          </rPr>
          <t>Ensure root squash for NFS file shares is configured</t>
        </r>
      </text>
    </comment>
    <comment ref="L152" authorId="0" shapeId="0" xr:uid="{00000000-0006-0000-0A00-00003C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L153" authorId="0" shapeId="0" xr:uid="{00000000-0006-0000-0A00-00003D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L156" authorId="0" shapeId="0" xr:uid="{00000000-0006-0000-0A00-00003E000000}">
      <text>
        <r>
          <rPr>
            <sz val="11"/>
            <rFont val="Calibri"/>
          </rPr>
          <t>Ensure stored access policies (SAP) are used when generating shared access signature (SAS) tokens</t>
        </r>
      </text>
    </comment>
    <comment ref="M156" authorId="0" shapeId="0" xr:uid="{00000000-0006-0000-0A00-00003F000000}">
      <text>
        <r>
          <rPr>
            <sz val="11"/>
            <rFont val="Calibri"/>
          </rPr>
          <t>Ensure stored access policies (SAP) are used when generating shared access signature (SAS) tokens</t>
        </r>
      </text>
    </comment>
    <comment ref="N156" authorId="0" shapeId="0" xr:uid="{00000000-0006-0000-0A00-000040000000}">
      <text>
        <r>
          <rPr>
            <sz val="11"/>
            <rFont val="Calibri"/>
          </rPr>
          <t>Ensure stored access policies (SAP) are used when generating shared access signature (SAS) tokens</t>
        </r>
      </text>
    </comment>
    <comment ref="O156" authorId="0" shapeId="0" xr:uid="{00000000-0006-0000-0A00-000041000000}">
      <text>
        <r>
          <rPr>
            <sz val="11"/>
            <rFont val="Calibri"/>
          </rPr>
          <t>Ensure stored access policies (SAP) are used when generating shared access signature (SAS) tokens</t>
        </r>
      </text>
    </comment>
    <comment ref="L169" authorId="0" shapeId="0" xr:uid="{00000000-0006-0000-0A00-000042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M169" authorId="0" shapeId="0" xr:uid="{00000000-0006-0000-0A00-000043000000}">
      <text>
        <r>
          <rPr>
            <sz val="11"/>
            <rFont val="Calibri"/>
          </rPr>
          <t>Ensure that Storage Account Access Keys are Periodically Regenerated</t>
        </r>
      </text>
    </comment>
    <comment ref="L170" authorId="0" shapeId="0" xr:uid="{00000000-0006-0000-0A00-000044000000}">
      <text>
        <r>
          <rPr>
            <sz val="11"/>
            <rFont val="Calibri"/>
          </rPr>
          <t>Ensure that shared access signature (SAS) tokens expire within an hour</t>
        </r>
      </text>
    </comment>
    <comment ref="M170" authorId="0" shapeId="0" xr:uid="{00000000-0006-0000-0A00-000045000000}">
      <text>
        <r>
          <rPr>
            <sz val="11"/>
            <rFont val="Calibri"/>
          </rPr>
          <t>Ensure that shared access signature (SAS) tokens expire within an hour</t>
        </r>
      </text>
    </comment>
    <comment ref="N170" authorId="0" shapeId="0" xr:uid="{00000000-0006-0000-0A00-000046000000}">
      <text>
        <r>
          <rPr>
            <sz val="11"/>
            <rFont val="Calibri"/>
          </rPr>
          <t>Ensure that shared access signature (SAS) tokens expire within an hour</t>
        </r>
      </text>
    </comment>
    <comment ref="O170" authorId="0" shapeId="0" xr:uid="{00000000-0006-0000-0A00-000047000000}">
      <text>
        <r>
          <rPr>
            <sz val="11"/>
            <rFont val="Calibri"/>
          </rPr>
          <t>Ensure that shared access signature (SAS) tokens expire within an hour</t>
        </r>
      </text>
    </comment>
    <comment ref="P170" authorId="0" shapeId="0" xr:uid="{00000000-0006-0000-0A00-000048000000}">
      <text>
        <r>
          <rPr>
            <sz val="11"/>
            <rFont val="Calibri"/>
          </rPr>
          <t>Ensure that shared access signature (SAS) tokens expire within an hour</t>
        </r>
      </text>
    </comment>
    <comment ref="L182" authorId="0" shapeId="0" xr:uid="{00000000-0006-0000-0A00-000049000000}">
      <text>
        <r>
          <rPr>
            <sz val="11"/>
            <rFont val="Calibri"/>
          </rPr>
          <t>Ensure that shared access signature (SAS) tokens expire within an hour</t>
        </r>
      </text>
    </comment>
    <comment ref="M182" authorId="0" shapeId="0" xr:uid="{00000000-0006-0000-0A00-00004A000000}">
      <text>
        <r>
          <rPr>
            <sz val="11"/>
            <rFont val="Calibri"/>
          </rPr>
          <t>Ensure that shared access signature (SAS) tokens expire within an hour</t>
        </r>
      </text>
    </comment>
    <comment ref="N182" authorId="0" shapeId="0" xr:uid="{00000000-0006-0000-0A00-00004B000000}">
      <text>
        <r>
          <rPr>
            <sz val="11"/>
            <rFont val="Calibri"/>
          </rPr>
          <t>Ensure that shared access signature (SAS) tokens expire within an hour</t>
        </r>
      </text>
    </comment>
    <comment ref="O182" authorId="0" shapeId="0" xr:uid="{00000000-0006-0000-0A00-00004C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P182" authorId="0" shapeId="0" xr:uid="{00000000-0006-0000-0A00-00004D000000}">
      <text>
        <r>
          <rPr>
            <sz val="11"/>
            <rFont val="Calibri"/>
          </rPr>
          <t>Ensure that Storage Account Access Keys are Periodically Regenerated</t>
        </r>
      </text>
    </comment>
    <comment ref="Q182" authorId="0" shapeId="0" xr:uid="{00000000-0006-0000-0A00-00004E000000}">
      <text>
        <r>
          <rPr>
            <sz val="11"/>
            <rFont val="Calibri"/>
          </rPr>
          <t>Ensure that shared access signature (SAS) tokens expire within an hour</t>
        </r>
      </text>
    </comment>
    <comment ref="R182" authorId="0" shapeId="0" xr:uid="{00000000-0006-0000-0A00-00004F000000}">
      <text>
        <r>
          <rPr>
            <sz val="11"/>
            <rFont val="Calibri"/>
          </rPr>
          <t>Ensure that shared access signature (SAS) tokens expire within an hour</t>
        </r>
      </text>
    </comment>
    <comment ref="L221" authorId="0" shapeId="0" xr:uid="{00000000-0006-0000-0A00-000050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M221" authorId="0" shapeId="0" xr:uid="{00000000-0006-0000-0A00-000051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N221" authorId="0" shapeId="0" xr:uid="{00000000-0006-0000-0A00-000052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L231" authorId="0" shapeId="0" xr:uid="{00000000-0006-0000-0A00-000053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M231" authorId="0" shapeId="0" xr:uid="{00000000-0006-0000-0A00-000054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N231" authorId="0" shapeId="0" xr:uid="{00000000-0006-0000-0A00-000055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L232" authorId="0" shapeId="0" xr:uid="{00000000-0006-0000-0A00-000056000000}">
      <text>
        <r>
          <rPr>
            <sz val="11"/>
            <rFont val="Calibri"/>
          </rPr>
          <t>Ensure immutability for Backup vaults is Enabled</t>
        </r>
      </text>
    </comment>
    <comment ref="M232" authorId="0" shapeId="0" xr:uid="{00000000-0006-0000-0A00-000057000000}">
      <text>
        <r>
          <rPr>
            <sz val="11"/>
            <rFont val="Calibri"/>
          </rPr>
          <t>Ensure immutability for Recovery Services vaults is Enabled</t>
        </r>
      </text>
    </comment>
    <comment ref="N232" authorId="0" shapeId="0" xr:uid="{00000000-0006-0000-0A00-000058000000}">
      <text>
        <r>
          <rPr>
            <sz val="11"/>
            <rFont val="Calibri"/>
          </rPr>
          <t>Ensure locked immutability policies are used for containers storing business-critical blob data</t>
        </r>
      </text>
    </comment>
    <comment ref="L288" authorId="0" shapeId="0" xr:uid="{00000000-0006-0000-0A00-000059000000}">
      <text>
        <r>
          <rPr>
            <sz val="11"/>
            <rFont val="Calibri"/>
          </rPr>
          <t>Ensure Azure Resource Manager Delete locks are applied to Azure Storage Accounts</t>
        </r>
      </text>
    </comment>
    <comment ref="M288" authorId="0" shapeId="0" xr:uid="{00000000-0006-0000-0A00-00005A000000}">
      <text>
        <r>
          <rPr>
            <sz val="11"/>
            <rFont val="Calibri"/>
          </rPr>
          <t>Ensure Azure Resource Manager ReadOnly locks are considered for Azure Storage Accounts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07" authorId="0" shapeId="0" xr:uid="{00000000-0006-0000-0B00-000001000000}">
      <text>
        <r>
          <rPr>
            <sz val="11"/>
            <rFont val="Calibri"/>
          </rPr>
          <t>Ensure Network Access Rules are set to Deny-by-default</t>
        </r>
      </text>
    </comment>
    <comment ref="I107" authorId="0" shapeId="0" xr:uid="{00000000-0006-0000-0B00-000002000000}">
      <text>
        <r>
          <rPr>
            <sz val="11"/>
            <rFont val="Calibri"/>
          </rPr>
          <t>Ensure Default Network Access Rule for Storage Accounts is Set to Deny</t>
        </r>
      </text>
    </comment>
    <comment ref="H108" authorId="0" shapeId="0" xr:uid="{00000000-0006-0000-0B00-000003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I108" authorId="0" shapeId="0" xr:uid="{00000000-0006-0000-0B00-000009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J108" authorId="0" shapeId="0" xr:uid="{00000000-0006-0000-0B00-000004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K108" authorId="0" shapeId="0" xr:uid="{00000000-0006-0000-0B00-000005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L108" authorId="0" shapeId="0" xr:uid="{00000000-0006-0000-0B00-000006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M108" authorId="0" shapeId="0" xr:uid="{00000000-0006-0000-0B00-000007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8" authorId="0" shapeId="0" xr:uid="{00000000-0006-0000-0B00-000008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120" authorId="0" shapeId="0" xr:uid="{00000000-0006-0000-0B00-00000A000000}">
      <text>
        <r>
          <rPr>
            <sz val="11"/>
            <rFont val="Calibri"/>
          </rPr>
          <t>Ensure soft delete on Backup vaults is Enabled</t>
        </r>
      </text>
    </comment>
    <comment ref="I120" authorId="0" shapeId="0" xr:uid="{00000000-0006-0000-0B00-00000B000000}">
      <text>
        <r>
          <rPr>
            <sz val="11"/>
            <rFont val="Calibri"/>
          </rPr>
          <t>Ensure soft delete on Recovery Services vaults is Enabled</t>
        </r>
      </text>
    </comment>
    <comment ref="J120" authorId="0" shapeId="0" xr:uid="{00000000-0006-0000-0B00-00000C000000}">
      <text>
        <r>
          <rPr>
            <sz val="11"/>
            <rFont val="Calibri"/>
          </rPr>
          <t>Ensure soft delete for Azure File Shares is Enabled</t>
        </r>
      </text>
    </comment>
    <comment ref="K120" authorId="0" shapeId="0" xr:uid="{00000000-0006-0000-0B00-00000D000000}">
      <text>
        <r>
          <rPr>
            <sz val="11"/>
            <rFont val="Calibri"/>
          </rPr>
          <t>Ensure that soft delete for blobs on Azure Blob Storage storage accounts is Enabled</t>
        </r>
      </text>
    </comment>
    <comment ref="L120" authorId="0" shapeId="0" xr:uid="{00000000-0006-0000-0B00-00000E000000}">
      <text>
        <r>
          <rPr>
            <sz val="11"/>
            <rFont val="Calibri"/>
          </rPr>
          <t>Ensure Soft Delete is Enabled for Azure Containers and Blob Storage</t>
        </r>
      </text>
    </comment>
    <comment ref="M120" authorId="0" shapeId="0" xr:uid="{00000000-0006-0000-0B00-00000F000000}">
      <text>
        <r>
          <rPr>
            <sz val="11"/>
            <rFont val="Calibri"/>
          </rPr>
          <t>Ensure Azure Resource Manager Delete locks are applied to Azure Storage Accounts</t>
        </r>
      </text>
    </comment>
    <comment ref="N120" authorId="0" shapeId="0" xr:uid="{00000000-0006-0000-0B00-000010000000}">
      <text>
        <r>
          <rPr>
            <sz val="11"/>
            <rFont val="Calibri"/>
          </rPr>
          <t>Ensure Azure Resource Manager ReadOnly locks are considered for Azure Storage Accounts</t>
        </r>
      </text>
    </comment>
    <comment ref="H121" authorId="0" shapeId="0" xr:uid="{00000000-0006-0000-0B00-000011000000}">
      <text>
        <r>
          <rPr>
            <sz val="11"/>
            <rFont val="Calibri"/>
          </rPr>
          <t>Ensure soft delete on Backup vaults is Enabled</t>
        </r>
      </text>
    </comment>
    <comment ref="I121" authorId="0" shapeId="0" xr:uid="{00000000-0006-0000-0B00-000012000000}">
      <text>
        <r>
          <rPr>
            <sz val="11"/>
            <rFont val="Calibri"/>
          </rPr>
          <t>Ensure soft delete on Recovery Services vaults is Enabled</t>
        </r>
      </text>
    </comment>
    <comment ref="J121" authorId="0" shapeId="0" xr:uid="{00000000-0006-0000-0B00-000013000000}">
      <text>
        <r>
          <rPr>
            <sz val="11"/>
            <rFont val="Calibri"/>
          </rPr>
          <t>Ensure soft delete for Azure File Shares is Enabled</t>
        </r>
      </text>
    </comment>
    <comment ref="K121" authorId="0" shapeId="0" xr:uid="{00000000-0006-0000-0B00-000014000000}">
      <text>
        <r>
          <rPr>
            <sz val="11"/>
            <rFont val="Calibri"/>
          </rPr>
          <t>Ensure that soft delete for blobs on Azure Blob Storage storage accounts is Enabled</t>
        </r>
      </text>
    </comment>
    <comment ref="L121" authorId="0" shapeId="0" xr:uid="{00000000-0006-0000-0B00-000015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M121" authorId="0" shapeId="0" xr:uid="{00000000-0006-0000-0B00-000016000000}">
      <text>
        <r>
          <rPr>
            <sz val="11"/>
            <rFont val="Calibri"/>
          </rPr>
          <t>Ensure Soft Delete is Enabled for Azure Containers and Blob Storage</t>
        </r>
      </text>
    </comment>
    <comment ref="H122" authorId="0" shapeId="0" xr:uid="{00000000-0006-0000-0B00-000017000000}">
      <text>
        <r>
          <rPr>
            <sz val="11"/>
            <rFont val="Calibri"/>
          </rPr>
          <t>Ensure immutability for Backup vaults is Enabled</t>
        </r>
      </text>
    </comment>
    <comment ref="I122" authorId="0" shapeId="0" xr:uid="{00000000-0006-0000-0B00-000018000000}">
      <text>
        <r>
          <rPr>
            <sz val="11"/>
            <rFont val="Calibri"/>
          </rPr>
          <t>Ensure immutability for Recovery Services vaults is Enabled</t>
        </r>
      </text>
    </comment>
    <comment ref="J122" authorId="0" shapeId="0" xr:uid="{00000000-0006-0000-0B00-000019000000}">
      <text>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text>
    </comment>
    <comment ref="K122" authorId="0" shapeId="0" xr:uid="{00000000-0006-0000-0B00-00001A000000}">
      <text>
        <r>
          <rPr>
            <sz val="11"/>
            <rFont val="Calibri"/>
          </rPr>
          <t>Ensure locked immutability policies are used for containers storing business-critical blob data</t>
        </r>
      </text>
    </comment>
    <comment ref="H123" authorId="0" shapeId="0" xr:uid="{00000000-0006-0000-0B00-00001B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I123" authorId="0" shapeId="0" xr:uid="{00000000-0006-0000-0B00-00001C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J123" authorId="0" shapeId="0" xr:uid="{00000000-0006-0000-0B00-00001D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24" authorId="0" shapeId="0" xr:uid="{00000000-0006-0000-0B00-00001E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text>
    </comment>
    <comment ref="I124" authorId="0" shapeId="0" xr:uid="{00000000-0006-0000-0B00-00001F000000}">
      <text>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text>
    </comment>
    <comment ref="J124" authorId="0" shapeId="0" xr:uid="{00000000-0006-0000-0B00-000020000000}">
      <text>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text>
    </comment>
    <comment ref="H126" authorId="0" shapeId="0" xr:uid="{00000000-0006-0000-0B00-000021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I126" authorId="0" shapeId="0" xr:uid="{00000000-0006-0000-0B00-000022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H222" authorId="0" shapeId="0" xr:uid="{00000000-0006-0000-0B00-000023000000}">
      <text>
        <r>
          <rPr>
            <sz val="11"/>
            <rFont val="Calibri"/>
          </rPr>
          <t>Ensure Storage Explorer is using the latest version</t>
        </r>
      </text>
    </comment>
    <comment ref="H238" authorId="0" shapeId="0" xr:uid="{00000000-0006-0000-0B00-000024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H242" authorId="0" shapeId="0" xr:uid="{00000000-0006-0000-0B00-000025000000}">
      <text>
        <r>
          <rPr>
            <sz val="11"/>
            <rFont val="Calibri"/>
          </rPr>
          <t>Ensure Azure Resource Manager Delete locks are applied to Azure Storage Accounts</t>
        </r>
      </text>
    </comment>
    <comment ref="I242" authorId="0" shapeId="0" xr:uid="{00000000-0006-0000-0B00-000026000000}">
      <text>
        <r>
          <rPr>
            <sz val="11"/>
            <rFont val="Calibri"/>
          </rPr>
          <t>Ensure Azure Resource Manager ReadOnly locks are considered for Azure Storage Accounts</t>
        </r>
      </text>
    </comment>
    <comment ref="H252" authorId="0" shapeId="0" xr:uid="{00000000-0006-0000-0B00-000027000000}">
      <text>
        <r>
          <rPr>
            <sz val="11"/>
            <rFont val="Calibri"/>
          </rPr>
          <t>Ensure Storage Explorer is using the latest version</t>
        </r>
      </text>
    </comment>
    <comment ref="H276" authorId="0" shapeId="0" xr:uid="{00000000-0006-0000-0B00-000028000000}">
      <text>
        <r>
          <rPr>
            <sz val="11"/>
            <rFont val="Calibri"/>
          </rPr>
          <t>Ensure stored access policies (SAP) are used when generating shared access signature (SAS) tokens</t>
        </r>
      </text>
    </comment>
    <comment ref="I276" authorId="0" shapeId="0" xr:uid="{00000000-0006-0000-0B00-000029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text>
    </comment>
    <comment ref="J276" authorId="0" shapeId="0" xr:uid="{00000000-0006-0000-0B00-00002A000000}">
      <text>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text>
    </comment>
    <comment ref="K276" authorId="0" shapeId="0" xr:uid="{00000000-0006-0000-0B00-00002B000000}">
      <text>
        <r>
          <rPr>
            <sz val="11"/>
            <rFont val="Calibri"/>
          </rPr>
          <t>Ensure stored access policies (SAP) are used when generating shared access signature (SAS) tokens</t>
        </r>
      </text>
    </comment>
    <comment ref="L276" authorId="0" shapeId="0" xr:uid="{00000000-0006-0000-0B00-00002C000000}">
      <text>
        <r>
          <rPr>
            <sz val="11"/>
            <rFont val="Calibri"/>
          </rPr>
          <t>Ensure stored access policies (SAP) are used when generating shared access signature (SAS) tokens</t>
        </r>
      </text>
    </comment>
    <comment ref="M276" authorId="0" shapeId="0" xr:uid="{00000000-0006-0000-0B00-00002D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6" authorId="0" shapeId="0" xr:uid="{00000000-0006-0000-0B00-00002E000000}">
      <text>
        <r>
          <rPr>
            <sz val="11"/>
            <rFont val="Calibri"/>
          </rPr>
          <t>Ensure stored access policies (SAP) are used when generating shared access signature (SAS) tokens</t>
        </r>
      </text>
    </comment>
    <comment ref="H280" authorId="0" shapeId="0" xr:uid="{00000000-0006-0000-0B00-00002F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H287" authorId="0" shapeId="0" xr:uid="{00000000-0006-0000-0B00-000030000000}">
      <text>
        <r>
          <rPr>
            <sz val="11"/>
            <rFont val="Calibri"/>
          </rPr>
          <t>Ensure that shared access signature (SAS) tokens expire within an hour</t>
        </r>
      </text>
    </comment>
    <comment ref="I287" authorId="0" shapeId="0" xr:uid="{00000000-0006-0000-0B00-000031000000}">
      <text>
        <r>
          <rPr>
            <sz val="11"/>
            <rFont val="Calibri"/>
          </rPr>
          <t>Ensure that shared access signature (SAS) tokens expire within an hour</t>
        </r>
      </text>
    </comment>
    <comment ref="J287" authorId="0" shapeId="0" xr:uid="{00000000-0006-0000-0B00-000032000000}">
      <text>
        <r>
          <rPr>
            <sz val="11"/>
            <rFont val="Calibri"/>
          </rPr>
          <t>Ensure that shared access signature (SAS) tokens expire within an hour</t>
        </r>
      </text>
    </comment>
    <comment ref="K287" authorId="0" shapeId="0" xr:uid="{00000000-0006-0000-0B00-000033000000}">
      <text>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text>
    </comment>
    <comment ref="L287" authorId="0" shapeId="0" xr:uid="{00000000-0006-0000-0B00-000034000000}">
      <text>
        <r>
          <rPr>
            <sz val="11"/>
            <rFont val="Calibri"/>
          </rPr>
          <t>Ensure that Storage Account Access Keys are Periodically Regenerated</t>
        </r>
      </text>
    </comment>
    <comment ref="M287" authorId="0" shapeId="0" xr:uid="{00000000-0006-0000-0B00-000035000000}">
      <text>
        <r>
          <rPr>
            <sz val="11"/>
            <rFont val="Calibri"/>
          </rPr>
          <t>Ensure that shared access signature (SAS) tokens expire within an hour</t>
        </r>
      </text>
    </comment>
    <comment ref="N287" authorId="0" shapeId="0" xr:uid="{00000000-0006-0000-0B00-000036000000}">
      <text>
        <r>
          <rPr>
            <sz val="11"/>
            <rFont val="Calibri"/>
          </rPr>
          <t>Ensure that shared access signature (SAS) tokens expire within an hour</t>
        </r>
      </text>
    </comment>
    <comment ref="H304" authorId="0" shapeId="0" xr:uid="{00000000-0006-0000-0B00-000037000000}">
      <text>
        <r>
          <rPr>
            <sz val="11"/>
            <rFont val="Calibri"/>
          </rPr>
          <t>Ensure root squash for NFS file shares is configured</t>
        </r>
      </text>
    </comment>
    <comment ref="H306" authorId="0" shapeId="0" xr:uid="{00000000-0006-0000-0B00-000038000000}">
      <text>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text>
    </comment>
    <comment ref="H321" authorId="0" shapeId="0" xr:uid="{00000000-0006-0000-0B00-000039000000}">
      <text>
        <r>
          <rPr>
            <sz val="11"/>
            <rFont val="Calibri"/>
          </rPr>
          <t>Ensure Critical Data is Encrypted with Microsoft Managed Keys (MMK)</t>
        </r>
      </text>
    </comment>
    <comment ref="I321" authorId="0" shapeId="0" xr:uid="{00000000-0006-0000-0B00-00003F000000}">
      <text>
        <r>
          <rPr>
            <sz val="11"/>
            <rFont val="Calibri"/>
          </rPr>
          <t>Ensure Critical Data is Encrypted with Customer Managed Keys (CMK)</t>
        </r>
      </text>
    </comment>
    <comment ref="J321" authorId="0" shapeId="0" xr:uid="{00000000-0006-0000-0B00-000040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K321" authorId="0" shapeId="0" xr:uid="{00000000-0006-0000-0B00-000041000000}">
      <text>
        <r>
          <rPr>
            <sz val="11"/>
            <rFont val="Calibri"/>
          </rPr>
          <t>Ensure backup data in Backup vaults is encrypted using customer-managed keys (CMK)</t>
        </r>
      </text>
    </comment>
    <comment ref="L321" authorId="0" shapeId="0" xr:uid="{00000000-0006-0000-0B00-000042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M321" authorId="0" shapeId="0" xr:uid="{00000000-0006-0000-0B00-000043000000}">
      <text>
        <r>
          <rPr>
            <sz val="11"/>
            <rFont val="Calibri"/>
          </rPr>
          <t>Ensure backup data in Recovery Services vaults is encrypted using customer-managed keys (CMK)</t>
        </r>
      </text>
    </comment>
    <comment ref="N321" authorId="0" shapeId="0" xr:uid="{00000000-0006-0000-0B00-000044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O321" authorId="0" shapeId="0" xr:uid="{00000000-0006-0000-0B00-00003A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P321" authorId="0" shapeId="0" xr:uid="{00000000-0006-0000-0B00-00003B000000}">
      <text>
        <r>
          <rPr>
            <sz val="11"/>
            <rFont val="Calibri"/>
          </rPr>
          <t>Ensure double encryption is used for Azure Data Box in high-security environments</t>
        </r>
      </text>
    </comment>
    <comment ref="Q321" authorId="0" shapeId="0" xr:uid="{00000000-0006-0000-0B00-00003C000000}">
      <text>
        <r>
          <rPr>
            <sz val="11"/>
            <rFont val="Calibri"/>
          </rPr>
          <t>Ensure customer-managed keys (CMK) are used to encrypt data at rest on Azure Elastic SAN volume groups</t>
        </r>
      </text>
    </comment>
    <comment ref="R321" authorId="0" shapeId="0" xr:uid="{00000000-0006-0000-0B00-00003D000000}">
      <text>
        <r>
          <rPr>
            <sz val="11"/>
            <rFont val="Calibri"/>
          </rPr>
          <t>Ensure Storage for Critical Data are Encrypted with Customer Managed Keys (CMK)</t>
        </r>
      </text>
    </comment>
    <comment ref="S321" authorId="0" shapeId="0" xr:uid="{00000000-0006-0000-0B00-00003E000000}">
      <text>
        <r>
          <rPr>
            <sz val="11"/>
            <rFont val="Calibri"/>
          </rPr>
          <t>Ensure that ‘Enable Infrastructure Encryption’ for Each Storage Account in Azure Storage is Set to ‘enabled’</t>
        </r>
      </text>
    </comment>
    <comment ref="H322" authorId="0" shapeId="0" xr:uid="{00000000-0006-0000-0B00-000045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text>
    </comment>
    <comment ref="I322" authorId="0" shapeId="0" xr:uid="{00000000-0006-0000-0B00-000046000000}">
      <text>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text>
    </comment>
    <comment ref="J322" authorId="0" shapeId="0" xr:uid="{00000000-0006-0000-0B00-000047000000}">
      <text>
        <r>
          <rPr>
            <sz val="11"/>
            <rFont val="Calibri"/>
          </rPr>
          <t>Ensure double encryption is used for Azure Data Box in high-security environments</t>
        </r>
      </text>
    </comment>
    <comment ref="K322" authorId="0" shapeId="0" xr:uid="{00000000-0006-0000-0B00-000048000000}">
      <text>
        <r>
          <rPr>
            <sz val="11"/>
            <rFont val="Calibri"/>
          </rPr>
          <t>Ensure that ‘Enable Infrastructure Encryption’ for Each Storage Account in Azure Storage is Set to ‘enabled’</t>
        </r>
      </text>
    </comment>
    <comment ref="H324" authorId="0" shapeId="0" xr:uid="{00000000-0006-0000-0B00-000049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I324" authorId="0" shapeId="0" xr:uid="{00000000-0006-0000-0B00-00004A000000}">
      <text>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text>
    </comment>
    <comment ref="J324" authorId="0" shapeId="0" xr:uid="{00000000-0006-0000-0B00-00004B000000}">
      <text>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text>
    </comment>
    <comment ref="K324" authorId="0" shapeId="0" xr:uid="{00000000-0006-0000-0B00-00004C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L324" authorId="0" shapeId="0" xr:uid="{00000000-0006-0000-0B00-00004D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M324" authorId="0" shapeId="0" xr:uid="{00000000-0006-0000-0B00-00004E000000}">
      <text>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text>
    </comment>
    <comment ref="N324" authorId="0" shapeId="0" xr:uid="{00000000-0006-0000-0B00-00004F000000}">
      <text>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24" authorId="0" shapeId="0" xr:uid="{00000000-0006-0000-0B00-000050000000}">
      <text>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text>
    </comment>
    <comment ref="H327" authorId="0" shapeId="0" xr:uid="{00000000-0006-0000-0B00-000051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I327" authorId="0" shapeId="0" xr:uid="{00000000-0006-0000-0B00-000052000000}">
      <text>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33" authorId="0" shapeId="0" xr:uid="{00000000-0006-0000-0B00-000053000000}">
      <text>
        <r>
          <rPr>
            <sz val="11"/>
            <rFont val="Calibri"/>
          </rPr>
          <t>Ensure Critical Data is Encrypted with Customer Managed Keys (CMK)</t>
        </r>
      </text>
    </comment>
    <comment ref="I333" authorId="0" shapeId="0" xr:uid="{00000000-0006-0000-0B00-000054000000}">
      <text>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text>
    </comment>
    <comment ref="J333" authorId="0" shapeId="0" xr:uid="{00000000-0006-0000-0B00-000055000000}">
      <text>
        <r>
          <rPr>
            <sz val="11"/>
            <rFont val="Calibri"/>
          </rPr>
          <t>Ensure backup data in Backup vaults is encrypted using customer-managed keys (CMK)</t>
        </r>
      </text>
    </comment>
    <comment ref="K333" authorId="0" shapeId="0" xr:uid="{00000000-0006-0000-0B00-000056000000}">
      <text>
        <r>
          <rPr>
            <sz val="11"/>
            <rFont val="Calibri"/>
          </rPr>
          <t>Ensure backup data in Recovery Services vaults is encrypted using customer-managed keys (CMK)</t>
        </r>
      </text>
    </comment>
    <comment ref="L333" authorId="0" shapeId="0" xr:uid="{00000000-0006-0000-0B00-000057000000}">
      <text>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text>
    </comment>
    <comment ref="M333" authorId="0" shapeId="0" xr:uid="{00000000-0006-0000-0B00-000058000000}">
      <text>
        <r>
          <rPr>
            <sz val="11"/>
            <rFont val="Calibri"/>
          </rPr>
          <t>Ensure customer-managed keys (CMK) are used to encrypt data at rest on Azure Elastic SAN volume groups</t>
        </r>
      </text>
    </comment>
    <comment ref="N333" authorId="0" shapeId="0" xr:uid="{00000000-0006-0000-0B00-000059000000}">
      <text>
        <r>
          <rPr>
            <sz val="11"/>
            <rFont val="Calibri"/>
          </rPr>
          <t>Ensure Storage for Critical Data are Encrypted with Customer Managed Keys (CMK)</t>
        </r>
      </text>
    </comment>
    <comment ref="H346" authorId="0" shapeId="0" xr:uid="{00000000-0006-0000-0B00-00005A000000}">
      <text>
        <r>
          <rPr>
            <sz val="11"/>
            <rFont val="Calibri"/>
          </rPr>
          <t>Ensure that shared access signature (SAS) tokens expire within an hour</t>
        </r>
      </text>
    </comment>
    <comment ref="I346" authorId="0" shapeId="0" xr:uid="{00000000-0006-0000-0B00-00005B000000}">
      <text>
        <r>
          <rPr>
            <sz val="11"/>
            <rFont val="Calibri"/>
          </rPr>
          <t>Ensure stored access policies (SAP) are used when generating shared access signature (SAS) tokens</t>
        </r>
      </text>
    </comment>
    <comment ref="J346" authorId="0" shapeId="0" xr:uid="{00000000-0006-0000-0B00-00005C000000}">
      <text>
        <r>
          <rPr>
            <sz val="11"/>
            <rFont val="Calibri"/>
          </rPr>
          <t>Ensure that shared access signature (SAS) tokens expire within an hour</t>
        </r>
      </text>
    </comment>
    <comment ref="K346" authorId="0" shapeId="0" xr:uid="{00000000-0006-0000-0B00-00005D000000}">
      <text>
        <r>
          <rPr>
            <sz val="11"/>
            <rFont val="Calibri"/>
          </rPr>
          <t>Ensure stored access policies (SAP) are used when generating shared access signature (SAS) tokens</t>
        </r>
      </text>
    </comment>
    <comment ref="L346" authorId="0" shapeId="0" xr:uid="{00000000-0006-0000-0B00-00005E000000}">
      <text>
        <r>
          <rPr>
            <sz val="11"/>
            <rFont val="Calibri"/>
          </rPr>
          <t>Ensure that shared access signature (SAS) tokens expire within an hour</t>
        </r>
      </text>
    </comment>
    <comment ref="M346" authorId="0" shapeId="0" xr:uid="{00000000-0006-0000-0B00-00005F000000}">
      <text>
        <r>
          <rPr>
            <sz val="11"/>
            <rFont val="Calibri"/>
          </rPr>
          <t>Ensure stored access policies (SAP) are used when generating shared access signature (SAS) tokens</t>
        </r>
      </text>
    </comment>
    <comment ref="N346" authorId="0" shapeId="0" xr:uid="{00000000-0006-0000-0B00-000060000000}">
      <text>
        <r>
          <rPr>
            <sz val="11"/>
            <rFont val="Calibri"/>
          </rPr>
          <t>Ensure that shared access signature (SAS) tokens expire within an hour</t>
        </r>
      </text>
    </comment>
    <comment ref="O346" authorId="0" shapeId="0" xr:uid="{00000000-0006-0000-0B00-000061000000}">
      <text>
        <r>
          <rPr>
            <sz val="11"/>
            <rFont val="Calibri"/>
          </rPr>
          <t>Ensure that shared access signature (SAS) tokens expire within an hour</t>
        </r>
      </text>
    </comment>
    <comment ref="P346" authorId="0" shapeId="0" xr:uid="{00000000-0006-0000-0B00-000062000000}">
      <text>
        <r>
          <rPr>
            <sz val="11"/>
            <rFont val="Calibri"/>
          </rPr>
          <t>Ensure stored access policies (SAP) are used when generating shared access signature (SAS) tokens</t>
        </r>
      </text>
    </comment>
    <comment ref="H355" authorId="0" shapeId="0" xr:uid="{00000000-0006-0000-0B00-000063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I355" authorId="0" shapeId="0" xr:uid="{00000000-0006-0000-0B00-000064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355" authorId="0" shapeId="0" xr:uid="{00000000-0006-0000-0B00-000065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H356" authorId="0" shapeId="0" xr:uid="{00000000-0006-0000-0B00-000066000000}">
      <text>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I356" authorId="0" shapeId="0" xr:uid="{00000000-0006-0000-0B00-000067000000}">
      <text>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J356" authorId="0" shapeId="0" xr:uid="{00000000-0006-0000-0B00-000068000000}">
      <text>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text>
    </comment>
    <comment ref="H372" authorId="0" shapeId="0" xr:uid="{00000000-0006-0000-0B00-000069000000}">
      <text>
        <r>
          <rPr>
            <sz val="11"/>
            <rFont val="Calibri"/>
          </rPr>
          <t>Ensure public network access is Disabled</t>
        </r>
      </text>
    </comment>
    <comment ref="I372" authorId="0" shapeId="0" xr:uid="{00000000-0006-0000-0B00-00006A000000}">
      <text>
        <r>
          <rPr>
            <sz val="11"/>
            <rFont val="Calibri"/>
          </rPr>
          <t>Ensure Network Access Rules are set to Deny-by-default</t>
        </r>
      </text>
    </comment>
    <comment ref="J372" authorId="0" shapeId="0" xr:uid="{00000000-0006-0000-0B00-00006B000000}">
      <text>
        <r>
          <rPr>
            <sz val="11"/>
            <rFont val="Calibri"/>
          </rPr>
          <t>Ensure public network access on Recovery Services vaults is Disabled</t>
        </r>
      </text>
    </comment>
    <comment ref="K372" authorId="0" shapeId="0" xr:uid="{00000000-0006-0000-0B00-00006C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L372" authorId="0" shapeId="0" xr:uid="{00000000-0006-0000-0B00-00006D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 ref="M372" authorId="0" shapeId="0" xr:uid="{00000000-0006-0000-0B00-00006E000000}">
      <text>
        <r>
          <rPr>
            <sz val="11"/>
            <rFont val="Calibri"/>
          </rPr>
          <t>Ensure Default Network Access Rule for Storage Accounts is Set to Deny</t>
        </r>
      </text>
    </comment>
    <comment ref="N372" authorId="0" shapeId="0" xr:uid="{00000000-0006-0000-0B00-00006F000000}">
      <text>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text>
    </comment>
    <comment ref="H373" authorId="0" shapeId="0" xr:uid="{00000000-0006-0000-0B00-000070000000}">
      <text>
        <r>
          <rPr>
            <sz val="11"/>
            <rFont val="Calibri"/>
          </rPr>
          <t>Ensure Private Endpoints are used to access {service}</t>
        </r>
      </text>
    </comment>
    <comment ref="I373" authorId="0" shapeId="0" xr:uid="{00000000-0006-0000-0B00-000071000000}">
      <text>
        <r>
          <rPr>
            <sz val="11"/>
            <rFont val="Calibri"/>
          </rPr>
          <t>Ensure Private Endpoints are used to access Storage Accounts</t>
        </r>
      </text>
    </comment>
    <comment ref="H374" authorId="0" shapeId="0" xr:uid="{00000000-0006-0000-0B00-000072000000}">
      <text>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text>
    </comment>
    <comment ref="H387" authorId="0" shapeId="0" xr:uid="{00000000-0006-0000-0B00-000073000000}">
      <text>
        <r>
          <rPr>
            <sz val="11"/>
            <rFont val="Calibri"/>
          </rPr>
          <t>Ensure public network access is Disabled</t>
        </r>
      </text>
    </comment>
    <comment ref="I387" authorId="0" shapeId="0" xr:uid="{00000000-0006-0000-0B00-000074000000}">
      <text>
        <r>
          <rPr>
            <sz val="11"/>
            <rFont val="Calibri"/>
          </rPr>
          <t>Ensure Private Endpoints are used to access {service}</t>
        </r>
      </text>
    </comment>
    <comment ref="J387" authorId="0" shapeId="0" xr:uid="{00000000-0006-0000-0B00-000075000000}">
      <text>
        <r>
          <rPr>
            <sz val="11"/>
            <rFont val="Calibri"/>
          </rPr>
          <t>Ensure public network access on Recovery Services vaults is Disabled</t>
        </r>
      </text>
    </comment>
    <comment ref="K387" authorId="0" shapeId="0" xr:uid="{00000000-0006-0000-0B00-000076000000}">
      <text>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text>
    </comment>
    <comment ref="L387" authorId="0" shapeId="0" xr:uid="{00000000-0006-0000-0B00-000077000000}">
      <text>
        <r>
          <rPr>
            <sz val="11"/>
            <rFont val="Calibri"/>
          </rPr>
          <t>Ensure Private Endpoints are used to access Storage Accounts</t>
        </r>
      </text>
    </comment>
    <comment ref="M387" authorId="0" shapeId="0" xr:uid="{00000000-0006-0000-0B00-000078000000}">
      <text>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text>
    </comment>
  </commentList>
</comments>
</file>

<file path=xl/sharedStrings.xml><?xml version="1.0" encoding="utf-8"?>
<sst xmlns="http://schemas.openxmlformats.org/spreadsheetml/2006/main" count="12259" uniqueCount="6084">
  <si>
    <t>Section</t>
  </si>
  <si>
    <t>Id</t>
  </si>
  <si>
    <t>Title</t>
  </si>
  <si>
    <t>Assessment</t>
  </si>
  <si>
    <t>Profile</t>
  </si>
  <si>
    <t>MoSCoW</t>
  </si>
  <si>
    <t>OpsImpact</t>
  </si>
  <si>
    <t>Phase</t>
  </si>
  <si>
    <t>ImplStatus</t>
  </si>
  <si>
    <t>Notes</t>
  </si>
  <si>
    <t>Remediation</t>
  </si>
  <si>
    <t>Description</t>
  </si>
  <si>
    <t>Impact</t>
  </si>
  <si>
    <t>Audit</t>
  </si>
  <si>
    <t>Default</t>
  </si>
  <si>
    <t>Status</t>
  </si>
  <si>
    <t>LogID</t>
  </si>
  <si>
    <t>Shared Access Signatures</t>
  </si>
  <si>
    <t>2.1.1.1</t>
  </si>
  <si>
    <r>
      <rPr>
        <sz val="11"/>
        <rFont val="Calibri"/>
      </rPr>
      <t xml:space="preserve">Ensure </t>
    </r>
    <r>
      <rPr>
        <sz val="11"/>
        <color rgb="FF000000"/>
        <rFont val="Calibri"/>
      </rPr>
      <t>'</t>
    </r>
    <r>
      <rPr>
        <b/>
        <sz val="11"/>
        <color rgb="FF000000"/>
        <rFont val="Calibri"/>
      </rPr>
      <t>Allowed Protocols</t>
    </r>
    <r>
      <rPr>
        <sz val="11"/>
        <color rgb="FF000000"/>
        <rFont val="Calibri"/>
      </rPr>
      <t>'</t>
    </r>
    <r>
      <rPr>
        <sz val="11"/>
        <color rgb="FF000000"/>
        <rFont val="Calibri"/>
      </rPr>
      <t xml:space="preserve"> for shared access signature (SAS) tokens is set to </t>
    </r>
    <r>
      <rPr>
        <sz val="11"/>
        <color rgb="FF000000"/>
        <rFont val="Calibri"/>
      </rPr>
      <t>'</t>
    </r>
    <r>
      <rPr>
        <b/>
        <sz val="11"/>
        <color rgb="FF000000"/>
        <rFont val="Calibri"/>
      </rPr>
      <t>HTTPS Only</t>
    </r>
    <r>
      <rPr>
        <sz val="11"/>
        <color rgb="FF000000"/>
        <rFont val="Calibri"/>
      </rPr>
      <t>'</t>
    </r>
  </si>
  <si>
    <t>Manual</t>
  </si>
  <si>
    <t>Level 1</t>
  </si>
  <si>
    <t>Unassigned</t>
  </si>
  <si>
    <t>Unassessed</t>
  </si>
  <si>
    <t>Pending</t>
  </si>
  <si>
    <t/>
  </si>
  <si>
    <r>
      <rPr>
        <sz val="11"/>
        <color rgb="FF000000"/>
        <rFont val="Calibri"/>
      </rPr>
      <t>Shared access signatures (SAS) can be used to grant limited access to Azure Storage resources. When generating a SAS, it is possible to specify the allowed protocols for a request made with the SAS. It is recommended to allow requests over HTTPS only.</t>
    </r>
  </si>
  <si>
    <r>
      <rPr>
        <sz val="11"/>
        <color rgb="FF000000"/>
        <rFont val="Calibri"/>
      </rPr>
      <t>SAS can pose security risks if they are not managed carefully.</t>
    </r>
  </si>
  <si>
    <r>
      <rPr>
        <sz val="11"/>
        <color rgb="FF000000"/>
        <rFont val="Calibri"/>
      </rPr>
      <t xml:space="preserve">When generating a SAS, the default selection for </t>
    </r>
    <r>
      <rPr>
        <b/>
        <sz val="11"/>
        <color rgb="FF000000"/>
        <rFont val="Calibri"/>
      </rPr>
      <t>Allowed protocols</t>
    </r>
    <r>
      <rPr>
        <sz val="11"/>
        <color rgb="FF000000"/>
        <rFont val="Calibri"/>
      </rPr>
      <t xml:space="preserve"> is </t>
    </r>
    <r>
      <rPr>
        <b/>
        <sz val="11"/>
        <color rgb="FF000000"/>
        <rFont val="Calibri"/>
      </rPr>
      <t>HTTPS only</t>
    </r>
    <r>
      <rPr>
        <sz val="11"/>
        <color rgb="FF000000"/>
        <rFont val="Calibri"/>
      </rPr>
      <t>.</t>
    </r>
  </si>
  <si>
    <t>2.1.1.2</t>
  </si>
  <si>
    <r>
      <rPr>
        <sz val="11"/>
        <rFont val="Calibri"/>
      </rPr>
      <t>Ensure that shared access signature (SAS) tokens expire within an hour</t>
    </r>
  </si>
  <si>
    <r>
      <rPr>
        <sz val="11"/>
        <color rgb="FF000000"/>
        <rFont val="Calibri"/>
      </rPr>
      <t>Shared access signature (SAS) tokens provide restricted access to Azure Storage resources (such as blobs, files, queues, or tables) for a defined time period with specific permissions. It enables users to interact with the resources without exposing account keys, offering precise control over the permitted actions (e.g., read, write) and the duration of access. To minimize security risks, SAS tokens should be configured with the shortest possible lifespan, ideally lasting no longer than an hour.</t>
    </r>
  </si>
  <si>
    <r>
      <rPr>
        <sz val="11"/>
        <color rgb="FF000000"/>
        <rFont val="Calibri"/>
      </rPr>
      <t>By default, expiration for shared access signature is set to 8 hours.</t>
    </r>
  </si>
  <si>
    <t>2.1.1.3</t>
  </si>
  <si>
    <r>
      <rPr>
        <sz val="11"/>
        <rFont val="Calibri"/>
      </rPr>
      <t>Ensure stored access policies (SAP) are used when generating shared access signature (SAS) tokens</t>
    </r>
  </si>
  <si>
    <r>
      <rPr>
        <sz val="11"/>
        <color rgb="FF000000"/>
        <rFont val="Calibri"/>
      </rPr>
      <t>Use stored access policies (SAP) when generating shared access signature (SAS) tokens in Azure to centrally manage permissions, expiration, and revocation settings for resource access. Stored access policies can be applied to blob containers, file shares, queues, and tables.</t>
    </r>
  </si>
  <si>
    <r>
      <rPr>
        <sz val="11"/>
        <color rgb="FF000000"/>
        <rFont val="Calibri"/>
      </rPr>
      <t>There is no cost for creating stored access policies, however there is some administrative overhead involved in managing these policies.</t>
    </r>
  </si>
  <si>
    <r>
      <rPr>
        <sz val="11"/>
        <color rgb="FF000000"/>
        <rFont val="Calibri"/>
      </rPr>
      <t>By default, stored access policies are not associated with SAS. To use a stored access policy, it must be explicitly created and linked to the SAS at the time of creation.</t>
    </r>
  </si>
  <si>
    <t>Microsoft Managed Keys</t>
  </si>
  <si>
    <t>2.1.2.1.1</t>
  </si>
  <si>
    <r>
      <rPr>
        <sz val="11"/>
        <rFont val="Calibri"/>
      </rPr>
      <t>Ensure Critical Data is Encrypted with Microsoft Managed Keys (MMK)</t>
    </r>
  </si>
  <si>
    <r>
      <rPr>
        <sz val="11"/>
        <color rgb="FF000000"/>
        <rFont val="Calibri"/>
      </rPr>
      <t>Microsoft Managed Keys (MMK) [also known as Platform-managed keys (PMK)] provides a very low overhead method of encrypting data at rest and implementing encryption key management. Keys maintained in an MMK implementation are automatically managed by Azure and require no customer interaction.</t>
    </r>
  </si>
  <si>
    <r>
      <rPr>
        <sz val="11"/>
        <color rgb="FF000000"/>
        <rFont val="Calibri"/>
      </rPr>
      <t>By default, Encryption type is set to Microsoft Managed Keys.</t>
    </r>
  </si>
  <si>
    <t>Customer Managed Keys</t>
  </si>
  <si>
    <t>2.1.2.2.1</t>
  </si>
  <si>
    <r>
      <rPr>
        <sz val="11"/>
        <rFont val="Calibri"/>
      </rPr>
      <t>Ensure Critical Data is Encrypted with Customer Managed Keys (CMK)</t>
    </r>
  </si>
  <si>
    <t>Level 2</t>
  </si>
  <si>
    <r>
      <rPr>
        <sz val="11"/>
        <color rgb="FF000000"/>
        <rFont val="Calibri"/>
      </rPr>
      <t>Customer Managed Keys introduce additional depth to security by providing a means to manage access control for encryption keys. Where compliance and security frameworks indicate the need, and organizational capacity allows, sensitive data at rest can be encrypted using Customer Managed Keys (CMK) rather than Microsoft Managed keys.</t>
    </r>
  </si>
  <si>
    <r>
      <rPr>
        <sz val="11"/>
        <color rgb="FF000000"/>
        <rFont val="Calibri"/>
      </rPr>
      <t>If the key expires due to setting the 'activation date' and 'expiration date', the key must be rotated manually.</t>
    </r>
    <r>
      <rPr>
        <sz val="11"/>
        <color rgb="FF000000"/>
        <rFont val="Calibri"/>
      </rPr>
      <t xml:space="preserve">
</t>
    </r>
    <r>
      <rPr>
        <sz val="11"/>
        <color rgb="FF000000"/>
        <rFont val="Calibri"/>
      </rPr>
      <t>Using Customer Managed Keys may also incur additional man-hour requirements to create, store, manage, and protect the keys as needed.</t>
    </r>
  </si>
  <si>
    <t>Virtual Networks (VNets)</t>
  </si>
  <si>
    <t>2.2.1.1</t>
  </si>
  <si>
    <r>
      <rPr>
        <sz val="11"/>
        <rFont val="Calibri"/>
      </rPr>
      <t>Ensure public network access is Disabled</t>
    </r>
  </si>
  <si>
    <t>Automated</t>
  </si>
  <si>
    <r>
      <rPr>
        <sz val="11"/>
        <color rgb="FF000000"/>
        <rFont val="Calibri"/>
      </rPr>
      <t>Disable public network access to prevent exposure to the internet and reduce the risk of unauthorized access. Use private endpoints and Azure Role-Based Access Control (RBAC) to securely manage access within trusted networks.</t>
    </r>
  </si>
  <si>
    <r>
      <rPr>
        <sz val="11"/>
        <color rgb="FF000000"/>
        <rFont val="Calibri"/>
      </rPr>
      <t>Disabling public network access restricts access to the service. This enhances security but may require the configuration of private endpoints for any services or users needing access within trusted networks.</t>
    </r>
  </si>
  <si>
    <t>2.2.1.2</t>
  </si>
  <si>
    <r>
      <rPr>
        <sz val="11"/>
        <rFont val="Calibri"/>
      </rPr>
      <t>Ensure Network Access Rules are set to Deny-by-default</t>
    </r>
  </si>
  <si>
    <r>
      <rPr>
        <sz val="11"/>
        <color rgb="FF000000"/>
        <rFont val="Calibri"/>
      </rPr>
      <t>Restricting default network access provides a foundational level of security to networked resources. To limit access to selected networks, the default action must be changed.</t>
    </r>
  </si>
  <si>
    <r>
      <rPr>
        <sz val="11"/>
        <color rgb="FF000000"/>
        <rFont val="Calibri"/>
      </rPr>
      <t>All allowed networks and protocols will need to be allow-listed which creates some administrative overhead.</t>
    </r>
    <r>
      <rPr>
        <sz val="11"/>
        <color rgb="FF000000"/>
        <rFont val="Calibri"/>
      </rPr>
      <t xml:space="preserve">
</t>
    </r>
    <r>
      <rPr>
        <sz val="11"/>
        <color rgb="FF000000"/>
        <rFont val="Calibri"/>
      </rPr>
      <t>Implementing a deny-by-default rule may result in a loss of network connectivity. Careful planning and a scheduled implementation window allowing for downtime is highly recommended.</t>
    </r>
  </si>
  <si>
    <r>
      <rPr>
        <sz val="11"/>
        <color rgb="FF000000"/>
        <rFont val="Calibri"/>
      </rPr>
      <t>By default, interfaces attached to virtual networks will accept connections from clients on any network and have a default outbound access rule which allows access to the internet.</t>
    </r>
    <r>
      <rPr>
        <sz val="11"/>
        <color rgb="FF000000"/>
        <rFont val="Calibri"/>
      </rPr>
      <t xml:space="preserve">
</t>
    </r>
    <r>
      <rPr>
        <sz val="11"/>
        <color rgb="FF000000"/>
        <rFont val="Calibri"/>
      </rPr>
      <t>The default outbound access rule is scheduled for retirement on September 30th, 2025: https://azure.microsoft.com/en-us/updates?id=default-outbound-access-for-vms-in-azure-will-be-retired-transition-to-a-new-method-of-internet-access</t>
    </r>
  </si>
  <si>
    <t>Private Endpoints</t>
  </si>
  <si>
    <t>2.2.2.1</t>
  </si>
  <si>
    <r>
      <rPr>
        <sz val="11"/>
        <rFont val="Calibri"/>
      </rPr>
      <t>Ensure Private Endpoints are used to access {service}</t>
    </r>
  </si>
  <si>
    <r>
      <rPr>
        <sz val="11"/>
        <color rgb="FF000000"/>
        <rFont val="Calibri"/>
      </rPr>
      <t>Use private endpoints to allow clients and services to securely access data located over a network via an encrypted Private Link. To do this, the private endpoint uses an IP address from the VNet for each service. Network traffic between disparate services securely traverses encrypted over the VNet. This VNet can also link addressing space, extending your network and accessing resources on it. Similarly, it can be a tunnel through public networks to connect remote infrastructures together. This creates further security through segmenting network traffic and preventing outside sources from accessing it.</t>
    </r>
  </si>
  <si>
    <r>
      <rPr>
        <sz val="11"/>
        <color rgb="FF000000"/>
        <rFont val="Calibri"/>
      </rPr>
      <t>A Private Endpoint costs approximately US$7.30 per month. If an Azure Virtual Network is not implemented correctly, this may result in the loss of critical network traffic.</t>
    </r>
  </si>
  <si>
    <r>
      <rPr>
        <sz val="11"/>
        <color rgb="FF000000"/>
        <rFont val="Calibri"/>
      </rPr>
      <t>By default, Private Endpoints are not created for services.</t>
    </r>
  </si>
  <si>
    <t>Azure Managed Lustre</t>
  </si>
  <si>
    <t>4.1</t>
  </si>
  <si>
    <r>
      <rPr>
        <sz val="11"/>
        <rFont val="Calibri"/>
      </rPr>
      <t xml:space="preserve">Ensure </t>
    </r>
    <r>
      <rPr>
        <sz val="11"/>
        <color rgb="FF000000"/>
        <rFont val="Calibri"/>
      </rPr>
      <t>'</t>
    </r>
    <r>
      <rPr>
        <b/>
        <sz val="11"/>
        <color rgb="FF000000"/>
        <rFont val="Calibri"/>
      </rPr>
      <t>Key encryption key</t>
    </r>
    <r>
      <rPr>
        <sz val="11"/>
        <color rgb="FF000000"/>
        <rFont val="Calibri"/>
      </rPr>
      <t>'</t>
    </r>
    <r>
      <rPr>
        <sz val="11"/>
        <color rgb="FF000000"/>
        <rFont val="Calibri"/>
      </rPr>
      <t xml:space="preserve"> is set to a customer-managed key for Azure Managed Lustre file systems</t>
    </r>
  </si>
  <si>
    <r>
      <rPr>
        <sz val="11"/>
        <color rgb="FF000000"/>
        <rFont val="Calibri"/>
      </rPr>
      <t>To create an Azure Managed Lustre file system that uses a customer-managed encryption key:</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Managed Lustre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 Create</t>
    </r>
    <r>
      <rPr>
        <sz val="11"/>
        <color rgb="FF000000"/>
        <rFont val="Calibri"/>
      </rPr>
      <t>.</t>
    </r>
    <r>
      <rPr>
        <sz val="11"/>
        <color rgb="FF000000"/>
        <rFont val="Calibri"/>
      </rPr>
      <t xml:space="preserve">
</t>
    </r>
    <r>
      <rPr>
        <sz val="11"/>
        <color rgb="FF000000"/>
        <rFont val="Calibri"/>
      </rPr>
      <t xml:space="preserve">- Provide the required information on the </t>
    </r>
    <r>
      <rPr>
        <b/>
        <sz val="11"/>
        <color rgb="FF000000"/>
        <rFont val="Calibri"/>
      </rPr>
      <t>Basics</t>
    </r>
    <r>
      <rPr>
        <sz val="11"/>
        <color rgb="FF000000"/>
        <rFont val="Calibri"/>
      </rPr>
      <t xml:space="preserve"> tab.</t>
    </r>
    <r>
      <rPr>
        <sz val="11"/>
        <color rgb="FF000000"/>
        <rFont val="Calibri"/>
      </rPr>
      <t xml:space="preserve">
</t>
    </r>
    <r>
      <rPr>
        <sz val="11"/>
        <color rgb="FF000000"/>
        <rFont val="Calibri"/>
      </rPr>
      <t xml:space="preserve">- Configure the </t>
    </r>
    <r>
      <rPr>
        <b/>
        <sz val="11"/>
        <color rgb="FF000000"/>
        <rFont val="Calibri"/>
      </rPr>
      <t>Advanced</t>
    </r>
    <r>
      <rPr>
        <sz val="11"/>
        <color rgb="FF000000"/>
        <rFont val="Calibri"/>
      </rPr>
      <t xml:space="preserve"> tab if necessary.</t>
    </r>
    <r>
      <rPr>
        <sz val="11"/>
        <color rgb="FF000000"/>
        <rFont val="Calibri"/>
      </rPr>
      <t xml:space="preserve">
</t>
    </r>
    <r>
      <rPr>
        <sz val="11"/>
        <color rgb="FF000000"/>
        <rFont val="Calibri"/>
      </rPr>
      <t xml:space="preserve">- Click the </t>
    </r>
    <r>
      <rPr>
        <b/>
        <sz val="11"/>
        <color rgb="FF000000"/>
        <rFont val="Calibri"/>
      </rPr>
      <t>Disk encryption keys</t>
    </r>
    <r>
      <rPr>
        <sz val="11"/>
        <color rgb="FF000000"/>
        <rFont val="Calibri"/>
      </rPr>
      <t xml:space="preserve"> tab.</t>
    </r>
    <r>
      <rPr>
        <sz val="11"/>
        <color rgb="FF000000"/>
        <rFont val="Calibri"/>
      </rPr>
      <t xml:space="preserve">
</t>
    </r>
    <r>
      <rPr>
        <sz val="11"/>
        <color rgb="FF000000"/>
        <rFont val="Calibri"/>
      </rPr>
      <t xml:space="preserve">- Next to </t>
    </r>
    <r>
      <rPr>
        <b/>
        <sz val="11"/>
        <color rgb="FF000000"/>
        <rFont val="Calibri"/>
      </rPr>
      <t>Disk encryption key type</t>
    </r>
    <r>
      <rPr>
        <sz val="11"/>
        <color rgb="FF000000"/>
        <rFont val="Calibri"/>
      </rPr>
      <t xml:space="preserve">, select the radio button next to </t>
    </r>
    <r>
      <rPr>
        <b/>
        <sz val="11"/>
        <color rgb="FF000000"/>
        <rFont val="Calibri"/>
      </rPr>
      <t>Customer managed</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Key vault, key and version</t>
    </r>
    <r>
      <rPr>
        <sz val="11"/>
        <color rgb="FF000000"/>
        <rFont val="Calibri"/>
      </rPr>
      <t xml:space="preserve">, click </t>
    </r>
    <r>
      <rPr>
        <b/>
        <sz val="11"/>
        <color rgb="FF000000"/>
        <rFont val="Calibri"/>
      </rPr>
      <t>Select or create a key vault, key, or version</t>
    </r>
    <r>
      <rPr>
        <sz val="11"/>
        <color rgb="FF000000"/>
        <rFont val="Calibri"/>
      </rPr>
      <t>.</t>
    </r>
    <r>
      <rPr>
        <sz val="11"/>
        <color rgb="FF000000"/>
        <rFont val="Calibri"/>
      </rPr>
      <t xml:space="preserve">
</t>
    </r>
    <r>
      <rPr>
        <sz val="11"/>
        <color rgb="FF000000"/>
        <rFont val="Calibri"/>
      </rPr>
      <t>- Select a key vault, key, and version.</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User assigned identities</t>
    </r>
    <r>
      <rPr>
        <sz val="11"/>
        <color rgb="FF000000"/>
        <rFont val="Calibri"/>
      </rPr>
      <t xml:space="preserve">, click </t>
    </r>
    <r>
      <rPr>
        <b/>
        <sz val="11"/>
        <color rgb="FF000000"/>
        <rFont val="Calibri"/>
      </rPr>
      <t>Add user assigned managed identities</t>
    </r>
    <r>
      <rPr>
        <sz val="11"/>
        <color rgb="FF000000"/>
        <rFont val="Calibri"/>
      </rPr>
      <t>.</t>
    </r>
    <r>
      <rPr>
        <sz val="11"/>
        <color rgb="FF000000"/>
        <rFont val="Calibri"/>
      </rPr>
      <t xml:space="preserve">
</t>
    </r>
    <r>
      <rPr>
        <sz val="11"/>
        <color rgb="FF000000"/>
        <rFont val="Calibri"/>
      </rPr>
      <t>- In the filter box, type to filter by identity name and/or resource group name.</t>
    </r>
    <r>
      <rPr>
        <sz val="11"/>
        <color rgb="FF000000"/>
        <rFont val="Calibri"/>
      </rPr>
      <t xml:space="preserve">
</t>
    </r>
    <r>
      <rPr>
        <sz val="11"/>
        <color rgb="FF000000"/>
        <rFont val="Calibri"/>
      </rPr>
      <t>- Check the box next to a managed identity.</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create an Azure Managed Lustre file system with a customer-managed encryption key:</t>
    </r>
    <r>
      <rPr>
        <sz val="11"/>
        <color rgb="FF000000"/>
        <rFont val="Calibri"/>
      </rPr>
      <t xml:space="preserve">
</t>
    </r>
    <r>
      <rPr>
        <sz val="11"/>
        <color rgb="FF006096"/>
        <rFont val="Roboto Condensed"/>
      </rPr>
      <t>az amlfs create --resource-group &lt;resource-group&gt; --name &lt;file-system&gt; --sku &lt;sku&gt; --storage-capacity &lt;size-in-tib&gt; --zones [&lt;availability-zone&gt;] --maintenance-window "{dayOfWeek:&lt;day&gt;,timeOfDayUtc:'&lt;time&gt;'}" --mi-user-assigned "&lt;user-assigned-identity-id&gt;" --filesystem-subnet "&lt;subnet-id&gt;" --encryption-setting "{'keyUrl': '&lt;key-url&gt;', 'sourceVault': {'id': '&lt;key-vault&gt;'}}"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Run the following command to install the </t>
    </r>
    <r>
      <rPr>
        <b/>
        <sz val="11"/>
        <color rgb="FF000000"/>
        <rFont val="Calibri"/>
      </rPr>
      <t>Az.StorageCache</t>
    </r>
    <r>
      <rPr>
        <sz val="11"/>
        <color rgb="FF000000"/>
        <rFont val="Calibri"/>
      </rPr>
      <t xml:space="preserve"> module:</t>
    </r>
    <r>
      <rPr>
        <sz val="11"/>
        <color rgb="FF000000"/>
        <rFont val="Calibri"/>
      </rPr>
      <t xml:space="preserve">
</t>
    </r>
    <r>
      <rPr>
        <sz val="11"/>
        <color rgb="FF006096"/>
        <rFont val="Roboto Condensed"/>
      </rPr>
      <t>Install-Module Az.StorageCache</t>
    </r>
    <r>
      <rPr>
        <sz val="11"/>
        <color rgb="FF006096"/>
        <rFont val="Roboto Condensed"/>
      </rPr>
      <t xml:space="preserve">
</t>
    </r>
    <r>
      <rPr>
        <sz val="11"/>
        <color rgb="FF000000"/>
        <rFont val="Calibri"/>
      </rPr>
      <t xml:space="preserve">
</t>
    </r>
    <r>
      <rPr>
        <sz val="11"/>
        <color rgb="FF000000"/>
        <rFont val="Calibri"/>
      </rPr>
      <t xml:space="preserve">Enter </t>
    </r>
    <r>
      <rPr>
        <b/>
        <sz val="11"/>
        <color rgb="FF000000"/>
        <rFont val="Calibri"/>
      </rPr>
      <t>Y</t>
    </r>
    <r>
      <rPr>
        <sz val="11"/>
        <color rgb="FF000000"/>
        <rFont val="Calibri"/>
      </rPr>
      <t xml:space="preserve"> when prompted.</t>
    </r>
    <r>
      <rPr>
        <sz val="11"/>
        <color rgb="FF000000"/>
        <rFont val="Calibri"/>
      </rPr>
      <t xml:space="preserve">
</t>
    </r>
    <r>
      <rPr>
        <sz val="11"/>
        <color rgb="FF000000"/>
        <rFont val="Calibri"/>
      </rPr>
      <t>Run the following command to create an Azure Manage Lustre file system with a customer-managed encryption key:</t>
    </r>
    <r>
      <rPr>
        <sz val="11"/>
        <color rgb="FF000000"/>
        <rFont val="Calibri"/>
      </rPr>
      <t xml:space="preserve">
</t>
    </r>
    <r>
      <rPr>
        <sz val="11"/>
        <color rgb="FF006096"/>
        <rFont val="Roboto Condensed"/>
      </rPr>
      <t>New-AzStorageCacheAmlFileSystem -ResourceGroupName &lt;resource-group&gt; -Name &lt;file-system&gt; -Location &lt;location&gt; -MaintenanceWindowDayOfWeek '&lt;day&gt;' -MaintenanceWindowTimeOfDayUtc "&lt;time&gt;" -FilesystemSubnet "&lt;subnet-id&gt;" -SkuName "&lt;sku&gt;" -StorageCapacityTiB &lt;size-in-tib&gt; -Zone &lt;availability-zone&gt; -IdentityType 'UserAssigned' -IdentityUserAssignedIdentity @{"&lt;user-assigned-identity-id&gt;" = @{}} -KeyEncryptionKeyUrl "&lt;key-url&gt;" -SourceVaultId "&lt;key-vault&gt;"</t>
    </r>
    <r>
      <rPr>
        <sz val="11"/>
        <color rgb="FF006096"/>
        <rFont val="Roboto Condensed"/>
      </rPr>
      <t xml:space="preserve">
</t>
    </r>
  </si>
  <si>
    <r>
      <rPr>
        <sz val="11"/>
        <color rgb="FF000000"/>
        <rFont val="Calibri"/>
      </rPr>
      <t>Enable customer-managed encryption keys (CMEK) for Azure Managed Lustre file systems to enhance data security and provide greater control over encryption processes. By using CMEK, organizations can manage their own encryption keys within Azure Key Vault, allowing them to rotate, revoke, or otherwise control access to these keys in accordance with their security policies.</t>
    </r>
  </si>
  <si>
    <r>
      <rPr>
        <sz val="11"/>
        <color rgb="FF000000"/>
        <rFont val="Calibri"/>
      </rPr>
      <t>There are costs and configuration overhead associated with setting up and managing customer-managed keys.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</si>
  <si>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Managed Lustre</t>
    </r>
    <r>
      <rPr>
        <sz val="11"/>
        <color rgb="FF000000"/>
        <rFont val="Calibri"/>
      </rPr>
      <t>.</t>
    </r>
    <r>
      <rPr>
        <sz val="11"/>
        <color rgb="FF000000"/>
        <rFont val="Calibri"/>
      </rPr>
      <t xml:space="preserve">
</t>
    </r>
    <r>
      <rPr>
        <sz val="11"/>
        <color rgb="FF000000"/>
        <rFont val="Calibri"/>
      </rPr>
      <t>- Click the name of a file system.</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settings</t>
    </r>
    <r>
      <rPr>
        <sz val="11"/>
        <color rgb="FF000000"/>
        <rFont val="Calibri"/>
      </rPr>
      <t xml:space="preserve">, ensure that the value next to </t>
    </r>
    <r>
      <rPr>
        <b/>
        <sz val="11"/>
        <color rgb="FF000000"/>
        <rFont val="Calibri"/>
      </rPr>
      <t>Key encryption key</t>
    </r>
    <r>
      <rPr>
        <sz val="11"/>
        <color rgb="FF000000"/>
        <rFont val="Calibri"/>
      </rPr>
      <t xml:space="preserve"> is </t>
    </r>
    <r>
      <rPr>
        <b/>
        <sz val="11"/>
        <color rgb="FF000000"/>
        <rFont val="Calibri"/>
      </rPr>
      <t>View value as JSON</t>
    </r>
    <r>
      <rPr>
        <sz val="11"/>
        <color rgb="FF000000"/>
        <rFont val="Calibri"/>
      </rPr>
      <t>.</t>
    </r>
    <r>
      <rPr>
        <sz val="11"/>
        <color rgb="FF000000"/>
        <rFont val="Calibri"/>
      </rPr>
      <t xml:space="preserve">
</t>
    </r>
    <r>
      <rPr>
        <sz val="11"/>
        <color rgb="FF000000"/>
        <rFont val="Calibri"/>
      </rPr>
      <t>- Repeat steps 1-4 for each file system.</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lust Azure Managed Lustre file systems:</t>
    </r>
    <r>
      <rPr>
        <sz val="11"/>
        <color rgb="FF000000"/>
        <rFont val="Calibri"/>
      </rPr>
      <t xml:space="preserve">
</t>
    </r>
    <r>
      <rPr>
        <sz val="11"/>
        <color rgb="FF006096"/>
        <rFont val="Roboto Condensed"/>
      </rPr>
      <t>az amlfs list</t>
    </r>
    <r>
      <rPr>
        <sz val="11"/>
        <color rgb="FF006096"/>
        <rFont val="Roboto Condensed"/>
      </rPr>
      <t xml:space="preserve">
</t>
    </r>
    <r>
      <rPr>
        <sz val="11"/>
        <color rgb="FF000000"/>
        <rFont val="Calibri"/>
      </rPr>
      <t xml:space="preserve">
</t>
    </r>
    <r>
      <rPr>
        <sz val="11"/>
        <color rgb="FF000000"/>
        <rFont val="Calibri"/>
      </rPr>
      <t>For each file system, run the following command:</t>
    </r>
    <r>
      <rPr>
        <sz val="11"/>
        <color rgb="FF000000"/>
        <rFont val="Calibri"/>
      </rPr>
      <t xml:space="preserve">
</t>
    </r>
    <r>
      <rPr>
        <sz val="11"/>
        <color rgb="FF006096"/>
        <rFont val="Roboto Condensed"/>
      </rPr>
      <t>az amlfs show --resource-group &lt;resource-group&gt; --name &lt;file-system&gt;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encryptionSettings</t>
    </r>
    <r>
      <rPr>
        <sz val="11"/>
        <color rgb="FF000000"/>
        <rFont val="Calibri"/>
      </rPr>
      <t xml:space="preserve"> &gt; </t>
    </r>
    <r>
      <rPr>
        <b/>
        <sz val="11"/>
        <color rgb="FF000000"/>
        <rFont val="Calibri"/>
      </rPr>
      <t>keyEncryptionKey</t>
    </r>
    <r>
      <rPr>
        <sz val="11"/>
        <color rgb="FF000000"/>
        <rFont val="Calibri"/>
      </rPr>
      <t xml:space="preserve">, </t>
    </r>
    <r>
      <rPr>
        <b/>
        <sz val="11"/>
        <color rgb="FF000000"/>
        <rFont val="Calibri"/>
      </rPr>
      <t>keyUrl</t>
    </r>
    <r>
      <rPr>
        <sz val="11"/>
        <color rgb="FF000000"/>
        <rFont val="Calibri"/>
      </rPr>
      <t xml:space="preserve"> is set to a customer-managed key URL.</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Run the following command to install the </t>
    </r>
    <r>
      <rPr>
        <b/>
        <sz val="11"/>
        <color rgb="FF000000"/>
        <rFont val="Calibri"/>
      </rPr>
      <t>Az.StorageCache</t>
    </r>
    <r>
      <rPr>
        <sz val="11"/>
        <color rgb="FF000000"/>
        <rFont val="Calibri"/>
      </rPr>
      <t xml:space="preserve"> module:</t>
    </r>
    <r>
      <rPr>
        <sz val="11"/>
        <color rgb="FF000000"/>
        <rFont val="Calibri"/>
      </rPr>
      <t xml:space="preserve">
</t>
    </r>
    <r>
      <rPr>
        <sz val="11"/>
        <color rgb="FF006096"/>
        <rFont val="Roboto Condensed"/>
      </rPr>
      <t>Install-Module Az.StorageCache</t>
    </r>
    <r>
      <rPr>
        <sz val="11"/>
        <color rgb="FF006096"/>
        <rFont val="Roboto Condensed"/>
      </rPr>
      <t xml:space="preserve">
</t>
    </r>
    <r>
      <rPr>
        <sz val="11"/>
        <color rgb="FF000000"/>
        <rFont val="Calibri"/>
      </rPr>
      <t xml:space="preserve">
</t>
    </r>
    <r>
      <rPr>
        <sz val="11"/>
        <color rgb="FF000000"/>
        <rFont val="Calibri"/>
      </rPr>
      <t xml:space="preserve">Enter </t>
    </r>
    <r>
      <rPr>
        <b/>
        <sz val="11"/>
        <color rgb="FF000000"/>
        <rFont val="Calibri"/>
      </rPr>
      <t>Y</t>
    </r>
    <r>
      <rPr>
        <sz val="11"/>
        <color rgb="FF000000"/>
        <rFont val="Calibri"/>
      </rPr>
      <t xml:space="preserve"> when prompted.</t>
    </r>
    <r>
      <rPr>
        <sz val="11"/>
        <color rgb="FF000000"/>
        <rFont val="Calibri"/>
      </rPr>
      <t xml:space="preserve">
</t>
    </r>
    <r>
      <rPr>
        <sz val="11"/>
        <color rgb="FF000000"/>
        <rFont val="Calibri"/>
      </rPr>
      <t>Run the following command to list Azure Managed Lustre file systems:</t>
    </r>
    <r>
      <rPr>
        <sz val="11"/>
        <color rgb="FF000000"/>
        <rFont val="Calibri"/>
      </rPr>
      <t xml:space="preserve">
</t>
    </r>
    <r>
      <rPr>
        <sz val="11"/>
        <color rgb="FF006096"/>
        <rFont val="Roboto Condensed"/>
      </rPr>
      <t>Get-AzStorageCacheAmlFileSystem</t>
    </r>
    <r>
      <rPr>
        <sz val="11"/>
        <color rgb="FF006096"/>
        <rFont val="Roboto Condensed"/>
      </rPr>
      <t xml:space="preserve">
</t>
    </r>
    <r>
      <rPr>
        <sz val="11"/>
        <color rgb="FF000000"/>
        <rFont val="Calibri"/>
      </rPr>
      <t xml:space="preserve">
</t>
    </r>
    <r>
      <rPr>
        <sz val="11"/>
        <color rgb="FF000000"/>
        <rFont val="Calibri"/>
      </rPr>
      <t>Run the following command to get the file system in a resource group with a given name:</t>
    </r>
    <r>
      <rPr>
        <sz val="11"/>
        <color rgb="FF000000"/>
        <rFont val="Calibri"/>
      </rPr>
      <t xml:space="preserve">
</t>
    </r>
    <r>
      <rPr>
        <sz val="11"/>
        <color rgb="FF006096"/>
        <rFont val="Roboto Condensed"/>
      </rPr>
      <t>$filesystem = Get-AzStorageCacheAmlFileSystem -ResourceGroupName &lt;resource-group&gt; -Name &lt;file-system&gt;</t>
    </r>
    <r>
      <rPr>
        <sz val="11"/>
        <color rgb="FF006096"/>
        <rFont val="Roboto Condensed"/>
      </rPr>
      <t xml:space="preserve">
</t>
    </r>
    <r>
      <rPr>
        <sz val="11"/>
        <color rgb="FF000000"/>
        <rFont val="Calibri"/>
      </rPr>
      <t xml:space="preserve">
</t>
    </r>
    <r>
      <rPr>
        <sz val="11"/>
        <color rgb="FF000000"/>
        <rFont val="Calibri"/>
      </rPr>
      <t>Run the following command to get the key encryption key URL for the file system:</t>
    </r>
    <r>
      <rPr>
        <sz val="11"/>
        <color rgb="FF000000"/>
        <rFont val="Calibri"/>
      </rPr>
      <t xml:space="preserve">
</t>
    </r>
    <r>
      <rPr>
        <sz val="11"/>
        <color rgb="FF006096"/>
        <rFont val="Roboto Condensed"/>
      </rPr>
      <t>$filesystem.KeyEncryptionKeyUrl</t>
    </r>
    <r>
      <rPr>
        <sz val="11"/>
        <color rgb="FF006096"/>
        <rFont val="Roboto Condensed"/>
      </rPr>
      <t xml:space="preserve">
</t>
    </r>
    <r>
      <rPr>
        <sz val="11"/>
        <color rgb="FF000000"/>
        <rFont val="Calibri"/>
      </rPr>
      <t xml:space="preserve">
</t>
    </r>
    <r>
      <rPr>
        <sz val="11"/>
        <color rgb="FF000000"/>
        <rFont val="Calibri"/>
      </rPr>
      <t>Ensure that the command returns a customer-managed key URL.</t>
    </r>
    <r>
      <rPr>
        <sz val="11"/>
        <color rgb="FF000000"/>
        <rFont val="Calibri"/>
      </rPr>
      <t xml:space="preserve">
</t>
    </r>
    <r>
      <rPr>
        <sz val="11"/>
        <color rgb="FF000000"/>
        <rFont val="Calibri"/>
      </rPr>
      <t>Repeat for each file system.</t>
    </r>
  </si>
  <si>
    <r>
      <rPr>
        <sz val="11"/>
        <color rgb="FF000000"/>
        <rFont val="Calibri"/>
      </rPr>
      <t>By default, data in Azure Managed Lustre file systems is encrypted using Microsoft-managed keys.</t>
    </r>
  </si>
  <si>
    <t>Backup Vaults</t>
  </si>
  <si>
    <t>5.1.1</t>
  </si>
  <si>
    <r>
      <rPr>
        <sz val="11"/>
        <rFont val="Calibri"/>
      </rPr>
      <t>Ensure soft delete on Backup vaults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</si>
  <si>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Soft delete</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Soft delete</t>
    </r>
    <r>
      <rPr>
        <sz val="11"/>
        <color rgb="FF000000"/>
        <rFont val="Calibri"/>
      </rPr>
      <t>.</t>
    </r>
    <r>
      <rPr>
        <sz val="11"/>
        <color rgb="FF000000"/>
        <rFont val="Calibri"/>
      </rPr>
      <t xml:space="preserve">
</t>
    </r>
    <r>
      <rPr>
        <sz val="11"/>
        <color rgb="FF000000"/>
        <rFont val="Calibri"/>
      </rPr>
      <t xml:space="preserve">- In the box next to </t>
    </r>
    <r>
      <rPr>
        <b/>
        <sz val="11"/>
        <color rgb="FF000000"/>
        <rFont val="Calibri"/>
      </rPr>
      <t>Retention period</t>
    </r>
    <r>
      <rPr>
        <sz val="11"/>
        <color rgb="FF000000"/>
        <rFont val="Calibri"/>
      </rPr>
      <t>, set an appropriate number of days for deleted data to be retained, between 14 and 180, inclusive.</t>
    </r>
    <r>
      <rPr>
        <sz val="11"/>
        <color rgb="FF000000"/>
        <rFont val="Calibri"/>
      </rPr>
      <t xml:space="preserve">
</t>
    </r>
    <r>
      <rPr>
        <sz val="11"/>
        <color rgb="FF000000"/>
        <rFont val="Calibri"/>
      </rPr>
      <t xml:space="preserve">- If it is appropriate for your organization, check the box next to </t>
    </r>
    <r>
      <rPr>
        <b/>
        <sz val="11"/>
        <color rgb="FF000000"/>
        <rFont val="Calibri"/>
      </rPr>
      <t>Enable always-on soft delete</t>
    </r>
    <r>
      <rPr>
        <sz val="11"/>
        <color rgb="FF000000"/>
        <rFont val="Calibri"/>
      </rPr>
      <t xml:space="preserve">. </t>
    </r>
    <r>
      <rPr>
        <b/>
        <sz val="11"/>
        <color rgb="FF000000"/>
        <rFont val="Calibri"/>
      </rPr>
      <t>Note:</t>
    </r>
    <r>
      <rPr>
        <sz val="11"/>
        <color rgb="FF000000"/>
        <rFont val="Calibri"/>
      </rPr>
      <t xml:space="preserve"> Once enabled, this setting cannot be disabled.</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1-8 for each Backup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requiring remediation, run the following command to enable soft delete and set an appropriate number of days for deleted data to be retained, between 14 and 180, inclusive:</t>
    </r>
    <r>
      <rPr>
        <sz val="11"/>
        <color rgb="FF000000"/>
        <rFont val="Calibri"/>
      </rPr>
      <t xml:space="preserve">
</t>
    </r>
    <r>
      <rPr>
        <sz val="11"/>
        <color rgb="FF006096"/>
        <rFont val="Roboto Condensed"/>
      </rPr>
      <t>az dataprotection backup-vault update --resource-group &lt;resource-group&gt; --vault-name &lt;backup-vault&gt; --soft-delete-state On --retention-duration-in-days &lt;retention-duration&gt;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enable always-on soft delete, the above command can be executed with </t>
    </r>
    <r>
      <rPr>
        <b/>
        <sz val="11"/>
        <color rgb="FF000000"/>
        <rFont val="Calibri"/>
      </rPr>
      <t>--soft-delete-state AlwaysOn</t>
    </r>
    <r>
      <rPr>
        <sz val="11"/>
        <color rgb="FF000000"/>
        <rFont val="Calibri"/>
      </rPr>
      <t>. Once enabled, this setting cannot be disabled.</t>
    </r>
  </si>
  <si>
    <r>
      <rPr>
        <sz val="11"/>
        <color rgb="FF000000"/>
        <rFont val="Calibri"/>
      </rPr>
      <t>Soft delete provides additional protection for Backup vault data. With soft delete enabled, deleted backup data can be recovered within the retention period.</t>
    </r>
  </si>
  <si>
    <r>
      <rPr>
        <sz val="11"/>
        <color rgb="FF000000"/>
        <rFont val="Calibri"/>
      </rPr>
      <t>There is no additional cost for backup data in the soft delete state for up to and including 14 days. However, retention beyond 14 days may incur additional charges.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</si>
  <si>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Soft delete</t>
    </r>
    <r>
      <rPr>
        <sz val="11"/>
        <color rgb="FF000000"/>
        <rFont val="Calibri"/>
      </rPr>
      <t xml:space="preserve"> is set to </t>
    </r>
    <r>
      <rPr>
        <b/>
        <sz val="11"/>
        <color rgb="FF000000"/>
        <rFont val="Calibri"/>
      </rPr>
      <t>Enabled</t>
    </r>
    <r>
      <rPr>
        <sz val="11"/>
        <color rgb="FF000000"/>
        <rFont val="Calibri"/>
      </rPr>
      <t xml:space="preserve"> or </t>
    </r>
    <r>
      <rPr>
        <b/>
        <sz val="11"/>
        <color rgb="FF000000"/>
        <rFont val="Calibri"/>
      </rPr>
      <t>Enabled with Always-On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Soft delete</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Retention period</t>
    </r>
    <r>
      <rPr>
        <sz val="11"/>
        <color rgb="FF000000"/>
        <rFont val="Calibri"/>
      </rPr>
      <t xml:space="preserve"> is set to an appropriate value between 14 and 180, inclusive.</t>
    </r>
    <r>
      <rPr>
        <sz val="11"/>
        <color rgb="FF000000"/>
        <rFont val="Calibri"/>
      </rPr>
      <t xml:space="preserve">
</t>
    </r>
    <r>
      <rPr>
        <sz val="11"/>
        <color rgb="FF000000"/>
        <rFont val="Calibri"/>
      </rPr>
      <t>- Repeat steps 1-6 for each Backup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run the following command:</t>
    </r>
    <r>
      <rPr>
        <sz val="11"/>
        <color rgb="FF000000"/>
        <rFont val="Calibri"/>
      </rPr>
      <t xml:space="preserve">
</t>
    </r>
    <r>
      <rPr>
        <sz val="11"/>
        <color rgb="FF006096"/>
        <rFont val="Roboto Condensed"/>
      </rPr>
      <t>az dataprotection backup-vault show --resource-group &lt;resource-group&gt; --vault-name &lt;backup-vault&gt;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softDeleteSettings</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on</t>
    </r>
    <r>
      <rPr>
        <sz val="11"/>
        <color rgb="FF000000"/>
        <rFont val="Calibri"/>
      </rPr>
      <t xml:space="preserve"> or </t>
    </r>
    <r>
      <rPr>
        <b/>
        <sz val="11"/>
        <color rgb="FF000000"/>
        <rFont val="Calibri"/>
      </rPr>
      <t>alwayson</t>
    </r>
    <r>
      <rPr>
        <sz val="11"/>
        <color rgb="FF000000"/>
        <rFont val="Calibri"/>
      </rPr>
      <t xml:space="preserve">, and </t>
    </r>
    <r>
      <rPr>
        <b/>
        <sz val="11"/>
        <color rgb="FF000000"/>
        <rFont val="Calibri"/>
      </rPr>
      <t>retentionDurationInDays</t>
    </r>
    <r>
      <rPr>
        <sz val="11"/>
        <color rgb="FF000000"/>
        <rFont val="Calibri"/>
      </rPr>
      <t xml:space="preserve"> is set to an appropriate value between 14 and 180, inclusive.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9798d31d-6028-4dee-8643-46102185c016 </t>
    </r>
    <r>
      <rPr>
        <sz val="11"/>
        <color rgb="FF0000FF"/>
        <rFont val="Calibri"/>
      </rPr>
      <t>(https://portal.azure.com/#view/Microsoft_Azure_Policy/PolicyDetailBlade/definitionId/%2Fproviders%2FMicrosoft.Authorization%2FpolicyDefinitions%2F9798d31d-6028-4dee-8643-46102185c016)</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Soft delete should be enabled for Backup Vaults'</t>
    </r>
  </si>
  <si>
    <r>
      <rPr>
        <sz val="11"/>
        <color rgb="FF000000"/>
        <rFont val="Calibri"/>
      </rPr>
      <t>Soft delete is enabled by default on newly created Backup vaults.</t>
    </r>
  </si>
  <si>
    <t>5.1.2</t>
  </si>
  <si>
    <r>
      <rPr>
        <sz val="11"/>
        <rFont val="Calibri"/>
      </rPr>
      <t>Ensure immutability for Backup vaults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</si>
  <si>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the </t>
    </r>
    <r>
      <rPr>
        <b/>
        <sz val="11"/>
        <color rgb="FF000000"/>
        <rFont val="Calibri"/>
      </rPr>
      <t>Immutable vault</t>
    </r>
    <r>
      <rPr>
        <sz val="11"/>
        <color rgb="FF000000"/>
        <rFont val="Calibri"/>
      </rPr>
      <t xml:space="preserve"> setting value,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Check the box under </t>
    </r>
    <r>
      <rPr>
        <b/>
        <sz val="11"/>
        <color rgb="FF000000"/>
        <rFont val="Calibri"/>
      </rPr>
      <t>Enable vault immutability</t>
    </r>
    <r>
      <rPr>
        <sz val="11"/>
        <color rgb="FF000000"/>
        <rFont val="Calibri"/>
      </rPr>
      <t xml:space="preserve">. </t>
    </r>
    <r>
      <rPr>
        <b/>
        <sz val="11"/>
        <color rgb="FF000000"/>
        <rFont val="Calibri"/>
      </rPr>
      <t>Note:</t>
    </r>
    <r>
      <rPr>
        <sz val="11"/>
        <color rgb="FF000000"/>
        <rFont val="Calibri"/>
      </rPr>
      <t xml:space="preserve"> It is not possible to lock immutability until immutability has been enabled.</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If it is appropriate for your organization to lock immutability, under the </t>
    </r>
    <r>
      <rPr>
        <b/>
        <sz val="11"/>
        <color rgb="FF000000"/>
        <rFont val="Calibri"/>
      </rPr>
      <t>Immutable vault</t>
    </r>
    <r>
      <rPr>
        <sz val="11"/>
        <color rgb="FF000000"/>
        <rFont val="Calibri"/>
      </rPr>
      <t xml:space="preserve"> setting value,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the toggle under </t>
    </r>
    <r>
      <rPr>
        <b/>
        <sz val="11"/>
        <color rgb="FF000000"/>
        <rFont val="Calibri"/>
      </rPr>
      <t>Lock immutability for this vault</t>
    </r>
    <r>
      <rPr>
        <sz val="11"/>
        <color rgb="FF000000"/>
        <rFont val="Calibri"/>
      </rPr>
      <t xml:space="preserve"> to set it to </t>
    </r>
    <r>
      <rPr>
        <b/>
        <sz val="11"/>
        <color rgb="FF000000"/>
        <rFont val="Calibri"/>
      </rPr>
      <t>Locked</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Confirm locking immutability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1-10 for each Backup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requiring remediation, run the following command to enable vault immutability:</t>
    </r>
    <r>
      <rPr>
        <sz val="11"/>
        <color rgb="FF000000"/>
        <rFont val="Calibri"/>
      </rPr>
      <t xml:space="preserve">
</t>
    </r>
    <r>
      <rPr>
        <sz val="11"/>
        <color rgb="FF006096"/>
        <rFont val="Roboto Condensed"/>
      </rPr>
      <t>az dataprotection backup-vault update --resource-group &lt;resource-group&gt; --vault-name &lt;backup-vault&gt; --immutability-state Unlocked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lock the Backup vault immutability state, the above command can be executed with </t>
    </r>
    <r>
      <rPr>
        <b/>
        <sz val="11"/>
        <color rgb="FF000000"/>
        <rFont val="Calibri"/>
      </rPr>
      <t>--immutability-state Locked</t>
    </r>
    <r>
      <rPr>
        <sz val="11"/>
        <color rgb="FF000000"/>
        <rFont val="Calibri"/>
      </rPr>
      <t>. Once enabled, this setting cannot be disabled and it will not be possible to delete the vault.</t>
    </r>
  </si>
  <si>
    <r>
      <rPr>
        <sz val="11"/>
        <color rgb="FF000000"/>
        <rFont val="Calibri"/>
      </rPr>
      <t>Immutable vaults safeguard backup data by preventing any operations that could result in the loss of recovery points. The immutable vault setting can be locked, making it irreversible and preventing malicious actors from disabling it and deleting backups.</t>
    </r>
  </si>
  <si>
    <r>
      <rPr>
        <sz val="11"/>
        <color rgb="FF000000"/>
        <rFont val="Calibri"/>
      </rPr>
      <t>There is no additional cost for enabling vault immutability; however, a vault with locked immutability cannot be deleted without contacting Azure support and will incur the standard vault costs.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</si>
  <si>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xml:space="preserve">- From the list of vaults, ensure that the value in the </t>
    </r>
    <r>
      <rPr>
        <b/>
        <sz val="11"/>
        <color rgb="FF000000"/>
        <rFont val="Calibri"/>
      </rPr>
      <t>Immutability</t>
    </r>
    <r>
      <rPr>
        <sz val="11"/>
        <color rgb="FF000000"/>
        <rFont val="Calibri"/>
      </rPr>
      <t xml:space="preserve"> column for each vault is </t>
    </r>
    <r>
      <rPr>
        <b/>
        <sz val="11"/>
        <color rgb="FF000000"/>
        <rFont val="Calibri"/>
      </rPr>
      <t>Not locked</t>
    </r>
    <r>
      <rPr>
        <sz val="11"/>
        <color rgb="FF000000"/>
        <rFont val="Calibri"/>
      </rPr>
      <t xml:space="preserve"> or </t>
    </r>
    <r>
      <rPr>
        <b/>
        <sz val="11"/>
        <color rgb="FF000000"/>
        <rFont val="Calibri"/>
      </rPr>
      <t>Locked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run the following command:</t>
    </r>
    <r>
      <rPr>
        <sz val="11"/>
        <color rgb="FF000000"/>
        <rFont val="Calibri"/>
      </rPr>
      <t xml:space="preserve">
</t>
    </r>
    <r>
      <rPr>
        <sz val="11"/>
        <color rgb="FF006096"/>
        <rFont val="Roboto Condensed"/>
      </rPr>
      <t>az dataprotection backup-vault show --resource-group &lt;resource-group&gt; --vault-name &lt;backup-vault&gt;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immutabilitySettings</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Unlocked</t>
    </r>
    <r>
      <rPr>
        <sz val="11"/>
        <color rgb="FF000000"/>
        <rFont val="Calibri"/>
      </rPr>
      <t xml:space="preserve"> or </t>
    </r>
    <r>
      <rPr>
        <b/>
        <sz val="11"/>
        <color rgb="FF000000"/>
        <rFont val="Calibri"/>
      </rPr>
      <t>Locked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2514263b-bc0d-4b06-ac3e-f262c0979018 </t>
    </r>
    <r>
      <rPr>
        <sz val="11"/>
        <color rgb="FF0000FF"/>
        <rFont val="Calibri"/>
      </rPr>
      <t>(https://portal.azure.com/#view/Microsoft_Azure_Policy/PolicyDetailBlade/definitionId/%2Fproviders%2FMicrosoft.Authorization%2FpolicyDefinitions%2F2514263b-bc0d-4b06-ac3e-f262c0979018)</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Immutability must be enabled for backup vaults'</t>
    </r>
  </si>
  <si>
    <r>
      <rPr>
        <sz val="11"/>
        <color rgb="FF000000"/>
        <rFont val="Calibri"/>
      </rPr>
      <t>Immutability is disabled by default on Backup vaults.</t>
    </r>
  </si>
  <si>
    <t>5.1.3</t>
  </si>
  <si>
    <r>
      <rPr>
        <sz val="11"/>
        <rFont val="Calibri"/>
      </rPr>
      <t>Ensure backup data in Backup vaults is encrypted using customer-managed keys (CMK)</t>
    </r>
  </si>
  <si>
    <r>
      <rPr>
        <b/>
        <sz val="11"/>
        <color rgb="FF000000"/>
        <rFont val="Calibri"/>
      </rPr>
      <t>Note:</t>
    </r>
    <r>
      <rPr>
        <sz val="11"/>
        <color rgb="FF000000"/>
        <rFont val="Calibri"/>
      </rPr>
      <t xml:space="preserve"> Once encryption is configured to use a customer-managed key, this setting cannot be reversed.</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Using 'Microsoft-managed keys'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Use your own key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key</t>
    </r>
    <r>
      <rPr>
        <sz val="11"/>
        <color rgb="FF000000"/>
        <rFont val="Calibri"/>
      </rPr>
      <t xml:space="preserve">, click the radio button next to </t>
    </r>
    <r>
      <rPr>
        <b/>
        <sz val="11"/>
        <color rgb="FF000000"/>
        <rFont val="Calibri"/>
      </rPr>
      <t>Enter key URI</t>
    </r>
    <r>
      <rPr>
        <sz val="11"/>
        <color rgb="FF000000"/>
        <rFont val="Calibri"/>
      </rPr>
      <t xml:space="preserve"> to provide a known key URI, or click the radio button next to </t>
    </r>
    <r>
      <rPr>
        <b/>
        <sz val="11"/>
        <color rgb="FF000000"/>
        <rFont val="Calibri"/>
      </rPr>
      <t>Select from Key Vault</t>
    </r>
    <r>
      <rPr>
        <sz val="11"/>
        <color rgb="FF000000"/>
        <rFont val="Calibri"/>
      </rPr>
      <t xml:space="preserve"> to select a key from a Key Vault.</t>
    </r>
    <r>
      <rPr>
        <sz val="11"/>
        <color rgb="FF000000"/>
        <rFont val="Calibri"/>
      </rPr>
      <t xml:space="preserve">
</t>
    </r>
    <r>
      <rPr>
        <sz val="11"/>
        <color rgb="FF000000"/>
        <rFont val="Calibri"/>
      </rPr>
      <t xml:space="preserve">- If entering a key URI, provide the key URI in the text box under </t>
    </r>
    <r>
      <rPr>
        <b/>
        <sz val="11"/>
        <color rgb="FF000000"/>
        <rFont val="Calibri"/>
      </rPr>
      <t>Key URI</t>
    </r>
    <r>
      <rPr>
        <sz val="11"/>
        <color rgb="FF000000"/>
        <rFont val="Calibri"/>
      </rPr>
      <t>.</t>
    </r>
    <r>
      <rPr>
        <sz val="11"/>
        <color rgb="FF000000"/>
        <rFont val="Calibri"/>
      </rPr>
      <t xml:space="preserve">
</t>
    </r>
    <r>
      <rPr>
        <sz val="11"/>
        <color rgb="FF000000"/>
        <rFont val="Calibri"/>
      </rPr>
      <t xml:space="preserve">- If selecting a key from a Key Vault, click </t>
    </r>
    <r>
      <rPr>
        <b/>
        <sz val="11"/>
        <color rgb="FF000000"/>
        <rFont val="Calibri"/>
      </rPr>
      <t>select key from Key Vault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Key vault</t>
    </r>
    <r>
      <rPr>
        <sz val="11"/>
        <color rgb="FF000000"/>
        <rFont val="Calibri"/>
      </rPr>
      <t xml:space="preserve"> or </t>
    </r>
    <r>
      <rPr>
        <b/>
        <sz val="11"/>
        <color rgb="FF000000"/>
        <rFont val="Calibri"/>
      </rPr>
      <t>Managed HSM</t>
    </r>
    <r>
      <rPr>
        <sz val="11"/>
        <color rgb="FF000000"/>
        <rFont val="Calibri"/>
      </rPr>
      <t>.</t>
    </r>
    <r>
      <rPr>
        <sz val="11"/>
        <color rgb="FF000000"/>
        <rFont val="Calibri"/>
      </rPr>
      <t xml:space="preserve">
</t>
    </r>
    <r>
      <rPr>
        <sz val="11"/>
        <color rgb="FF000000"/>
        <rFont val="Calibri"/>
      </rPr>
      <t>- Select a key vault or managed HSM.</t>
    </r>
    <r>
      <rPr>
        <sz val="11"/>
        <color rgb="FF000000"/>
        <rFont val="Calibri"/>
      </rPr>
      <t xml:space="preserve">
</t>
    </r>
    <r>
      <rPr>
        <sz val="11"/>
        <color rgb="FF000000"/>
        <rFont val="Calibri"/>
      </rPr>
      <t>- Select a key.</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Select a managed identity to use for the encryption key.</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1-10 for each Backup vault.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Backup vault requiring remediation, run the following command to assign a customer-managed encryption key:</t>
    </r>
    <r>
      <rPr>
        <sz val="11"/>
        <color rgb="FF000000"/>
        <rFont val="Calibri"/>
      </rPr>
      <t xml:space="preserve">
</t>
    </r>
    <r>
      <rPr>
        <sz val="11"/>
        <color rgb="FF006096"/>
        <rFont val="Roboto Condensed"/>
      </rPr>
      <t>az dataprotection backup-vault update --resource-group &lt;resource-group&gt; --vault-name &lt;backup-vault&gt; --cmk-encryption-key-uri &lt;cmk-uri&gt; --cmk-encryption-state "Enabled" --cmk-identity-type "SystemAssigned"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--cmk-identity-type "UserAssigned" --cmk-user-assigned-identity-id  &lt;user-assigned-identity-id&gt;</t>
    </r>
    <r>
      <rPr>
        <sz val="11"/>
        <color rgb="FF000000"/>
        <rFont val="Calibri"/>
      </rPr>
      <t xml:space="preserve"> with the above command to provide a UserAssigned Identity Id.</t>
    </r>
  </si>
  <si>
    <r>
      <rPr>
        <sz val="11"/>
        <color rgb="FF000000"/>
        <rFont val="Calibri"/>
      </rPr>
      <t>Backup vaults offer two encryption options: Microsoft-managed keys, which provide automatic encryption without user intervention, and customer-managed keys (CMK), which allow organizations to retain full control over their encryption keys for enhanced security and compliance.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</si>
  <si>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Encryption Settings</t>
    </r>
    <r>
      <rPr>
        <sz val="11"/>
        <color rgb="FF000000"/>
        <rFont val="Calibri"/>
      </rPr>
      <t xml:space="preserve"> is set to </t>
    </r>
    <r>
      <rPr>
        <b/>
        <sz val="11"/>
        <color rgb="FF000000"/>
        <rFont val="Calibri"/>
      </rPr>
      <t>Using 'Customer-managed keys'</t>
    </r>
    <r>
      <rPr>
        <sz val="11"/>
        <color rgb="FF000000"/>
        <rFont val="Calibri"/>
      </rPr>
      <t>.</t>
    </r>
    <r>
      <rPr>
        <sz val="11"/>
        <color rgb="FF000000"/>
        <rFont val="Calibri"/>
      </rPr>
      <t xml:space="preserve">
</t>
    </r>
    <r>
      <rPr>
        <sz val="11"/>
        <color rgb="FF000000"/>
        <rFont val="Calibri"/>
      </rPr>
      <t>- Repeat steps 1-4 for each Backup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run the following command:</t>
    </r>
    <r>
      <rPr>
        <sz val="11"/>
        <color rgb="FF000000"/>
        <rFont val="Calibri"/>
      </rPr>
      <t xml:space="preserve">
</t>
    </r>
    <r>
      <rPr>
        <sz val="11"/>
        <color rgb="FF006096"/>
        <rFont val="Roboto Condensed"/>
      </rPr>
      <t>az dataprotection backup-vault show --resource-group &lt;resource-group&gt; --vault-name &lt;backup-vault&gt;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&gt; </t>
    </r>
    <r>
      <rPr>
        <b/>
        <sz val="11"/>
        <color rgb="FF000000"/>
        <rFont val="Calibri"/>
      </rPr>
      <t>securitySettings</t>
    </r>
    <r>
      <rPr>
        <sz val="11"/>
        <color rgb="FF000000"/>
        <rFont val="Calibri"/>
      </rPr>
      <t xml:space="preserve"> &gt; </t>
    </r>
    <r>
      <rPr>
        <b/>
        <sz val="11"/>
        <color rgb="FF000000"/>
        <rFont val="Calibri"/>
      </rPr>
      <t>encryptionSettings</t>
    </r>
    <r>
      <rPr>
        <sz val="11"/>
        <color rgb="FF000000"/>
        <rFont val="Calibri"/>
      </rPr>
      <t xml:space="preserve"> &gt; </t>
    </r>
    <r>
      <rPr>
        <b/>
        <sz val="11"/>
        <color rgb="FF000000"/>
        <rFont val="Calibri"/>
      </rPr>
      <t>keyVaultProperties</t>
    </r>
    <r>
      <rPr>
        <sz val="11"/>
        <color rgb="FF000000"/>
        <rFont val="Calibri"/>
      </rPr>
      <t xml:space="preserve">, a key </t>
    </r>
    <r>
      <rPr>
        <b/>
        <sz val="11"/>
        <color rgb="FF000000"/>
        <rFont val="Calibri"/>
      </rPr>
      <t>keyUri</t>
    </r>
    <r>
      <rPr>
        <sz val="11"/>
        <color rgb="FF000000"/>
        <rFont val="Calibri"/>
      </rPr>
      <t xml:space="preserve"> exists with the value set to a customer-managed key URI.</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d6588149-9f06-462c-a076-56aece45b5ba </t>
    </r>
    <r>
      <rPr>
        <sz val="11"/>
        <color rgb="FF0000FF"/>
        <rFont val="Calibri"/>
      </rPr>
      <t>(https://portal.azure.com/#view/Microsoft_Azure_Policy/PolicyDetailBlade/definitionId/%2Fproviders%2FMicrosoft.Authorization%2FpolicyDefinitions%2Fd6588149-9f06-462c-a076-56aece45b5ba)</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Azure Backup Vaults should use customer-managed keys for encrypting backup data. Also an option to enforce Infra Encryption.'</t>
    </r>
  </si>
  <si>
    <r>
      <rPr>
        <sz val="11"/>
        <color rgb="FF000000"/>
        <rFont val="Calibri"/>
      </rPr>
      <t>By default, data in the Backup vault is encrypted using Microsoft-managed keys.</t>
    </r>
  </si>
  <si>
    <t>5.1.4</t>
  </si>
  <si>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Backup vaults</t>
    </r>
  </si>
  <si>
    <r>
      <rPr>
        <b/>
        <sz val="11"/>
        <color rgb="FF000000"/>
        <rFont val="Calibri"/>
      </rPr>
      <t>Remediate from Azure CLI</t>
    </r>
    <r>
      <rPr>
        <sz val="11"/>
        <color rgb="FF000000"/>
        <rFont val="Calibri"/>
      </rPr>
      <t xml:space="preserve">
</t>
    </r>
    <r>
      <rPr>
        <sz val="11"/>
        <color rgb="FF000000"/>
        <rFont val="Calibri"/>
      </rPr>
      <t>Run the following command to create a locally redundant Backup vault with a customer-managed encryption key and infrastructure encryption enabled:</t>
    </r>
    <r>
      <rPr>
        <sz val="11"/>
        <color rgb="FF000000"/>
        <rFont val="Calibri"/>
      </rPr>
      <t xml:space="preserve">
</t>
    </r>
    <r>
      <rPr>
        <sz val="11"/>
        <color rgb="FF006096"/>
        <rFont val="Roboto Condensed"/>
      </rPr>
      <t>az dataprotection backup-vault create --resource-group &lt;resource-group&gt; --vault-name &lt;backup-vault&gt; --location &lt;location&gt; --storage-setting "[{type:'LocallyRedundant',datastore-type:'VaultStore'}]" --type "UserAssigned" --user-assigned-identities '{"&lt;user-assigned-identity-id&gt;":{}}' --cmk-encryption-key-uri &lt;cmk-uri&gt; --cmk-encryption-state Enabled --cmk-identity-type "UserAssigned" --cmk-user-assigned-identity-id &lt;cmk-user-assigned-identity-id&gt; --cmk-infrastructure-encryption Enabled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commands to create a locally redundant Backup vault with a customer-managed encryption key and infrastructure encryption enabled:</t>
    </r>
    <r>
      <rPr>
        <sz val="11"/>
        <color rgb="FF000000"/>
        <rFont val="Calibri"/>
      </rPr>
      <t xml:space="preserve">
</t>
    </r>
    <r>
      <rPr>
        <sz val="11"/>
        <color rgb="FF006096"/>
        <rFont val="Roboto Condensed"/>
      </rPr>
      <t>$sub = "&lt;subscription-id&gt;"</t>
    </r>
    <r>
      <rPr>
        <sz val="11"/>
        <color rgb="FF006096"/>
        <rFont val="Roboto Condensed"/>
      </rPr>
      <t xml:space="preserve">
</t>
    </r>
    <r>
      <rPr>
        <sz val="11"/>
        <color rgb="FF006096"/>
        <rFont val="Roboto Condensed"/>
      </rPr>
      <t>$storagesetting = New-AzDataProtectionBackupVaultStorageSettingObject -DataStoreType VaultStore -Type LocallyRedundant</t>
    </r>
    <r>
      <rPr>
        <sz val="11"/>
        <color rgb="FF006096"/>
        <rFont val="Roboto Condensed"/>
      </rPr>
      <t xml:space="preserve">
</t>
    </r>
    <r>
      <rPr>
        <sz val="11"/>
        <color rgb="FF006096"/>
        <rFont val="Roboto Condensed"/>
      </rPr>
      <t>$userAssignedIdentity = @{</t>
    </r>
    <r>
      <rPr>
        <sz val="11"/>
        <color rgb="FF006096"/>
        <rFont val="Roboto Condensed"/>
      </rPr>
      <t xml:space="preserve">
</t>
    </r>
    <r>
      <rPr>
        <sz val="11"/>
        <color rgb="FF006096"/>
        <rFont val="Roboto Condensed"/>
      </rPr>
      <t xml:space="preserve">    "&lt;user-assigned-identity-id&gt;" = @{</t>
    </r>
    <r>
      <rPr>
        <sz val="11"/>
        <color rgb="FF006096"/>
        <rFont val="Roboto Condensed"/>
      </rPr>
      <t xml:space="preserve">
</t>
    </r>
    <r>
      <rPr>
        <sz val="11"/>
        <color rgb="FF006096"/>
        <rFont val="Roboto Condensed"/>
      </rPr>
      <t xml:space="preserve">        clientId = "&lt;user-assigned-identity-client-id&gt;"</t>
    </r>
    <r>
      <rPr>
        <sz val="11"/>
        <color rgb="FF006096"/>
        <rFont val="Roboto Condensed"/>
      </rPr>
      <t xml:space="preserve">
</t>
    </r>
    <r>
      <rPr>
        <sz val="11"/>
        <color rgb="FF006096"/>
        <rFont val="Roboto Condensed"/>
      </rPr>
      <t xml:space="preserve">        principalId = "&lt;user-assigned-identity-principal-id&gt;"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$cmkIdentityId = "&lt;cmk-user-assigned-identity-id&gt;"</t>
    </r>
    <r>
      <rPr>
        <sz val="11"/>
        <color rgb="FF006096"/>
        <rFont val="Roboto Condensed"/>
      </rPr>
      <t xml:space="preserve">
</t>
    </r>
    <r>
      <rPr>
        <sz val="11"/>
        <color rgb="FF006096"/>
        <rFont val="Roboto Condensed"/>
      </rPr>
      <t>$cmkKeyUri = "&lt;cmk-uri&gt;"</t>
    </r>
    <r>
      <rPr>
        <sz val="11"/>
        <color rgb="FF006096"/>
        <rFont val="Roboto Condensed"/>
      </rPr>
      <t xml:space="preserve">
</t>
    </r>
    <r>
      <rPr>
        <sz val="11"/>
        <color rgb="FF006096"/>
        <rFont val="Roboto Condensed"/>
      </rPr>
      <t>New-AzDataProtectionBackupVault -SubscriptionId $sub -ResourceGroupName &lt;resource-group&gt; -VaultName &lt;backup-vault&gt; -Location &lt;location&gt; -StorageSetting $storagesetting -IdentityType UserAssigned -UserAssignedIdentity $userAssignedIdentity -CmkEncryptionState Enabled -CmkIdentityType UserAssigned -CmkUserAssignedIdentityId $cmkIdentityId -CmkEncryptionKeyUri $cmkKeyUri -CmkInfrastructureEncryption Enabled</t>
    </r>
    <r>
      <rPr>
        <sz val="11"/>
        <color rgb="FF006096"/>
        <rFont val="Roboto Condensed"/>
      </rPr>
      <t xml:space="preserve">
</t>
    </r>
  </si>
  <si>
    <r>
      <rPr>
        <sz val="11"/>
        <color rgb="FF000000"/>
        <rFont val="Calibri"/>
      </rPr>
      <t>In addition to using customer-managed keys for encryption at rest in the Backup vault, you can enable an additional layer of platform-managed infrastructure encryption. This dual-layer approach enhances the protection of your backup data.</t>
    </r>
  </si>
  <si>
    <r>
      <rPr>
        <sz val="11"/>
        <color rgb="FF000000"/>
        <rFont val="Calibri"/>
      </rPr>
      <t xml:space="preserve">Enabling infrastructure encryption on a backup vault does not incur additional costs; however, infrastructure encryption must be configured when creating the vault and requires customer-managed keys for encryption at rest. This recommendation is linked to </t>
    </r>
    <r>
      <rPr>
        <b/>
        <sz val="11"/>
        <color rgb="FF000000"/>
        <rFont val="Calibri"/>
      </rPr>
      <t>Ensure backup data in Backup vaults is encrypted using customer-managed keys (CMK)</t>
    </r>
    <r>
      <rPr>
        <sz val="11"/>
        <color rgb="FF000000"/>
        <rFont val="Calibri"/>
      </rPr>
      <t xml:space="preserve"> and should be applied alongside it if you choose to implement this recommendation.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</si>
  <si>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Settings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Infrastructure encryption</t>
    </r>
    <r>
      <rPr>
        <sz val="11"/>
        <color rgb="FF000000"/>
        <rFont val="Calibri"/>
      </rPr>
      <t xml:space="preserve">, ensure the box next to </t>
    </r>
    <r>
      <rPr>
        <b/>
        <sz val="11"/>
        <color rgb="FF000000"/>
        <rFont val="Calibri"/>
      </rPr>
      <t>Use infrastructure encryption for this vault</t>
    </r>
    <r>
      <rPr>
        <sz val="11"/>
        <color rgb="FF000000"/>
        <rFont val="Calibri"/>
      </rPr>
      <t xml:space="preserve"> is checked.</t>
    </r>
    <r>
      <rPr>
        <sz val="11"/>
        <color rgb="FF000000"/>
        <rFont val="Calibri"/>
      </rPr>
      <t xml:space="preserve">
</t>
    </r>
    <r>
      <rPr>
        <sz val="11"/>
        <color rgb="FF000000"/>
        <rFont val="Calibri"/>
      </rPr>
      <t>- Repeat steps 1-5 for each Backup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run the following command:</t>
    </r>
    <r>
      <rPr>
        <sz val="11"/>
        <color rgb="FF000000"/>
        <rFont val="Calibri"/>
      </rPr>
      <t xml:space="preserve">
</t>
    </r>
    <r>
      <rPr>
        <sz val="11"/>
        <color rgb="FF006096"/>
        <rFont val="Roboto Condensed"/>
      </rPr>
      <t>az dataprotection backup-vault show --resource-group &lt;resource-group&gt; --vault-name &lt;backup-vault&gt;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&gt; </t>
    </r>
    <r>
      <rPr>
        <b/>
        <sz val="11"/>
        <color rgb="FF000000"/>
        <rFont val="Calibri"/>
      </rPr>
      <t>securitySettings</t>
    </r>
    <r>
      <rPr>
        <sz val="11"/>
        <color rgb="FF000000"/>
        <rFont val="Calibri"/>
      </rPr>
      <t xml:space="preserve"> &gt; </t>
    </r>
    <r>
      <rPr>
        <b/>
        <sz val="11"/>
        <color rgb="FF000000"/>
        <rFont val="Calibri"/>
      </rPr>
      <t>encryptionSettings</t>
    </r>
    <r>
      <rPr>
        <sz val="11"/>
        <color rgb="FF000000"/>
        <rFont val="Calibri"/>
      </rPr>
      <t xml:space="preserve">, </t>
    </r>
    <r>
      <rPr>
        <b/>
        <sz val="11"/>
        <color rgb="FF000000"/>
        <rFont val="Calibri"/>
      </rPr>
      <t>infrastructureEncryption</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Get-AzDataProtectionBackupVault</t>
    </r>
    <r>
      <rPr>
        <sz val="11"/>
        <color rgb="FF006096"/>
        <rFont val="Roboto Condensed"/>
      </rPr>
      <t xml:space="preserve">
</t>
    </r>
    <r>
      <rPr>
        <sz val="11"/>
        <color rgb="FF000000"/>
        <rFont val="Calibri"/>
      </rPr>
      <t xml:space="preserve">
</t>
    </r>
    <r>
      <rPr>
        <sz val="11"/>
        <color rgb="FF000000"/>
        <rFont val="Calibri"/>
      </rPr>
      <t>Run the following command to get the Backup vault in a resource group with a given name:</t>
    </r>
    <r>
      <rPr>
        <sz val="11"/>
        <color rgb="FF000000"/>
        <rFont val="Calibri"/>
      </rPr>
      <t xml:space="preserve">
</t>
    </r>
    <r>
      <rPr>
        <sz val="11"/>
        <color rgb="FF006096"/>
        <rFont val="Roboto Condensed"/>
      </rPr>
      <t>$vault = Get-AzDataProtectionBackupVault -ResourceGroupName &lt;resource-group&gt; -VaultName &lt;backup-vault&gt;</t>
    </r>
    <r>
      <rPr>
        <sz val="11"/>
        <color rgb="FF006096"/>
        <rFont val="Roboto Condensed"/>
      </rPr>
      <t xml:space="preserve">
</t>
    </r>
    <r>
      <rPr>
        <sz val="11"/>
        <color rgb="FF000000"/>
        <rFont val="Calibri"/>
      </rPr>
      <t xml:space="preserve">
</t>
    </r>
    <r>
      <rPr>
        <sz val="11"/>
        <color rgb="FF000000"/>
        <rFont val="Calibri"/>
      </rPr>
      <t>Run the following command to get the infrastructure encryption setting for the Backup vault:</t>
    </r>
    <r>
      <rPr>
        <sz val="11"/>
        <color rgb="FF000000"/>
        <rFont val="Calibri"/>
      </rPr>
      <t xml:space="preserve">
</t>
    </r>
    <r>
      <rPr>
        <sz val="11"/>
        <color rgb="FF006096"/>
        <rFont val="Roboto Condensed"/>
      </rPr>
      <t>$vault.EncryptionSetting.CmkInfrastructureEncryption</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Enabled</t>
    </r>
    <r>
      <rPr>
        <sz val="11"/>
        <color rgb="FF000000"/>
        <rFont val="Calibri"/>
      </rPr>
      <t>.</t>
    </r>
    <r>
      <rPr>
        <sz val="11"/>
        <color rgb="FF000000"/>
        <rFont val="Calibri"/>
      </rPr>
      <t xml:space="preserve">
</t>
    </r>
    <r>
      <rPr>
        <sz val="11"/>
        <color rgb="FF000000"/>
        <rFont val="Calibri"/>
      </rPr>
      <t>Repeat for each Backup vault.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d6588149-9f06-462c-a076-56aece45b5ba </t>
    </r>
    <r>
      <rPr>
        <sz val="11"/>
        <color rgb="FF0000FF"/>
        <rFont val="Calibri"/>
      </rPr>
      <t>(https://portal.azure.com/#view/Microsoft_Azure_Policy/PolicyDetailBlade/definitionId/%2Fproviders%2FMicrosoft.Authorization%2FpolicyDefinitions%2Fd6588149-9f06-462c-a076-56aece45b5ba)</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Azure Backup Vaults should use customer-managed keys for encrypting backup data. Also an option to enforce Infra Encryption.'</t>
    </r>
  </si>
  <si>
    <r>
      <rPr>
        <sz val="11"/>
        <color rgb="FF000000"/>
        <rFont val="Calibri"/>
      </rPr>
      <t>Infrastructure encryption is disabled by default on Backup vaults.</t>
    </r>
  </si>
  <si>
    <t>5.1.5</t>
  </si>
  <si>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Backup vaults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</si>
  <si>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Vault Settings</t>
    </r>
    <r>
      <rPr>
        <sz val="11"/>
        <color rgb="FF000000"/>
        <rFont val="Calibri"/>
      </rPr>
      <t xml:space="preserve">, next to </t>
    </r>
    <r>
      <rPr>
        <b/>
        <sz val="11"/>
        <color rgb="FF000000"/>
        <rFont val="Calibri"/>
      </rPr>
      <t>Cross Region Restore</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Click the toggle switch under </t>
    </r>
    <r>
      <rPr>
        <b/>
        <sz val="11"/>
        <color rgb="FF000000"/>
        <rFont val="Calibri"/>
      </rPr>
      <t>Cross Region Restore</t>
    </r>
    <r>
      <rPr>
        <sz val="11"/>
        <color rgb="FF000000"/>
        <rFont val="Calibri"/>
      </rPr>
      <t xml:space="preserve"> to set it to </t>
    </r>
    <r>
      <rPr>
        <b/>
        <sz val="11"/>
        <color rgb="FF000000"/>
        <rFont val="Calibri"/>
      </rPr>
      <t>Enable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1-6 for each Backup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Backup vault requiring remediation, run the following command to enable cross region restore:</t>
    </r>
    <r>
      <rPr>
        <sz val="11"/>
        <color rgb="FF000000"/>
        <rFont val="Calibri"/>
      </rPr>
      <t xml:space="preserve">
</t>
    </r>
    <r>
      <rPr>
        <sz val="11"/>
        <color rgb="FF006096"/>
        <rFont val="Roboto Condensed"/>
      </rPr>
      <t>az dataprotection backup-vault update --resource-group &lt;resource-group&gt; --vault-name &lt;backup-vault&gt; --cross-region-restore-state Enabled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Backup vault requiring remediation, run the following command to enable cross region restore:</t>
    </r>
    <r>
      <rPr>
        <sz val="11"/>
        <color rgb="FF000000"/>
        <rFont val="Calibri"/>
      </rPr>
      <t xml:space="preserve">
</t>
    </r>
    <r>
      <rPr>
        <sz val="11"/>
        <color rgb="FF006096"/>
        <rFont val="Roboto Condensed"/>
      </rPr>
      <t>Update-AzDataProtectionBackupVault -ResourceGroupName &lt;resource-group&gt; -VaultName &lt;backup-vault&gt; -CrossRegionRestoreState Enabled</t>
    </r>
    <r>
      <rPr>
        <sz val="11"/>
        <color rgb="FF006096"/>
        <rFont val="Roboto Condensed"/>
      </rPr>
      <t xml:space="preserve">
</t>
    </r>
  </si>
  <si>
    <r>
      <rPr>
        <sz val="11"/>
        <color rgb="FF000000"/>
        <rFont val="Calibri"/>
      </rPr>
      <t>Cross region restore enables data restoration in a secondary Azure paired region, even when the primary region is fully operational. This allows organizations to conduct drills and validate regional resiliency, thereby ensuring preparedness for potential outages.</t>
    </r>
  </si>
  <si>
    <r>
      <rPr>
        <sz val="11"/>
        <color rgb="FF000000"/>
        <rFont val="Calibri"/>
      </rPr>
      <t>Enabling cross region restore on a Backup vault incurs additional costs, and once it is enabled, it cannot be disabled.</t>
    </r>
    <r>
      <rPr>
        <sz val="11"/>
        <color rgb="FF000000"/>
        <rFont val="Calibri"/>
      </rPr>
      <t xml:space="preserve">
</t>
    </r>
    <r>
      <rPr>
        <sz val="11"/>
        <color rgb="FF000000"/>
        <rFont val="Calibri"/>
      </rPr>
      <t>- Cross region restore is an irreversible storage property.</t>
    </r>
    <r>
      <rPr>
        <sz val="11"/>
        <color rgb="FF000000"/>
        <rFont val="Calibri"/>
      </rPr>
      <t xml:space="preserve">
</t>
    </r>
    <r>
      <rPr>
        <sz val="11"/>
        <color rgb="FF000000"/>
        <rFont val="Calibri"/>
      </rPr>
      <t>- Cross region restore is currently supported for limited workloads.</t>
    </r>
    <r>
      <rPr>
        <sz val="11"/>
        <color rgb="FF000000"/>
        <rFont val="Calibri"/>
      </rPr>
      <t xml:space="preserve">
</t>
    </r>
    <r>
      <rPr>
        <sz val="11"/>
        <color rgb="FF000000"/>
        <rFont val="Calibri"/>
      </rPr>
      <t>- Cross region restore can only be enabled if the redundancy of the vault is GRS.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</si>
  <si>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Vault Settings</t>
    </r>
    <r>
      <rPr>
        <sz val="11"/>
        <color rgb="FF000000"/>
        <rFont val="Calibri"/>
      </rPr>
      <t xml:space="preserve">, ensure that </t>
    </r>
    <r>
      <rPr>
        <b/>
        <sz val="11"/>
        <color rgb="FF000000"/>
        <rFont val="Calibri"/>
      </rPr>
      <t>Cross Region Restore</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1-4 for each Backup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run the following command:</t>
    </r>
    <r>
      <rPr>
        <sz val="11"/>
        <color rgb="FF000000"/>
        <rFont val="Calibri"/>
      </rPr>
      <t xml:space="preserve">
</t>
    </r>
    <r>
      <rPr>
        <sz val="11"/>
        <color rgb="FF006096"/>
        <rFont val="Roboto Condensed"/>
      </rPr>
      <t>az dataprotection backup-vault show --resource-group &lt;resource-group&gt; --vault-name &lt;backup-vault&gt;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&gt; </t>
    </r>
    <r>
      <rPr>
        <b/>
        <sz val="11"/>
        <color rgb="FF000000"/>
        <rFont val="Calibri"/>
      </rPr>
      <t>featureSettings</t>
    </r>
    <r>
      <rPr>
        <sz val="11"/>
        <color rgb="FF000000"/>
        <rFont val="Calibri"/>
      </rPr>
      <t xml:space="preserve"> &gt; </t>
    </r>
    <r>
      <rPr>
        <b/>
        <sz val="11"/>
        <color rgb="FF000000"/>
        <rFont val="Calibri"/>
      </rPr>
      <t>crossRegionRestoreSettings</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Get-AzDataProtectionBackupVault</t>
    </r>
    <r>
      <rPr>
        <sz val="11"/>
        <color rgb="FF006096"/>
        <rFont val="Roboto Condensed"/>
      </rPr>
      <t xml:space="preserve">
</t>
    </r>
    <r>
      <rPr>
        <sz val="11"/>
        <color rgb="FF000000"/>
        <rFont val="Calibri"/>
      </rPr>
      <t xml:space="preserve">
</t>
    </r>
    <r>
      <rPr>
        <sz val="11"/>
        <color rgb="FF000000"/>
        <rFont val="Calibri"/>
      </rPr>
      <t>Run the following command to get the Backup vault in a resource group with a given name:</t>
    </r>
    <r>
      <rPr>
        <sz val="11"/>
        <color rgb="FF000000"/>
        <rFont val="Calibri"/>
      </rPr>
      <t xml:space="preserve">
</t>
    </r>
    <r>
      <rPr>
        <sz val="11"/>
        <color rgb="FF006096"/>
        <rFont val="Roboto Condensed"/>
      </rPr>
      <t>$vault = Get-AzDataProtectionBackupVault -ResourceGroupName &lt;resource-group&gt; -VaultName &lt;backup-vault&gt;</t>
    </r>
    <r>
      <rPr>
        <sz val="11"/>
        <color rgb="FF006096"/>
        <rFont val="Roboto Condensed"/>
      </rPr>
      <t xml:space="preserve">
</t>
    </r>
    <r>
      <rPr>
        <sz val="11"/>
        <color rgb="FF000000"/>
        <rFont val="Calibri"/>
      </rPr>
      <t xml:space="preserve">
</t>
    </r>
    <r>
      <rPr>
        <sz val="11"/>
        <color rgb="FF000000"/>
        <rFont val="Calibri"/>
      </rPr>
      <t>Run the following command to get the cross region restore setting for the Backup vault:</t>
    </r>
    <r>
      <rPr>
        <sz val="11"/>
        <color rgb="FF000000"/>
        <rFont val="Calibri"/>
      </rPr>
      <t xml:space="preserve">
</t>
    </r>
    <r>
      <rPr>
        <sz val="11"/>
        <color rgb="FF006096"/>
        <rFont val="Roboto Condensed"/>
      </rPr>
      <t>$vault.CrossRegionRestoreState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Enabled</t>
    </r>
    <r>
      <rPr>
        <sz val="11"/>
        <color rgb="FF000000"/>
        <rFont val="Calibri"/>
      </rPr>
      <t>.</t>
    </r>
    <r>
      <rPr>
        <sz val="11"/>
        <color rgb="FF000000"/>
        <rFont val="Calibri"/>
      </rPr>
      <t xml:space="preserve">
</t>
    </r>
    <r>
      <rPr>
        <sz val="11"/>
        <color rgb="FF000000"/>
        <rFont val="Calibri"/>
      </rPr>
      <t>Repeat for each Backup vault.</t>
    </r>
  </si>
  <si>
    <r>
      <rPr>
        <sz val="11"/>
        <color rgb="FF000000"/>
        <rFont val="Calibri"/>
      </rPr>
      <t>Cross region restore is disabled by default on Backup vaults.</t>
    </r>
  </si>
  <si>
    <t>5.1.6</t>
  </si>
  <si>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Backup vaults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</si>
  <si>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Under Vault Settings, next to Cross Subscription Restore, click Update.</t>
    </r>
    <r>
      <rPr>
        <sz val="11"/>
        <color rgb="FF000000"/>
        <rFont val="Calibri"/>
      </rPr>
      <t xml:space="preserve">
</t>
    </r>
    <r>
      <rPr>
        <sz val="11"/>
        <color rgb="FF000000"/>
        <rFont val="Calibri"/>
      </rPr>
      <t xml:space="preserve">- Select the radio button next to </t>
    </r>
    <r>
      <rPr>
        <b/>
        <sz val="11"/>
        <color rgb="FF000000"/>
        <rFont val="Calibri"/>
      </rPr>
      <t>Disable Cross Subscription Restore</t>
    </r>
    <r>
      <rPr>
        <sz val="11"/>
        <color rgb="FF000000"/>
        <rFont val="Calibri"/>
      </rPr>
      <t xml:space="preserve"> or </t>
    </r>
    <r>
      <rPr>
        <b/>
        <sz val="11"/>
        <color rgb="FF000000"/>
        <rFont val="Calibri"/>
      </rPr>
      <t>Permanently disable Cross Subscription Restore on this vault</t>
    </r>
    <r>
      <rPr>
        <sz val="11"/>
        <color rgb="FF000000"/>
        <rFont val="Calibri"/>
      </rPr>
      <t>.</t>
    </r>
    <r>
      <rPr>
        <sz val="11"/>
        <color rgb="FF000000"/>
        <rFont val="Calibri"/>
      </rPr>
      <t xml:space="preserve">
</t>
    </r>
    <r>
      <rPr>
        <sz val="11"/>
        <color rgb="FF000000"/>
        <rFont val="Calibri"/>
      </rPr>
      <t xml:space="preserve">- If selecting to permanently disable cross subscription restore, check the box next to </t>
    </r>
    <r>
      <rPr>
        <b/>
        <sz val="11"/>
        <color rgb="FF000000"/>
        <rFont val="Calibri"/>
      </rPr>
      <t>Are you sure you want to permanently disable Cross Subscription Restore? Once disabled, it cannot be re-enabled.</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1-7 for each Backup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Backup vault requiring remediation, run the following command to disable cross subscription restore:</t>
    </r>
    <r>
      <rPr>
        <sz val="11"/>
        <color rgb="FF000000"/>
        <rFont val="Calibri"/>
      </rPr>
      <t xml:space="preserve">
</t>
    </r>
    <r>
      <rPr>
        <sz val="11"/>
        <color rgb="FF006096"/>
        <rFont val="Roboto Condensed"/>
      </rPr>
      <t>az dataprotection backup-vault update --resource-group &lt;resource-group&gt; --vault-name &lt;backup-vault&gt; --cross-subscription-restore-state Disabled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--cross-subscription-restore-state PermanentlyDisabled</t>
    </r>
    <r>
      <rPr>
        <sz val="11"/>
        <color rgb="FF000000"/>
        <rFont val="Calibri"/>
      </rPr>
      <t xml:space="preserve"> with the above command to permanently disable cross subscription restore.</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Backup vault requiring remediation, run the following command to disable cross subscription restore:</t>
    </r>
    <r>
      <rPr>
        <sz val="11"/>
        <color rgb="FF000000"/>
        <rFont val="Calibri"/>
      </rPr>
      <t xml:space="preserve">
</t>
    </r>
    <r>
      <rPr>
        <sz val="11"/>
        <color rgb="FF006096"/>
        <rFont val="Roboto Condensed"/>
      </rPr>
      <t>Update-AzDataProtectionBackupVault -ResourceGroupName &lt;resource-group&gt; -VaultName &lt;backup-vault&gt; -CrossSubscriptionRestoreState Disabled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-CrossSubscriptionRestoreState PermanentlyDisabled</t>
    </r>
    <r>
      <rPr>
        <sz val="11"/>
        <color rgb="FF000000"/>
        <rFont val="Calibri"/>
      </rPr>
      <t xml:space="preserve"> with the above command to permanently disable cross subscription restore.</t>
    </r>
  </si>
  <si>
    <r>
      <rPr>
        <sz val="11"/>
        <color rgb="FF000000"/>
        <rFont val="Calibri"/>
      </rPr>
      <t>Disable cross subscription restore for Backup vaults to ensure that backup data can only be restored within the same subscription as the Backup vault, preventing restoration to targets in other subscriptions.</t>
    </r>
  </si>
  <si>
    <r>
      <rPr>
        <sz val="11"/>
        <color rgb="FF000000"/>
        <rFont val="Calibri"/>
      </rPr>
      <t>Organizations may need to consider alternatives for disaster recovery scenarios, and if utilizing multiple subscriptions, may need to make adjustments or consider alternatives for data access. Costs could be incurred if alternative or additional backup infrastructure is required to account for the disabling of cross subscription restore.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</si>
  <si>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Backup vaults</t>
    </r>
    <r>
      <rPr>
        <sz val="11"/>
        <color rgb="FF000000"/>
        <rFont val="Calibri"/>
      </rPr>
      <t>.</t>
    </r>
    <r>
      <rPr>
        <sz val="11"/>
        <color rgb="FF000000"/>
        <rFont val="Calibri"/>
      </rPr>
      <t xml:space="preserve">
</t>
    </r>
    <r>
      <rPr>
        <sz val="11"/>
        <color rgb="FF000000"/>
        <rFont val="Calibri"/>
      </rPr>
      <t>- Click the name of a Backup vault.</t>
    </r>
    <r>
      <rPr>
        <sz val="11"/>
        <color rgb="FF000000"/>
        <rFont val="Calibri"/>
      </rPr>
      <t xml:space="preserve">
</t>
    </r>
    <r>
      <rPr>
        <sz val="11"/>
        <color rgb="FF000000"/>
        <rFont val="Calibri"/>
      </rPr>
      <t xml:space="preserve">- Under </t>
    </r>
    <r>
      <rPr>
        <b/>
        <sz val="11"/>
        <color rgb="FF000000"/>
        <rFont val="Calibri"/>
      </rPr>
      <t>Manage</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Vault Settings</t>
    </r>
    <r>
      <rPr>
        <sz val="11"/>
        <color rgb="FF000000"/>
        <rFont val="Calibri"/>
      </rPr>
      <t xml:space="preserve">, ensure that </t>
    </r>
    <r>
      <rPr>
        <b/>
        <sz val="11"/>
        <color rgb="FF000000"/>
        <rFont val="Calibri"/>
      </rPr>
      <t>Cross Subscription Restore</t>
    </r>
    <r>
      <rPr>
        <sz val="11"/>
        <color rgb="FF000000"/>
        <rFont val="Calibri"/>
      </rPr>
      <t xml:space="preserve"> is set to </t>
    </r>
    <r>
      <rPr>
        <b/>
        <sz val="11"/>
        <color rgb="FF000000"/>
        <rFont val="Calibri"/>
      </rPr>
      <t>Disabled</t>
    </r>
    <r>
      <rPr>
        <sz val="11"/>
        <color rgb="FF000000"/>
        <rFont val="Calibri"/>
      </rPr>
      <t xml:space="preserve"> or </t>
    </r>
    <r>
      <rPr>
        <b/>
        <sz val="11"/>
        <color rgb="FF000000"/>
        <rFont val="Calibri"/>
      </rPr>
      <t>Permanently Disabled</t>
    </r>
    <r>
      <rPr>
        <sz val="11"/>
        <color rgb="FF000000"/>
        <rFont val="Calibri"/>
      </rPr>
      <t>.</t>
    </r>
    <r>
      <rPr>
        <sz val="11"/>
        <color rgb="FF000000"/>
        <rFont val="Calibri"/>
      </rPr>
      <t xml:space="preserve">
</t>
    </r>
    <r>
      <rPr>
        <sz val="11"/>
        <color rgb="FF000000"/>
        <rFont val="Calibri"/>
      </rPr>
      <t>- Repeat steps 1-4 for each Backup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az dataprotection backup-vault list</t>
    </r>
    <r>
      <rPr>
        <sz val="11"/>
        <color rgb="FF006096"/>
        <rFont val="Roboto Condensed"/>
      </rPr>
      <t xml:space="preserve">
</t>
    </r>
    <r>
      <rPr>
        <sz val="11"/>
        <color rgb="FF000000"/>
        <rFont val="Calibri"/>
      </rPr>
      <t xml:space="preserve">
</t>
    </r>
    <r>
      <rPr>
        <sz val="11"/>
        <color rgb="FF000000"/>
        <rFont val="Calibri"/>
      </rPr>
      <t>For each Backup vault, run the following command:</t>
    </r>
    <r>
      <rPr>
        <sz val="11"/>
        <color rgb="FF000000"/>
        <rFont val="Calibri"/>
      </rPr>
      <t xml:space="preserve">
</t>
    </r>
    <r>
      <rPr>
        <sz val="11"/>
        <color rgb="FF006096"/>
        <rFont val="Roboto Condensed"/>
      </rPr>
      <t>az dataprotection backup-vault show --resource-group &lt;resource-group&gt; --vault-name &lt;backup-vault&gt;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&gt; </t>
    </r>
    <r>
      <rPr>
        <b/>
        <sz val="11"/>
        <color rgb="FF000000"/>
        <rFont val="Calibri"/>
      </rPr>
      <t>featureSettings</t>
    </r>
    <r>
      <rPr>
        <sz val="11"/>
        <color rgb="FF000000"/>
        <rFont val="Calibri"/>
      </rPr>
      <t xml:space="preserve"> &gt; </t>
    </r>
    <r>
      <rPr>
        <b/>
        <sz val="11"/>
        <color rgb="FF000000"/>
        <rFont val="Calibri"/>
      </rPr>
      <t>crossSubscriptionRestoreSettings</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Disabled</t>
    </r>
    <r>
      <rPr>
        <sz val="11"/>
        <color rgb="FF000000"/>
        <rFont val="Calibri"/>
      </rPr>
      <t xml:space="preserve"> or </t>
    </r>
    <r>
      <rPr>
        <b/>
        <sz val="11"/>
        <color rgb="FF000000"/>
        <rFont val="Calibri"/>
      </rPr>
      <t>PermanentlyDisabled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Backup vaults:</t>
    </r>
    <r>
      <rPr>
        <sz val="11"/>
        <color rgb="FF000000"/>
        <rFont val="Calibri"/>
      </rPr>
      <t xml:space="preserve">
</t>
    </r>
    <r>
      <rPr>
        <sz val="11"/>
        <color rgb="FF006096"/>
        <rFont val="Roboto Condensed"/>
      </rPr>
      <t>Get-AzDataProtectionBackupVault</t>
    </r>
    <r>
      <rPr>
        <sz val="11"/>
        <color rgb="FF006096"/>
        <rFont val="Roboto Condensed"/>
      </rPr>
      <t xml:space="preserve">
</t>
    </r>
    <r>
      <rPr>
        <sz val="11"/>
        <color rgb="FF000000"/>
        <rFont val="Calibri"/>
      </rPr>
      <t xml:space="preserve">
</t>
    </r>
    <r>
      <rPr>
        <sz val="11"/>
        <color rgb="FF000000"/>
        <rFont val="Calibri"/>
      </rPr>
      <t>Run the following command to get the Backup vault in a resource group with a given name:</t>
    </r>
    <r>
      <rPr>
        <sz val="11"/>
        <color rgb="FF000000"/>
        <rFont val="Calibri"/>
      </rPr>
      <t xml:space="preserve">
</t>
    </r>
    <r>
      <rPr>
        <sz val="11"/>
        <color rgb="FF006096"/>
        <rFont val="Roboto Condensed"/>
      </rPr>
      <t>$vault = Get-AzDataProtectionBackupVault -ResourceGroupName &lt;resource-group&gt; -VaultName &lt;backup-vault&gt;</t>
    </r>
    <r>
      <rPr>
        <sz val="11"/>
        <color rgb="FF006096"/>
        <rFont val="Roboto Condensed"/>
      </rPr>
      <t xml:space="preserve">
</t>
    </r>
    <r>
      <rPr>
        <sz val="11"/>
        <color rgb="FF000000"/>
        <rFont val="Calibri"/>
      </rPr>
      <t xml:space="preserve">
</t>
    </r>
    <r>
      <rPr>
        <sz val="11"/>
        <color rgb="FF000000"/>
        <rFont val="Calibri"/>
      </rPr>
      <t>Run the following command to get the cross subscription restore setting for the Backup vault:</t>
    </r>
    <r>
      <rPr>
        <sz val="11"/>
        <color rgb="FF000000"/>
        <rFont val="Calibri"/>
      </rPr>
      <t xml:space="preserve">
</t>
    </r>
    <r>
      <rPr>
        <sz val="11"/>
        <color rgb="FF006096"/>
        <rFont val="Roboto Condensed"/>
      </rPr>
      <t>$vault.CrossSubscriptionRestoreState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Disabled</t>
    </r>
    <r>
      <rPr>
        <sz val="11"/>
        <color rgb="FF000000"/>
        <rFont val="Calibri"/>
      </rPr>
      <t xml:space="preserve"> or </t>
    </r>
    <r>
      <rPr>
        <b/>
        <sz val="11"/>
        <color rgb="FF000000"/>
        <rFont val="Calibri"/>
      </rPr>
      <t>PermanentlyDisabled</t>
    </r>
    <r>
      <rPr>
        <sz val="11"/>
        <color rgb="FF000000"/>
        <rFont val="Calibri"/>
      </rPr>
      <t>.</t>
    </r>
    <r>
      <rPr>
        <sz val="11"/>
        <color rgb="FF000000"/>
        <rFont val="Calibri"/>
      </rPr>
      <t xml:space="preserve">
</t>
    </r>
    <r>
      <rPr>
        <sz val="11"/>
        <color rgb="FF000000"/>
        <rFont val="Calibri"/>
      </rPr>
      <t>Repeat for each Backup vault.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4d479a11-f2b5-4f0a-bb1e-d2332aa95cda </t>
    </r>
    <r>
      <rPr>
        <sz val="11"/>
        <color rgb="FF0000FF"/>
        <rFont val="Calibri"/>
      </rPr>
      <t>(https://portal.azure.com/#view/Microsoft_Azure_Policy/PolicyDetailBlade/definitionId/%2Fproviders%2FMicrosoft.Authorization%2FpolicyDefinitions%2F4d479a11-f2b5-4f0a-bb1e-d2332aa95cda)</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Disable Cross Subscription Restore for Backup Vaults'</t>
    </r>
  </si>
  <si>
    <r>
      <rPr>
        <sz val="11"/>
        <color rgb="FF000000"/>
        <rFont val="Calibri"/>
      </rPr>
      <t>Cross subscription restore is enabled by default on Backup vaults.</t>
    </r>
  </si>
  <si>
    <t>Recovery Services Vaults</t>
  </si>
  <si>
    <t>5.2.1</t>
  </si>
  <si>
    <r>
      <rPr>
        <sz val="11"/>
        <rFont val="Calibri"/>
      </rPr>
      <t>Ensure soft delete on Recovery Services vaults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</si>
  <si>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Soft Delete and security settings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for cloud workloads</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and security settings for hybrid workloads</t>
    </r>
    <r>
      <rPr>
        <sz val="11"/>
        <color rgb="FF000000"/>
        <rFont val="Calibri"/>
      </rPr>
      <t>.</t>
    </r>
    <r>
      <rPr>
        <sz val="11"/>
        <color rgb="FF000000"/>
        <rFont val="Calibri"/>
      </rPr>
      <t xml:space="preserve">
</t>
    </r>
    <r>
      <rPr>
        <sz val="11"/>
        <color rgb="FF000000"/>
        <rFont val="Calibri"/>
      </rPr>
      <t xml:space="preserve">- In the box next to </t>
    </r>
    <r>
      <rPr>
        <b/>
        <sz val="11"/>
        <color rgb="FF000000"/>
        <rFont val="Calibri"/>
      </rPr>
      <t>Soft delete retention period</t>
    </r>
    <r>
      <rPr>
        <sz val="11"/>
        <color rgb="FF000000"/>
        <rFont val="Calibri"/>
      </rPr>
      <t>, set an appropriate number of days for deleted data to be retained, between 14 and 180, inclusive.</t>
    </r>
    <r>
      <rPr>
        <sz val="11"/>
        <color rgb="FF000000"/>
        <rFont val="Calibri"/>
      </rPr>
      <t xml:space="preserve">
</t>
    </r>
    <r>
      <rPr>
        <sz val="11"/>
        <color rgb="FF000000"/>
        <rFont val="Calibri"/>
      </rPr>
      <t xml:space="preserve">- If it is appropriate for your organization, check the box next to </t>
    </r>
    <r>
      <rPr>
        <b/>
        <sz val="11"/>
        <color rgb="FF000000"/>
        <rFont val="Calibri"/>
      </rPr>
      <t>Enable always-on soft delete</t>
    </r>
    <r>
      <rPr>
        <sz val="11"/>
        <color rgb="FF000000"/>
        <rFont val="Calibri"/>
      </rPr>
      <t xml:space="preserve">. </t>
    </r>
    <r>
      <rPr>
        <b/>
        <sz val="11"/>
        <color rgb="FF000000"/>
        <rFont val="Calibri"/>
      </rPr>
      <t>Note:</t>
    </r>
    <r>
      <rPr>
        <sz val="11"/>
        <color rgb="FF000000"/>
        <rFont val="Calibri"/>
      </rPr>
      <t xml:space="preserve"> Once enabled, this setting cannot be disabled.</t>
    </r>
    <r>
      <rPr>
        <sz val="11"/>
        <color rgb="FF000000"/>
        <rFont val="Calibri"/>
      </rPr>
      <t xml:space="preserve">
</t>
    </r>
    <r>
      <rPr>
        <sz val="11"/>
        <color rgb="FF000000"/>
        <rFont val="Calibri"/>
      </rPr>
      <t xml:space="preserve">- If enabling always-on soft delete, check the box next to </t>
    </r>
    <r>
      <rPr>
        <b/>
        <sz val="11"/>
        <color rgb="FF000000"/>
        <rFont val="Calibri"/>
      </rPr>
      <t>Confirm enabling always-on soft 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1-10 for each Recovery Services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requiring remediation, run the following command to enable soft delete and set an appropriate number of days for deleted data to be retained, between 14 and 180, inclusive:</t>
    </r>
    <r>
      <rPr>
        <sz val="11"/>
        <color rgb="FF000000"/>
        <rFont val="Calibri"/>
      </rPr>
      <t xml:space="preserve">
</t>
    </r>
    <r>
      <rPr>
        <sz val="11"/>
        <color rgb="FF006096"/>
        <rFont val="Roboto Condensed"/>
      </rPr>
      <t>az backup vault backup-properties set --resource-group &lt;resource-group&gt; --name &lt;recovery-services-vault&gt; --soft-delete-feature-state Enable --hybrid-backup-security-features Enable --soft-delete-duration &lt;retention-duration&gt;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enable always-on soft delete, the above command can be executed with </t>
    </r>
    <r>
      <rPr>
        <b/>
        <sz val="11"/>
        <color rgb="FF000000"/>
        <rFont val="Calibri"/>
      </rPr>
      <t>--soft-delete-feature-state AlwaysOn</t>
    </r>
    <r>
      <rPr>
        <sz val="11"/>
        <color rgb="FF000000"/>
        <rFont val="Calibri"/>
      </rPr>
      <t>. Once enabled, this setting cannot be disabled.</t>
    </r>
  </si>
  <si>
    <r>
      <rPr>
        <sz val="11"/>
        <color rgb="FF000000"/>
        <rFont val="Calibri"/>
      </rPr>
      <t>Soft delete provides additional protection for Recovery Services vault data. With soft delete enabled, deleted backup data can be recovered within the retention period.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</si>
  <si>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Soft Delete and security settings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Ensure the box next to </t>
    </r>
    <r>
      <rPr>
        <b/>
        <sz val="11"/>
        <color rgb="FF000000"/>
        <rFont val="Calibri"/>
      </rPr>
      <t>Enable soft delete for cloud workloads</t>
    </r>
    <r>
      <rPr>
        <sz val="11"/>
        <color rgb="FF000000"/>
        <rFont val="Calibri"/>
      </rPr>
      <t xml:space="preserve"> is checked.</t>
    </r>
    <r>
      <rPr>
        <sz val="11"/>
        <color rgb="FF000000"/>
        <rFont val="Calibri"/>
      </rPr>
      <t xml:space="preserve">
</t>
    </r>
    <r>
      <rPr>
        <sz val="11"/>
        <color rgb="FF000000"/>
        <rFont val="Calibri"/>
      </rPr>
      <t xml:space="preserve">- Ensure the box next to </t>
    </r>
    <r>
      <rPr>
        <b/>
        <sz val="11"/>
        <color rgb="FF000000"/>
        <rFont val="Calibri"/>
      </rPr>
      <t>Enable soft delete and security settings for hybrid workloads</t>
    </r>
    <r>
      <rPr>
        <sz val="11"/>
        <color rgb="FF000000"/>
        <rFont val="Calibri"/>
      </rPr>
      <t xml:space="preserve"> is checked.</t>
    </r>
    <r>
      <rPr>
        <sz val="11"/>
        <color rgb="FF000000"/>
        <rFont val="Calibri"/>
      </rPr>
      <t xml:space="preserve">
</t>
    </r>
    <r>
      <rPr>
        <sz val="11"/>
        <color rgb="FF000000"/>
        <rFont val="Calibri"/>
      </rPr>
      <t xml:space="preserve">- Ensure that the </t>
    </r>
    <r>
      <rPr>
        <b/>
        <sz val="11"/>
        <color rgb="FF000000"/>
        <rFont val="Calibri"/>
      </rPr>
      <t>Soft delete retention period</t>
    </r>
    <r>
      <rPr>
        <sz val="11"/>
        <color rgb="FF000000"/>
        <rFont val="Calibri"/>
      </rPr>
      <t xml:space="preserve"> is set to an appropriate value between 14 and 180, inclusive.</t>
    </r>
    <r>
      <rPr>
        <sz val="11"/>
        <color rgb="FF000000"/>
        <rFont val="Calibri"/>
      </rPr>
      <t xml:space="preserve">
</t>
    </r>
    <r>
      <rPr>
        <sz val="11"/>
        <color rgb="FF000000"/>
        <rFont val="Calibri"/>
      </rPr>
      <t>- Repeat steps 1-7 for each Recovery Services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az backup vault show --resource-group &lt;resource-group&gt; --name &lt;recovery-services-vault&gt;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softDeleteSettings</t>
    </r>
    <r>
      <rPr>
        <sz val="11"/>
        <color rgb="FF000000"/>
        <rFont val="Calibri"/>
      </rPr>
      <t xml:space="preserve">, </t>
    </r>
    <r>
      <rPr>
        <b/>
        <sz val="11"/>
        <color rgb="FF000000"/>
        <rFont val="Calibri"/>
      </rPr>
      <t>softDeleteState</t>
    </r>
    <r>
      <rPr>
        <sz val="11"/>
        <color rgb="FF000000"/>
        <rFont val="Calibri"/>
      </rPr>
      <t xml:space="preserve"> is set to </t>
    </r>
    <r>
      <rPr>
        <b/>
        <sz val="11"/>
        <color rgb="FF000000"/>
        <rFont val="Calibri"/>
      </rPr>
      <t>Enabled</t>
    </r>
    <r>
      <rPr>
        <sz val="11"/>
        <color rgb="FF000000"/>
        <rFont val="Calibri"/>
      </rPr>
      <t xml:space="preserve">, </t>
    </r>
    <r>
      <rPr>
        <b/>
        <sz val="11"/>
        <color rgb="FF000000"/>
        <rFont val="Calibri"/>
      </rPr>
      <t>enhancedSecurityState</t>
    </r>
    <r>
      <rPr>
        <sz val="11"/>
        <color rgb="FF000000"/>
        <rFont val="Calibri"/>
      </rPr>
      <t xml:space="preserve"> is set to </t>
    </r>
    <r>
      <rPr>
        <b/>
        <sz val="11"/>
        <color rgb="FF000000"/>
        <rFont val="Calibri"/>
      </rPr>
      <t>Enabled</t>
    </r>
    <r>
      <rPr>
        <sz val="11"/>
        <color rgb="FF000000"/>
        <rFont val="Calibri"/>
      </rPr>
      <t xml:space="preserve">, and </t>
    </r>
    <r>
      <rPr>
        <b/>
        <sz val="11"/>
        <color rgb="FF000000"/>
        <rFont val="Calibri"/>
      </rPr>
      <t>softDeleteRetentionPeriodInDays</t>
    </r>
    <r>
      <rPr>
        <sz val="11"/>
        <color rgb="FF000000"/>
        <rFont val="Calibri"/>
      </rPr>
      <t xml:space="preserve"> is set to an appropriate value between 14 and 180, inclusive.</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31b8092a-36b8-434b-9af7-5ec844364148 </t>
    </r>
    <r>
      <rPr>
        <sz val="11"/>
        <color rgb="FF0000FF"/>
        <rFont val="Calibri"/>
      </rPr>
      <t>(https://portal.azure.com/#view/Microsoft_Azure_Policy/PolicyDetailBlade/definitionId/%2Fproviders%2FMicrosoft.Authorization%2FpolicyDefinitions%2F31b8092a-36b8-434b-9af7-5ec844364148)</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Soft delete must be enabled for Recovery Services Vaults.'</t>
    </r>
  </si>
  <si>
    <r>
      <rPr>
        <sz val="11"/>
        <color rgb="FF000000"/>
        <rFont val="Calibri"/>
      </rPr>
      <t>Soft delete is enabled by default on newly created Recovery Services vaults.</t>
    </r>
  </si>
  <si>
    <t>5.2.2</t>
  </si>
  <si>
    <r>
      <rPr>
        <sz val="11"/>
        <rFont val="Calibri"/>
      </rPr>
      <t>Ensure immutability for Recovery Services vaults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</si>
  <si>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Immutable vault</t>
    </r>
    <r>
      <rPr>
        <sz val="11"/>
        <color rgb="FF000000"/>
        <rFont val="Calibri"/>
      </rPr>
      <t xml:space="preserv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Check the box under </t>
    </r>
    <r>
      <rPr>
        <b/>
        <sz val="11"/>
        <color rgb="FF000000"/>
        <rFont val="Calibri"/>
      </rPr>
      <t>Enable vault immutability</t>
    </r>
    <r>
      <rPr>
        <sz val="11"/>
        <color rgb="FF000000"/>
        <rFont val="Calibri"/>
      </rPr>
      <t xml:space="preserve">. </t>
    </r>
    <r>
      <rPr>
        <b/>
        <sz val="11"/>
        <color rgb="FF000000"/>
        <rFont val="Calibri"/>
      </rPr>
      <t>Note:</t>
    </r>
    <r>
      <rPr>
        <sz val="11"/>
        <color rgb="FF000000"/>
        <rFont val="Calibri"/>
      </rPr>
      <t xml:space="preserve"> It is not possible to lock immutability until immutability has been enabled.</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xml:space="preserve">- If it is appropriate for your organization to lock immutability, under </t>
    </r>
    <r>
      <rPr>
        <b/>
        <sz val="11"/>
        <color rgb="FF000000"/>
        <rFont val="Calibri"/>
      </rPr>
      <t>Immutable vault</t>
    </r>
    <r>
      <rPr>
        <sz val="11"/>
        <color rgb="FF000000"/>
        <rFont val="Calibri"/>
      </rPr>
      <t xml:space="preserve">, click </t>
    </r>
    <r>
      <rPr>
        <b/>
        <sz val="11"/>
        <color rgb="FF000000"/>
        <rFont val="Calibri"/>
      </rPr>
      <t>Settings</t>
    </r>
    <r>
      <rPr>
        <sz val="11"/>
        <color rgb="FF000000"/>
        <rFont val="Calibri"/>
      </rPr>
      <t>.</t>
    </r>
    <r>
      <rPr>
        <sz val="11"/>
        <color rgb="FF000000"/>
        <rFont val="Calibri"/>
      </rPr>
      <t xml:space="preserve">
</t>
    </r>
    <r>
      <rPr>
        <sz val="11"/>
        <color rgb="FF000000"/>
        <rFont val="Calibri"/>
      </rPr>
      <t xml:space="preserve">- Click the toggle under </t>
    </r>
    <r>
      <rPr>
        <b/>
        <sz val="11"/>
        <color rgb="FF000000"/>
        <rFont val="Calibri"/>
      </rPr>
      <t>Lock immutability for this vault</t>
    </r>
    <r>
      <rPr>
        <sz val="11"/>
        <color rgb="FF000000"/>
        <rFont val="Calibri"/>
      </rPr>
      <t xml:space="preserve"> to set it to </t>
    </r>
    <r>
      <rPr>
        <b/>
        <sz val="11"/>
        <color rgb="FF000000"/>
        <rFont val="Calibri"/>
      </rPr>
      <t>Locked</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Confirm locking immutability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1-10 for each Recovery Services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requiring remediation, run the following command to enable vault immutability:</t>
    </r>
    <r>
      <rPr>
        <sz val="11"/>
        <color rgb="FF000000"/>
        <rFont val="Calibri"/>
      </rPr>
      <t xml:space="preserve">
</t>
    </r>
    <r>
      <rPr>
        <sz val="11"/>
        <color rgb="FF006096"/>
        <rFont val="Roboto Condensed"/>
      </rPr>
      <t xml:space="preserve">az backup vault update --resource-group &lt;resource-group&gt; --name &lt;recovery-services-vault&gt; --immutability-state Unlocked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lock the Recovery Services vault immutability state, the above command can be executed with </t>
    </r>
    <r>
      <rPr>
        <b/>
        <sz val="11"/>
        <color rgb="FF000000"/>
        <rFont val="Calibri"/>
      </rPr>
      <t>--immutability-state Locked</t>
    </r>
    <r>
      <rPr>
        <sz val="11"/>
        <color rgb="FF000000"/>
        <rFont val="Calibri"/>
      </rPr>
      <t>. Once enabled, this setting cannot be disabled and it will not be possible to delete the vault.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</si>
  <si>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xml:space="preserve">- From the list of vaults, ensure that the value in the </t>
    </r>
    <r>
      <rPr>
        <b/>
        <sz val="11"/>
        <color rgb="FF000000"/>
        <rFont val="Calibri"/>
      </rPr>
      <t>Immutability</t>
    </r>
    <r>
      <rPr>
        <sz val="11"/>
        <color rgb="FF000000"/>
        <rFont val="Calibri"/>
      </rPr>
      <t xml:space="preserve"> column for each vault is </t>
    </r>
    <r>
      <rPr>
        <b/>
        <sz val="11"/>
        <color rgb="FF000000"/>
        <rFont val="Calibri"/>
      </rPr>
      <t>Not locked</t>
    </r>
    <r>
      <rPr>
        <sz val="11"/>
        <color rgb="FF000000"/>
        <rFont val="Calibri"/>
      </rPr>
      <t xml:space="preserve"> or </t>
    </r>
    <r>
      <rPr>
        <b/>
        <sz val="11"/>
        <color rgb="FF000000"/>
        <rFont val="Calibri"/>
      </rPr>
      <t>Locked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az backup vault show --resource-group &lt;resource-group&gt; --name &lt;recovery-services-vault&gt;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immutabilitySettings</t>
    </r>
    <r>
      <rPr>
        <sz val="11"/>
        <color rgb="FF000000"/>
        <rFont val="Calibri"/>
      </rPr>
      <t xml:space="preserve">, </t>
    </r>
    <r>
      <rPr>
        <b/>
        <sz val="11"/>
        <color rgb="FF000000"/>
        <rFont val="Calibri"/>
      </rPr>
      <t>state</t>
    </r>
    <r>
      <rPr>
        <sz val="11"/>
        <color rgb="FF000000"/>
        <rFont val="Calibri"/>
      </rPr>
      <t xml:space="preserve"> is set to </t>
    </r>
    <r>
      <rPr>
        <b/>
        <sz val="11"/>
        <color rgb="FF000000"/>
        <rFont val="Calibri"/>
      </rPr>
      <t>Unlocked</t>
    </r>
    <r>
      <rPr>
        <sz val="11"/>
        <color rgb="FF000000"/>
        <rFont val="Calibri"/>
      </rPr>
      <t xml:space="preserve"> or </t>
    </r>
    <r>
      <rPr>
        <b/>
        <sz val="11"/>
        <color rgb="FF000000"/>
        <rFont val="Calibri"/>
      </rPr>
      <t>Locked</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d6f6f560-14b7-49a4-9fc8-d2c3a9807868 </t>
    </r>
    <r>
      <rPr>
        <sz val="11"/>
        <color rgb="FF0000FF"/>
        <rFont val="Calibri"/>
      </rPr>
      <t>(https://portal.azure.com/#view/Microsoft_Azure_Policy/PolicyDetailBlade/definitionId/%2Fproviders%2FMicrosoft.Authorization%2FpolicyDefinitions%2Fd6f6f560-14b7-49a4-9fc8-d2c3a9807868)</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Immutability must be enabled for Recovery Services vaults'</t>
    </r>
  </si>
  <si>
    <r>
      <rPr>
        <sz val="11"/>
        <color rgb="FF000000"/>
        <rFont val="Calibri"/>
      </rPr>
      <t>Immutability is disabled by default on Recovery Services vaults.</t>
    </r>
  </si>
  <si>
    <t>5.2.3</t>
  </si>
  <si>
    <r>
      <rPr>
        <sz val="11"/>
        <rFont val="Calibri"/>
      </rPr>
      <t>Ensure backup data in Recovery Services vaults is encrypted using customer-managed keys (CMK)</t>
    </r>
  </si>
  <si>
    <r>
      <rPr>
        <b/>
        <sz val="11"/>
        <color rgb="FF000000"/>
        <rFont val="Calibri"/>
      </rPr>
      <t>Note:</t>
    </r>
    <r>
      <rPr>
        <sz val="11"/>
        <color rgb="FF000000"/>
        <rFont val="Calibri"/>
      </rPr>
      <t xml:space="preserve"> Once encryption is configured to use a customer-managed key, this setting cannot be reversed.</t>
    </r>
    <r>
      <rPr>
        <sz val="11"/>
        <color rgb="FF000000"/>
        <rFont val="Calibri"/>
      </rPr>
      <t xml:space="preserve">
</t>
    </r>
    <r>
      <rPr>
        <b/>
        <sz val="11"/>
        <color rgb="FF000000"/>
        <rFont val="Calibri"/>
      </rPr>
      <t>Remediate from Azure Portall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Settings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Use your own key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key</t>
    </r>
    <r>
      <rPr>
        <sz val="11"/>
        <color rgb="FF000000"/>
        <rFont val="Calibri"/>
      </rPr>
      <t xml:space="preserve">, click the radio button next to </t>
    </r>
    <r>
      <rPr>
        <b/>
        <sz val="11"/>
        <color rgb="FF000000"/>
        <rFont val="Calibri"/>
      </rPr>
      <t>Enter key URI</t>
    </r>
    <r>
      <rPr>
        <sz val="11"/>
        <color rgb="FF000000"/>
        <rFont val="Calibri"/>
      </rPr>
      <t xml:space="preserve"> to provide a known key URI, or click the radio button next to </t>
    </r>
    <r>
      <rPr>
        <b/>
        <sz val="11"/>
        <color rgb="FF000000"/>
        <rFont val="Calibri"/>
      </rPr>
      <t>Select from Key Vault</t>
    </r>
    <r>
      <rPr>
        <sz val="11"/>
        <color rgb="FF000000"/>
        <rFont val="Calibri"/>
      </rPr>
      <t xml:space="preserve"> to select a key from a Key Vault.</t>
    </r>
    <r>
      <rPr>
        <sz val="11"/>
        <color rgb="FF000000"/>
        <rFont val="Calibri"/>
      </rPr>
      <t xml:space="preserve">
</t>
    </r>
    <r>
      <rPr>
        <sz val="11"/>
        <color rgb="FF000000"/>
        <rFont val="Calibri"/>
      </rPr>
      <t xml:space="preserve">- If entering a key URI, provide the key URI in the text box under </t>
    </r>
    <r>
      <rPr>
        <b/>
        <sz val="11"/>
        <color rgb="FF000000"/>
        <rFont val="Calibri"/>
      </rPr>
      <t>Key URI</t>
    </r>
    <r>
      <rPr>
        <sz val="11"/>
        <color rgb="FF000000"/>
        <rFont val="Calibri"/>
      </rPr>
      <t>.</t>
    </r>
    <r>
      <rPr>
        <sz val="11"/>
        <color rgb="FF000000"/>
        <rFont val="Calibri"/>
      </rPr>
      <t xml:space="preserve">
</t>
    </r>
    <r>
      <rPr>
        <sz val="11"/>
        <color rgb="FF000000"/>
        <rFont val="Calibri"/>
      </rPr>
      <t xml:space="preserve">- If selecting a key from a Key Vault, click </t>
    </r>
    <r>
      <rPr>
        <b/>
        <sz val="11"/>
        <color rgb="FF000000"/>
        <rFont val="Calibri"/>
      </rPr>
      <t>select key from Key Vault</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Key vault</t>
    </r>
    <r>
      <rPr>
        <sz val="11"/>
        <color rgb="FF000000"/>
        <rFont val="Calibri"/>
      </rPr>
      <t xml:space="preserve"> or </t>
    </r>
    <r>
      <rPr>
        <b/>
        <sz val="11"/>
        <color rgb="FF000000"/>
        <rFont val="Calibri"/>
      </rPr>
      <t>Managed HSM</t>
    </r>
    <r>
      <rPr>
        <sz val="11"/>
        <color rgb="FF000000"/>
        <rFont val="Calibri"/>
      </rPr>
      <t>.</t>
    </r>
    <r>
      <rPr>
        <sz val="11"/>
        <color rgb="FF000000"/>
        <rFont val="Calibri"/>
      </rPr>
      <t xml:space="preserve">
</t>
    </r>
    <r>
      <rPr>
        <sz val="11"/>
        <color rgb="FF000000"/>
        <rFont val="Calibri"/>
      </rPr>
      <t>- Select a key vault or managed HSM.</t>
    </r>
    <r>
      <rPr>
        <sz val="11"/>
        <color rgb="FF000000"/>
        <rFont val="Calibri"/>
      </rPr>
      <t xml:space="preserve">
</t>
    </r>
    <r>
      <rPr>
        <sz val="11"/>
        <color rgb="FF000000"/>
        <rFont val="Calibri"/>
      </rPr>
      <t>- Select a key.</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Select a managed identity to use for the encryption key.</t>
    </r>
    <r>
      <rPr>
        <sz val="11"/>
        <color rgb="FF000000"/>
        <rFont val="Calibri"/>
      </rPr>
      <t xml:space="preserve">
</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Repeat steps 1-10 for each Recovery Services vault.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Recovery Services vault requiring remediation, run the following command to assign a customer-managed encryption key:</t>
    </r>
    <r>
      <rPr>
        <sz val="11"/>
        <color rgb="FF000000"/>
        <rFont val="Calibri"/>
      </rPr>
      <t xml:space="preserve">
</t>
    </r>
    <r>
      <rPr>
        <sz val="11"/>
        <color rgb="FF006096"/>
        <rFont val="Roboto Condensed"/>
      </rPr>
      <t>az backup vault encryption update --resource-group &lt;resource-group&gt; --name &lt;recovery-services-vault&gt; --encryption-key-id &lt;cmk-uri&gt; --mi-system-assigned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--mi-user-assigned</t>
    </r>
    <r>
      <rPr>
        <sz val="11"/>
        <color rgb="FF000000"/>
        <rFont val="Calibri"/>
      </rPr>
      <t xml:space="preserve"> with the above command to provide a UserAssigned Identity Id.</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Recovery Services vault requiring remediation, run the following command to assign a customer-managed encryption key:</t>
    </r>
    <r>
      <rPr>
        <sz val="11"/>
        <color rgb="FF000000"/>
        <rFont val="Calibri"/>
      </rPr>
      <t xml:space="preserve">
</t>
    </r>
    <r>
      <rPr>
        <sz val="11"/>
        <color rgb="FF006096"/>
        <rFont val="Roboto Condensed"/>
      </rPr>
      <t>Set-AzRecoveryServicesVaultProperty -VaultId &lt;recovery-services-vault-id&gt; -EncryptionKeyId &lt;cmk-uri&gt; -UseSystemAssignedIdentity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-UseSystemAssignedIdentity $false</t>
    </r>
    <r>
      <rPr>
        <sz val="11"/>
        <color rgb="FF000000"/>
        <rFont val="Calibri"/>
      </rPr>
      <t xml:space="preserve"> with the above command and </t>
    </r>
    <r>
      <rPr>
        <b/>
        <sz val="11"/>
        <color rgb="FF000000"/>
        <rFont val="Calibri"/>
      </rPr>
      <t>-UserAssignedIdentity</t>
    </r>
    <r>
      <rPr>
        <sz val="11"/>
        <color rgb="FF000000"/>
        <rFont val="Calibri"/>
      </rPr>
      <t xml:space="preserve"> to provide a UserAssigned Identity Id.</t>
    </r>
  </si>
  <si>
    <r>
      <rPr>
        <sz val="11"/>
        <color rgb="FF000000"/>
        <rFont val="Calibri"/>
      </rPr>
      <t>Recovery Services vaults offer two encryption options: Microsoft-managed keys, which provide automatic encryption without user intervention, and customer-managed keys (CMK), which allow organizations to retain full control over their encryption keys for enhanced security and compliance.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</si>
  <si>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Settings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Ensure the box next to </t>
    </r>
    <r>
      <rPr>
        <b/>
        <sz val="11"/>
        <color rgb="FF000000"/>
        <rFont val="Calibri"/>
      </rPr>
      <t>Use your own key</t>
    </r>
    <r>
      <rPr>
        <sz val="11"/>
        <color rgb="FF000000"/>
        <rFont val="Calibri"/>
      </rPr>
      <t xml:space="preserve"> is checked, and a key URI is displayed under </t>
    </r>
    <r>
      <rPr>
        <b/>
        <sz val="11"/>
        <color rgb="FF000000"/>
        <rFont val="Calibri"/>
      </rPr>
      <t>Encryption key</t>
    </r>
    <r>
      <rPr>
        <sz val="11"/>
        <color rgb="FF000000"/>
        <rFont val="Calibri"/>
      </rPr>
      <t>.</t>
    </r>
    <r>
      <rPr>
        <sz val="11"/>
        <color rgb="FF000000"/>
        <rFont val="Calibri"/>
      </rPr>
      <t xml:space="preserve">
</t>
    </r>
    <r>
      <rPr>
        <sz val="11"/>
        <color rgb="FF000000"/>
        <rFont val="Calibri"/>
      </rPr>
      <t>- Repeat steps 1-5 for each Recovery Services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 xml:space="preserve">az backup vault encryption show --resource-group &lt;resource-group&gt; --name &lt;recovery-services-vault&gt; </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t>
    </r>
    <r>
      <rPr>
        <b/>
        <sz val="11"/>
        <color rgb="FF000000"/>
        <rFont val="Calibri"/>
      </rPr>
      <t>encryptionAtRestType</t>
    </r>
    <r>
      <rPr>
        <sz val="11"/>
        <color rgb="FF000000"/>
        <rFont val="Calibri"/>
      </rPr>
      <t xml:space="preserve"> is set to </t>
    </r>
    <r>
      <rPr>
        <b/>
        <sz val="11"/>
        <color rgb="FF000000"/>
        <rFont val="Calibri"/>
      </rPr>
      <t>CustomerManaged</t>
    </r>
    <r>
      <rPr>
        <sz val="11"/>
        <color rgb="FF000000"/>
        <rFont val="Calibri"/>
      </rPr>
      <t xml:space="preserve">, and a key </t>
    </r>
    <r>
      <rPr>
        <b/>
        <sz val="11"/>
        <color rgb="FF000000"/>
        <rFont val="Calibri"/>
      </rPr>
      <t>keyUri</t>
    </r>
    <r>
      <rPr>
        <sz val="11"/>
        <color rgb="FF000000"/>
        <rFont val="Calibri"/>
      </rPr>
      <t xml:space="preserve"> exists with the value set to a customer-managed key URI.</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Get-AzRecoveryServicesVault</t>
    </r>
    <r>
      <rPr>
        <sz val="11"/>
        <color rgb="FF006096"/>
        <rFont val="Roboto Condensed"/>
      </rPr>
      <t xml:space="preserve">
</t>
    </r>
    <r>
      <rPr>
        <sz val="11"/>
        <color rgb="FF000000"/>
        <rFont val="Calibri"/>
      </rPr>
      <t xml:space="preserve">
</t>
    </r>
    <r>
      <rPr>
        <sz val="11"/>
        <color rgb="FF000000"/>
        <rFont val="Calibri"/>
      </rPr>
      <t>Run the following command to get the Recovery Services vault in a resource group with a given name:</t>
    </r>
    <r>
      <rPr>
        <sz val="11"/>
        <color rgb="FF000000"/>
        <rFont val="Calibri"/>
      </rPr>
      <t xml:space="preserve">
</t>
    </r>
    <r>
      <rPr>
        <sz val="11"/>
        <color rgb="FF006096"/>
        <rFont val="Roboto Condensed"/>
      </rPr>
      <t>$vault = Get-AzRecoveryServicesVault -ResourceGroupName &lt;resource-group&gt; -Name &lt;recovery-services-vault&gt;</t>
    </r>
    <r>
      <rPr>
        <sz val="11"/>
        <color rgb="FF006096"/>
        <rFont val="Roboto Condensed"/>
      </rPr>
      <t xml:space="preserve">
</t>
    </r>
    <r>
      <rPr>
        <sz val="11"/>
        <color rgb="FF000000"/>
        <rFont val="Calibri"/>
      </rPr>
      <t xml:space="preserve">
</t>
    </r>
    <r>
      <rPr>
        <sz val="11"/>
        <color rgb="FF000000"/>
        <rFont val="Calibri"/>
      </rPr>
      <t>Run the following command to get the encryption setting for the Recovery Services vault:</t>
    </r>
    <r>
      <rPr>
        <sz val="11"/>
        <color rgb="FF000000"/>
        <rFont val="Calibri"/>
      </rPr>
      <t xml:space="preserve">
</t>
    </r>
    <r>
      <rPr>
        <sz val="11"/>
        <color rgb="FF006096"/>
        <rFont val="Roboto Condensed"/>
      </rPr>
      <t>$vault.Properties.EncryptionProperty.KeyVaultProperties</t>
    </r>
    <r>
      <rPr>
        <sz val="11"/>
        <color rgb="FF006096"/>
        <rFont val="Roboto Condensed"/>
      </rPr>
      <t xml:space="preserve">
</t>
    </r>
    <r>
      <rPr>
        <sz val="11"/>
        <color rgb="FF000000"/>
        <rFont val="Calibri"/>
      </rPr>
      <t xml:space="preserve">
</t>
    </r>
    <r>
      <rPr>
        <sz val="11"/>
        <color rgb="FF000000"/>
        <rFont val="Calibri"/>
      </rPr>
      <t>Ensure that the command returns a customer-managed key URI.</t>
    </r>
    <r>
      <rPr>
        <sz val="11"/>
        <color rgb="FF000000"/>
        <rFont val="Calibri"/>
      </rPr>
      <t xml:space="preserve">
</t>
    </r>
    <r>
      <rPr>
        <sz val="11"/>
        <color rgb="FF000000"/>
        <rFont val="Calibri"/>
      </rPr>
      <t>Repeat for each Recovery Services vault.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2e94d99a-8a36-4563-bc77-810d8893b671 </t>
    </r>
    <r>
      <rPr>
        <sz val="11"/>
        <color rgb="FF0000FF"/>
        <rFont val="Calibri"/>
      </rPr>
      <t>(https://portal.azure.com/#view/Microsoft_Azure_Policy/PolicyDetailBlade/definitionId/%2Fproviders%2FMicrosoft.Authorization%2FpolicyDefinitions%2F2e94d99a-8a36-4563-bc77-810d8893b671)</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Azure Recovery Services vaults should use customer-managed keys for encrypting backup data'</t>
    </r>
  </si>
  <si>
    <r>
      <rPr>
        <sz val="11"/>
        <color rgb="FF000000"/>
        <rFont val="Calibri"/>
      </rPr>
      <t>By default, data in the Recovery Services vault is encrypted using Microsoft-managed keys.</t>
    </r>
  </si>
  <si>
    <t>5.2.4</t>
  </si>
  <si>
    <r>
      <rPr>
        <sz val="11"/>
        <rFont val="Calibri"/>
      </rPr>
      <t xml:space="preserve">Ensure </t>
    </r>
    <r>
      <rPr>
        <sz val="11"/>
        <color rgb="FF000000"/>
        <rFont val="Calibri"/>
      </rPr>
      <t>'</t>
    </r>
    <r>
      <rPr>
        <b/>
        <sz val="11"/>
        <color rgb="FF000000"/>
        <rFont val="Calibri"/>
      </rPr>
      <t>Use infrastructure encryption for this vault</t>
    </r>
    <r>
      <rPr>
        <sz val="11"/>
        <color rgb="FF000000"/>
        <rFont val="Calibri"/>
      </rPr>
      <t>'</t>
    </r>
    <r>
      <rPr>
        <sz val="11"/>
        <color rgb="FF000000"/>
        <rFont val="Calibri"/>
      </rPr>
      <t xml:space="preserve"> is enabled on Recovery Services vaults</t>
    </r>
  </si>
  <si>
    <r>
      <rPr>
        <b/>
        <sz val="11"/>
        <color rgb="FF000000"/>
        <rFont val="Calibri"/>
      </rPr>
      <t>Remediate from Azure Portal</t>
    </r>
    <r>
      <rPr>
        <sz val="11"/>
        <color rgb="FF000000"/>
        <rFont val="Calibri"/>
      </rPr>
      <t xml:space="preserve">
</t>
    </r>
    <r>
      <rPr>
        <sz val="11"/>
        <color rgb="FF000000"/>
        <rFont val="Calibri"/>
      </rPr>
      <t xml:space="preserve">After configuring a customer-managed key for encryption, next to </t>
    </r>
    <r>
      <rPr>
        <b/>
        <sz val="11"/>
        <color rgb="FF000000"/>
        <rFont val="Calibri"/>
      </rPr>
      <t>Infrastructure Encryption</t>
    </r>
    <r>
      <rPr>
        <sz val="11"/>
        <color rgb="FF000000"/>
        <rFont val="Calibri"/>
      </rPr>
      <t xml:space="preserve">, click the radio button next to </t>
    </r>
    <r>
      <rPr>
        <b/>
        <sz val="11"/>
        <color rgb="FF000000"/>
        <rFont val="Calibri"/>
      </rPr>
      <t>Enabled</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Recovery Services vault requiring remediation, run the following command to assign a customer-managed encryption key and enable infrastructure encryption:</t>
    </r>
    <r>
      <rPr>
        <sz val="11"/>
        <color rgb="FF000000"/>
        <rFont val="Calibri"/>
      </rPr>
      <t xml:space="preserve">
</t>
    </r>
    <r>
      <rPr>
        <sz val="11"/>
        <color rgb="FF006096"/>
        <rFont val="Roboto Condensed"/>
      </rPr>
      <t>az backup vault encryption update --resource-group &lt;resource-group&gt; --name &lt;recovery-services-vault&gt; --encryption-key-id &lt;cmk-uri&gt; --mi-system-assigned --infrastructure-encryption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--mi-user-assigned</t>
    </r>
    <r>
      <rPr>
        <sz val="11"/>
        <color rgb="FF000000"/>
        <rFont val="Calibri"/>
      </rPr>
      <t xml:space="preserve"> with the above command to provide a UserAssigned Identity Id.</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Recovery Services vault requiring remediation, run the following command to assign a customer-managed encryption key and enable infrastructure encryption:</t>
    </r>
    <r>
      <rPr>
        <sz val="11"/>
        <color rgb="FF000000"/>
        <rFont val="Calibri"/>
      </rPr>
      <t xml:space="preserve">
</t>
    </r>
    <r>
      <rPr>
        <sz val="11"/>
        <color rgb="FF006096"/>
        <rFont val="Roboto Condensed"/>
      </rPr>
      <t>Set-AzRecoveryServicesVaultProperty -VaultId &lt;recovery-services-vault-id&gt; -EncryptionKeyId &lt;cmk-uri&gt; -UseSystemAssignedIdentity $true -InfrastructureEncryption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-UseSystemAssignedIdentity $false</t>
    </r>
    <r>
      <rPr>
        <sz val="11"/>
        <color rgb="FF000000"/>
        <rFont val="Calibri"/>
      </rPr>
      <t xml:space="preserve"> with the above command and </t>
    </r>
    <r>
      <rPr>
        <b/>
        <sz val="11"/>
        <color rgb="FF000000"/>
        <rFont val="Calibri"/>
      </rPr>
      <t>-UserAssignedIdentity</t>
    </r>
    <r>
      <rPr>
        <sz val="11"/>
        <color rgb="FF000000"/>
        <rFont val="Calibri"/>
      </rPr>
      <t xml:space="preserve"> to provide a UserAssigned Identity Id.</t>
    </r>
  </si>
  <si>
    <r>
      <rPr>
        <sz val="11"/>
        <color rgb="FF000000"/>
        <rFont val="Calibri"/>
      </rPr>
      <t>In addition to using customer-managed keys for encryption at rest in the Recovery Services vault, you can enable an additional layer of platform-managed infrastructure encryption. This dual-layer approach enhances the protection of your backup data.</t>
    </r>
  </si>
  <si>
    <r>
      <rPr>
        <sz val="11"/>
        <color rgb="FF000000"/>
        <rFont val="Calibri"/>
      </rPr>
      <t xml:space="preserve">Enabling infrastructure encryption on an Azure Recovery Services vault does not incur additional costs; however infrastructure encryption must be set when configuring the encryption of the vault for the first time and requires customer-managed keys for encryption at rest. Once configured, the infrastructure encryption setting cannot be changed. This recommendation is linked to </t>
    </r>
    <r>
      <rPr>
        <b/>
        <sz val="11"/>
        <color rgb="FF000000"/>
        <rFont val="Calibri"/>
      </rPr>
      <t>Ensure that backup data in Recovery Services vaults is encrypted using customer-managed keys (CMK)</t>
    </r>
    <r>
      <rPr>
        <sz val="11"/>
        <color rgb="FF000000"/>
        <rFont val="Calibri"/>
      </rPr>
      <t xml:space="preserve"> and should be applied alongside it if you choose to implement this recommendation.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</si>
  <si>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Encryption Settings</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Infrastructure encryption</t>
    </r>
    <r>
      <rPr>
        <sz val="11"/>
        <color rgb="FF000000"/>
        <rFont val="Calibri"/>
      </rPr>
      <t xml:space="preserve">, ensure the box next to </t>
    </r>
    <r>
      <rPr>
        <b/>
        <sz val="11"/>
        <color rgb="FF000000"/>
        <rFont val="Calibri"/>
      </rPr>
      <t>Use infrastructure encryption for this vault</t>
    </r>
    <r>
      <rPr>
        <sz val="11"/>
        <color rgb="FF000000"/>
        <rFont val="Calibri"/>
      </rPr>
      <t xml:space="preserve"> is checked.</t>
    </r>
    <r>
      <rPr>
        <sz val="11"/>
        <color rgb="FF000000"/>
        <rFont val="Calibri"/>
      </rPr>
      <t xml:space="preserve">
</t>
    </r>
    <r>
      <rPr>
        <sz val="11"/>
        <color rgb="FF000000"/>
        <rFont val="Calibri"/>
      </rPr>
      <t>- Repeat steps 1-5 for each Recovery Services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az backup vault encryption show --resource-group &lt;resource-group&gt; --name &lt;recovery-services-vault&gt;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infrastructureEncryptionState</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Get-AzRecoveryServicesVault</t>
    </r>
    <r>
      <rPr>
        <sz val="11"/>
        <color rgb="FF006096"/>
        <rFont val="Roboto Condensed"/>
      </rPr>
      <t xml:space="preserve">
</t>
    </r>
    <r>
      <rPr>
        <sz val="11"/>
        <color rgb="FF000000"/>
        <rFont val="Calibri"/>
      </rPr>
      <t xml:space="preserve">
</t>
    </r>
    <r>
      <rPr>
        <sz val="11"/>
        <color rgb="FF000000"/>
        <rFont val="Calibri"/>
      </rPr>
      <t>Run the following command to get the Recovery Services vault in a resource group with a given name:</t>
    </r>
    <r>
      <rPr>
        <sz val="11"/>
        <color rgb="FF000000"/>
        <rFont val="Calibri"/>
      </rPr>
      <t xml:space="preserve">
</t>
    </r>
    <r>
      <rPr>
        <sz val="11"/>
        <color rgb="FF006096"/>
        <rFont val="Roboto Condensed"/>
      </rPr>
      <t>$vault = Get-AzRecoveryServicesVault -ResourceGroupName &lt;resource-group&gt; -Name &lt;recovery-services-vault&gt;</t>
    </r>
    <r>
      <rPr>
        <sz val="11"/>
        <color rgb="FF006096"/>
        <rFont val="Roboto Condensed"/>
      </rPr>
      <t xml:space="preserve">
</t>
    </r>
    <r>
      <rPr>
        <sz val="11"/>
        <color rgb="FF000000"/>
        <rFont val="Calibri"/>
      </rPr>
      <t xml:space="preserve">
</t>
    </r>
    <r>
      <rPr>
        <sz val="11"/>
        <color rgb="FF000000"/>
        <rFont val="Calibri"/>
      </rPr>
      <t>Run the following command to get the infrastructure encryption setting for the Recovery Services vault:</t>
    </r>
    <r>
      <rPr>
        <sz val="11"/>
        <color rgb="FF000000"/>
        <rFont val="Calibri"/>
      </rPr>
      <t xml:space="preserve">
</t>
    </r>
    <r>
      <rPr>
        <sz val="11"/>
        <color rgb="FF006096"/>
        <rFont val="Roboto Condensed"/>
      </rPr>
      <t>$vault.Properties.EncryptionProperty.InfrastructureEncryption</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Enabled</t>
    </r>
    <r>
      <rPr>
        <sz val="11"/>
        <color rgb="FF000000"/>
        <rFont val="Calibri"/>
      </rPr>
      <t>.</t>
    </r>
    <r>
      <rPr>
        <sz val="11"/>
        <color rgb="FF000000"/>
        <rFont val="Calibri"/>
      </rPr>
      <t xml:space="preserve">
</t>
    </r>
    <r>
      <rPr>
        <sz val="11"/>
        <color rgb="FF000000"/>
        <rFont val="Calibri"/>
      </rPr>
      <t>Repeat for each Recovery Services vault.</t>
    </r>
  </si>
  <si>
    <r>
      <rPr>
        <sz val="11"/>
        <color rgb="FF000000"/>
        <rFont val="Calibri"/>
      </rPr>
      <t>Infrastructure encryption is disabled by default on Azure Recovery Services vaults.</t>
    </r>
  </si>
  <si>
    <t>5.2.5</t>
  </si>
  <si>
    <r>
      <rPr>
        <sz val="11"/>
        <rFont val="Calibri"/>
      </rPr>
      <t>Ensure public network access on Recovery Services vaults is Disabled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</si>
  <si>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Recovery Services</t>
    </r>
    <r>
      <rPr>
        <sz val="11"/>
        <color rgb="FF000000"/>
        <rFont val="Calibri"/>
      </rPr>
      <t xml:space="preserve"> vaults.</t>
    </r>
    <r>
      <rPr>
        <sz val="11"/>
        <color rgb="FF000000"/>
        <rFont val="Calibri"/>
      </rPr>
      <t xml:space="preserve">
</t>
    </r>
    <r>
      <rPr>
        <sz val="11"/>
        <color rgb="FF000000"/>
        <rFont val="Calibri"/>
      </rPr>
      <t>- Click the name of a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access</t>
    </r>
    <r>
      <rPr>
        <sz val="11"/>
        <color rgb="FF000000"/>
        <rFont val="Calibri"/>
      </rPr>
      <t xml:space="preserve">, click the radio button next to </t>
    </r>
    <r>
      <rPr>
        <b/>
        <sz val="11"/>
        <color rgb="FF000000"/>
        <rFont val="Calibri"/>
      </rPr>
      <t>Deny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1-5 for each Recovery Services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Recovery Services vault requiring remediation, run the following command to disable public network access:</t>
    </r>
    <r>
      <rPr>
        <sz val="11"/>
        <color rgb="FF000000"/>
        <rFont val="Calibri"/>
      </rPr>
      <t xml:space="preserve">
</t>
    </r>
    <r>
      <rPr>
        <sz val="11"/>
        <color rgb="FF006096"/>
        <rFont val="Roboto Condensed"/>
      </rPr>
      <t>az backup vault update --resource-group &lt;resource-group&gt; --name &lt;recovery-services-vault&gt; --public-network-access Disable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Recovery Services vault requiring remediation, run the following command to disable public network access:</t>
    </r>
    <r>
      <rPr>
        <sz val="11"/>
        <color rgb="FF000000"/>
        <rFont val="Calibri"/>
      </rPr>
      <t xml:space="preserve">
</t>
    </r>
    <r>
      <rPr>
        <sz val="11"/>
        <color rgb="FF006096"/>
        <rFont val="Roboto Condensed"/>
      </rPr>
      <t>Update-AzRecoveryServicesVault -ResourceGroupName &lt;resource-group&gt; -Name &lt;recovery-services-vault&gt; -PublicNetworkAccess "Disabled"</t>
    </r>
    <r>
      <rPr>
        <sz val="11"/>
        <color rgb="FF006096"/>
        <rFont val="Roboto Condensed"/>
      </rPr>
      <t xml:space="preserve">
</t>
    </r>
  </si>
  <si>
    <r>
      <rPr>
        <sz val="11"/>
        <color rgb="FF000000"/>
        <rFont val="Calibri"/>
      </rPr>
      <t>Disable public network access on Recovery Services vaults to prevent exposure to the internet and reduce the risk of unauthorized access. Use private endpoints and Azure Role-Based Access Control (RBAC) to securely manage access within trusted networks.</t>
    </r>
  </si>
  <si>
    <r>
      <rPr>
        <sz val="11"/>
        <color rgb="FF000000"/>
        <rFont val="Calibri"/>
      </rPr>
      <t>Disabling public network access on Recovery Services vaults restricts access to the vault. This enhances security but may require the configuration of private endpoints for any services or users needing access within trusted networks.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</si>
  <si>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t>
    </r>
    <r>
      <rPr>
        <sz val="11"/>
        <color rgb="FF000000"/>
        <rFont val="Calibri"/>
      </rPr>
      <t xml:space="preserve"> vaults.</t>
    </r>
    <r>
      <rPr>
        <sz val="11"/>
        <color rgb="FF000000"/>
        <rFont val="Calibri"/>
      </rPr>
      <t xml:space="preserve">
</t>
    </r>
    <r>
      <rPr>
        <sz val="11"/>
        <color rgb="FF000000"/>
        <rFont val="Calibri"/>
      </rPr>
      <t>- Click the name of a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access</t>
    </r>
    <r>
      <rPr>
        <sz val="11"/>
        <color rgb="FF000000"/>
        <rFont val="Calibri"/>
      </rPr>
      <t xml:space="preserve">, ensure that </t>
    </r>
    <r>
      <rPr>
        <b/>
        <sz val="11"/>
        <color rgb="FF000000"/>
        <rFont val="Calibri"/>
      </rPr>
      <t>Public network access</t>
    </r>
    <r>
      <rPr>
        <sz val="11"/>
        <color rgb="FF000000"/>
        <rFont val="Calibri"/>
      </rPr>
      <t xml:space="preserve"> is set to </t>
    </r>
    <r>
      <rPr>
        <b/>
        <sz val="11"/>
        <color rgb="FF000000"/>
        <rFont val="Calibri"/>
      </rPr>
      <t>Deny</t>
    </r>
    <r>
      <rPr>
        <sz val="11"/>
        <color rgb="FF000000"/>
        <rFont val="Calibri"/>
      </rPr>
      <t>.</t>
    </r>
    <r>
      <rPr>
        <sz val="11"/>
        <color rgb="FF000000"/>
        <rFont val="Calibri"/>
      </rPr>
      <t xml:space="preserve">
</t>
    </r>
    <r>
      <rPr>
        <sz val="11"/>
        <color rgb="FF000000"/>
        <rFont val="Calibri"/>
      </rPr>
      <t>- Repeat steps 1-4 for each Recovery Services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az backup vault show --resource-group &lt;resource-group&gt; --name &lt;recovery-services-vault&gt;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t>
    </r>
    <r>
      <rPr>
        <b/>
        <sz val="11"/>
        <color rgb="FF000000"/>
        <rFont val="Calibri"/>
      </rPr>
      <t>publicNetworkAccess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Get-AzRecoveryServicesVault</t>
    </r>
    <r>
      <rPr>
        <sz val="11"/>
        <color rgb="FF006096"/>
        <rFont val="Roboto Condensed"/>
      </rPr>
      <t xml:space="preserve">
</t>
    </r>
    <r>
      <rPr>
        <sz val="11"/>
        <color rgb="FF000000"/>
        <rFont val="Calibri"/>
      </rPr>
      <t xml:space="preserve">
</t>
    </r>
    <r>
      <rPr>
        <sz val="11"/>
        <color rgb="FF000000"/>
        <rFont val="Calibri"/>
      </rPr>
      <t>Run the following command to get the vault in a resource group with a given name:</t>
    </r>
    <r>
      <rPr>
        <sz val="11"/>
        <color rgb="FF000000"/>
        <rFont val="Calibri"/>
      </rPr>
      <t xml:space="preserve">
</t>
    </r>
    <r>
      <rPr>
        <sz val="11"/>
        <color rgb="FF006096"/>
        <rFont val="Roboto Condensed"/>
      </rPr>
      <t>$vault = Get-AzRecoveryServicesVault -ResourceGroupName &lt;resource-group&gt; -Name &lt;recovery-services-vault&gt;</t>
    </r>
    <r>
      <rPr>
        <sz val="11"/>
        <color rgb="FF006096"/>
        <rFont val="Roboto Condensed"/>
      </rPr>
      <t xml:space="preserve">
</t>
    </r>
    <r>
      <rPr>
        <sz val="11"/>
        <color rgb="FF000000"/>
        <rFont val="Calibri"/>
      </rPr>
      <t xml:space="preserve">
</t>
    </r>
    <r>
      <rPr>
        <sz val="11"/>
        <color rgb="FF000000"/>
        <rFont val="Calibri"/>
      </rPr>
      <t>Run the following command to get the public network access setting for the vault:</t>
    </r>
    <r>
      <rPr>
        <sz val="11"/>
        <color rgb="FF000000"/>
        <rFont val="Calibri"/>
      </rPr>
      <t xml:space="preserve">
</t>
    </r>
    <r>
      <rPr>
        <sz val="11"/>
        <color rgb="FF006096"/>
        <rFont val="Roboto Condensed"/>
      </rPr>
      <t>$vault.Properties.PublicNetworkAccess</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Disabled</t>
    </r>
    <r>
      <rPr>
        <sz val="11"/>
        <color rgb="FF000000"/>
        <rFont val="Calibri"/>
      </rPr>
      <t>.</t>
    </r>
    <r>
      <rPr>
        <sz val="11"/>
        <color rgb="FF000000"/>
        <rFont val="Calibri"/>
      </rPr>
      <t xml:space="preserve">
</t>
    </r>
    <r>
      <rPr>
        <sz val="11"/>
        <color rgb="FF000000"/>
        <rFont val="Calibri"/>
      </rPr>
      <t>Repeat for each Recovery Services vault.</t>
    </r>
  </si>
  <si>
    <r>
      <rPr>
        <sz val="11"/>
        <color rgb="FF000000"/>
        <rFont val="Calibri"/>
      </rPr>
      <t>Public network access is enabled by default on Recovery Services vaults.</t>
    </r>
  </si>
  <si>
    <t>5.2.6</t>
  </si>
  <si>
    <r>
      <rPr>
        <sz val="11"/>
        <rFont val="Calibri"/>
      </rPr>
      <t xml:space="preserve">Ensure </t>
    </r>
    <r>
      <rPr>
        <sz val="11"/>
        <color rgb="FF000000"/>
        <rFont val="Calibri"/>
      </rPr>
      <t>'</t>
    </r>
    <r>
      <rPr>
        <b/>
        <sz val="11"/>
        <color rgb="FF000000"/>
        <rFont val="Calibri"/>
      </rPr>
      <t>Cross Region Restore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Recovery Services vaults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</si>
  <si>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Backup Configuration</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Cross Region Restore</t>
    </r>
    <r>
      <rPr>
        <sz val="11"/>
        <color rgb="FF000000"/>
        <rFont val="Calibri"/>
      </rPr>
      <t xml:space="preserve">, select the radio button next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1-6 for each Recovery Services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Recovery Services vault requiring remediation, run the following command to enable cross region restore:</t>
    </r>
    <r>
      <rPr>
        <sz val="11"/>
        <color rgb="FF000000"/>
        <rFont val="Calibri"/>
      </rPr>
      <t xml:space="preserve">
</t>
    </r>
    <r>
      <rPr>
        <sz val="11"/>
        <color rgb="FF006096"/>
        <rFont val="Roboto Condensed"/>
      </rPr>
      <t>az backup vault update --resource-group &lt;resource-group&gt; --name &lt;recovery-services-vault&gt; --cross-region-restore-flag Enabled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Run the following command to get the Recovery Services vault in a resource group with a given name:</t>
    </r>
    <r>
      <rPr>
        <sz val="11"/>
        <color rgb="FF000000"/>
        <rFont val="Calibri"/>
      </rPr>
      <t xml:space="preserve">
</t>
    </r>
    <r>
      <rPr>
        <sz val="11"/>
        <color rgb="FF006096"/>
        <rFont val="Roboto Condensed"/>
      </rPr>
      <t xml:space="preserve">$vault = Get-AzRecoveryServicesVault -ResourceGroupName &lt;resource-group&gt; -Name &lt;recovery-services-vault&gt;                          </t>
    </r>
    <r>
      <rPr>
        <sz val="11"/>
        <color rgb="FF006096"/>
        <rFont val="Roboto Condensed"/>
      </rPr>
      <t xml:space="preserve">
</t>
    </r>
    <r>
      <rPr>
        <sz val="11"/>
        <color rgb="FF000000"/>
        <rFont val="Calibri"/>
      </rPr>
      <t xml:space="preserve">
</t>
    </r>
    <r>
      <rPr>
        <sz val="11"/>
        <color rgb="FF000000"/>
        <rFont val="Calibri"/>
      </rPr>
      <t>Run the following command to enable cross region restore:</t>
    </r>
    <r>
      <rPr>
        <sz val="11"/>
        <color rgb="FF000000"/>
        <rFont val="Calibri"/>
      </rPr>
      <t xml:space="preserve">
</t>
    </r>
    <r>
      <rPr>
        <sz val="11"/>
        <color rgb="FF006096"/>
        <rFont val="Roboto Condensed"/>
      </rPr>
      <t>Set-AzRecoveryServicesBackupProperty -Vault $vault -EnableCrossRegionRestore</t>
    </r>
    <r>
      <rPr>
        <sz val="11"/>
        <color rgb="FF006096"/>
        <rFont val="Roboto Condensed"/>
      </rPr>
      <t xml:space="preserve">
</t>
    </r>
    <r>
      <rPr>
        <sz val="11"/>
        <color rgb="FF000000"/>
        <rFont val="Calibri"/>
      </rPr>
      <t xml:space="preserve">
</t>
    </r>
    <r>
      <rPr>
        <sz val="11"/>
        <color rgb="FF000000"/>
        <rFont val="Calibri"/>
      </rPr>
      <t>Repeat for each Recovery Services vault requiring remediation.</t>
    </r>
  </si>
  <si>
    <r>
      <rPr>
        <sz val="11"/>
        <color rgb="FF000000"/>
        <rFont val="Calibri"/>
      </rPr>
      <t>Enabling cross region restore on a Recovery Services vault incurs additional costs, and once it is enabled, it cannot be disabled.</t>
    </r>
    <r>
      <rPr>
        <sz val="11"/>
        <color rgb="FF000000"/>
        <rFont val="Calibri"/>
      </rPr>
      <t xml:space="preserve">
</t>
    </r>
    <r>
      <rPr>
        <sz val="11"/>
        <color rgb="FF000000"/>
        <rFont val="Calibri"/>
      </rPr>
      <t>- Cross region restore can only be enabled on Recovery Services vaults using the GRS replication type.</t>
    </r>
    <r>
      <rPr>
        <sz val="11"/>
        <color rgb="FF000000"/>
        <rFont val="Calibri"/>
      </rPr>
      <t xml:space="preserve">
</t>
    </r>
    <r>
      <rPr>
        <sz val="11"/>
        <color rgb="FF000000"/>
        <rFont val="Calibri"/>
      </rPr>
      <t>- Cross region restore is available for Azure Virtual Machines, SQL/SAP HANA databases running inside Azure VMs, and Recovery Services Agent (Preview) in the vault. There is no support for classic VMs.</t>
    </r>
    <r>
      <rPr>
        <sz val="11"/>
        <color rgb="FF000000"/>
        <rFont val="Calibri"/>
      </rPr>
      <t xml:space="preserve">
</t>
    </r>
    <r>
      <rPr>
        <sz val="11"/>
        <color rgb="FF000000"/>
        <rFont val="Calibri"/>
      </rPr>
      <t>- Cross region restore is currently an irreversible storage property.</t>
    </r>
    <r>
      <rPr>
        <sz val="11"/>
        <color rgb="FF000000"/>
        <rFont val="Calibri"/>
      </rPr>
      <t xml:space="preserve">
</t>
    </r>
    <r>
      <rPr>
        <sz val="11"/>
        <color rgb="FF000000"/>
        <rFont val="Calibri"/>
      </rPr>
      <t>- When cross region restore is enabled, Azure upgrades backup storage from GRS to read-access geo-redundant storage (RA-GRS). Pricing is updated accordingly.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</si>
  <si>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Backup Configuration</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Cross Region Restore</t>
    </r>
    <r>
      <rPr>
        <sz val="11"/>
        <color rgb="FF000000"/>
        <rFont val="Calibri"/>
      </rPr>
      <t xml:space="preserve">, ensure the radio button next to </t>
    </r>
    <r>
      <rPr>
        <b/>
        <sz val="11"/>
        <color rgb="FF000000"/>
        <rFont val="Calibri"/>
      </rPr>
      <t>Enabled</t>
    </r>
    <r>
      <rPr>
        <sz val="11"/>
        <color rgb="FF000000"/>
        <rFont val="Calibri"/>
      </rPr>
      <t xml:space="preserve"> is selected.</t>
    </r>
    <r>
      <rPr>
        <sz val="11"/>
        <color rgb="FF000000"/>
        <rFont val="Calibri"/>
      </rPr>
      <t xml:space="preserve">
</t>
    </r>
    <r>
      <rPr>
        <sz val="11"/>
        <color rgb="FF000000"/>
        <rFont val="Calibri"/>
      </rPr>
      <t>- Repeat steps 1-5 for each Recovery Services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az backup vault show --resource-group &lt;resource-group&gt; --name &lt;recovery-services-vault&gt;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&gt; </t>
    </r>
    <r>
      <rPr>
        <b/>
        <sz val="11"/>
        <color rgb="FF000000"/>
        <rFont val="Calibri"/>
      </rPr>
      <t>redundancySettings</t>
    </r>
    <r>
      <rPr>
        <sz val="11"/>
        <color rgb="FF000000"/>
        <rFont val="Calibri"/>
      </rPr>
      <t xml:space="preserve">, </t>
    </r>
    <r>
      <rPr>
        <b/>
        <sz val="11"/>
        <color rgb="FF000000"/>
        <rFont val="Calibri"/>
      </rPr>
      <t>crossRegionRestore</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Get-AzRecoveryServicesVault</t>
    </r>
    <r>
      <rPr>
        <sz val="11"/>
        <color rgb="FF006096"/>
        <rFont val="Roboto Condensed"/>
      </rPr>
      <t xml:space="preserve">
</t>
    </r>
    <r>
      <rPr>
        <sz val="11"/>
        <color rgb="FF000000"/>
        <rFont val="Calibri"/>
      </rPr>
      <t xml:space="preserve">
</t>
    </r>
    <r>
      <rPr>
        <sz val="11"/>
        <color rgb="FF000000"/>
        <rFont val="Calibri"/>
      </rPr>
      <t>Run the following command to get the Recovery Services vault in a resource group with a given name:</t>
    </r>
    <r>
      <rPr>
        <sz val="11"/>
        <color rgb="FF000000"/>
        <rFont val="Calibri"/>
      </rPr>
      <t xml:space="preserve">
</t>
    </r>
    <r>
      <rPr>
        <sz val="11"/>
        <color rgb="FF006096"/>
        <rFont val="Roboto Condensed"/>
      </rPr>
      <t>$vault = Get-AzRecoveryServicesVault -ResourceGroupName &lt;resource-group&gt; -Name &lt;recovery-services-vault&gt;</t>
    </r>
    <r>
      <rPr>
        <sz val="11"/>
        <color rgb="FF006096"/>
        <rFont val="Roboto Condensed"/>
      </rPr>
      <t xml:space="preserve">
</t>
    </r>
    <r>
      <rPr>
        <sz val="11"/>
        <color rgb="FF000000"/>
        <rFont val="Calibri"/>
      </rPr>
      <t xml:space="preserve">
</t>
    </r>
    <r>
      <rPr>
        <sz val="11"/>
        <color rgb="FF000000"/>
        <rFont val="Calibri"/>
      </rPr>
      <t>Run the following command to get the cross region restore setting for the Recovery Services vault:</t>
    </r>
    <r>
      <rPr>
        <sz val="11"/>
        <color rgb="FF000000"/>
        <rFont val="Calibri"/>
      </rPr>
      <t xml:space="preserve">
</t>
    </r>
    <r>
      <rPr>
        <sz val="11"/>
        <color rgb="FF006096"/>
        <rFont val="Roboto Condensed"/>
      </rPr>
      <t>$vault.Properties.RedundancySettings.CrossRegionRestore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Enabled</t>
    </r>
    <r>
      <rPr>
        <sz val="11"/>
        <color rgb="FF000000"/>
        <rFont val="Calibri"/>
      </rPr>
      <t>.</t>
    </r>
    <r>
      <rPr>
        <sz val="11"/>
        <color rgb="FF000000"/>
        <rFont val="Calibri"/>
      </rPr>
      <t xml:space="preserve">
</t>
    </r>
    <r>
      <rPr>
        <sz val="11"/>
        <color rgb="FF000000"/>
        <rFont val="Calibri"/>
      </rPr>
      <t>Repeat for each Recovery Services vault.</t>
    </r>
  </si>
  <si>
    <r>
      <rPr>
        <sz val="11"/>
        <color rgb="FF000000"/>
        <rFont val="Calibri"/>
      </rPr>
      <t>Cross region restore is disabled by default on Recovery Services vaults.</t>
    </r>
  </si>
  <si>
    <t>5.2.7</t>
  </si>
  <si>
    <r>
      <rPr>
        <sz val="11"/>
        <rFont val="Calibri"/>
      </rPr>
      <t xml:space="preserve">Ensure </t>
    </r>
    <r>
      <rPr>
        <sz val="11"/>
        <color rgb="FF000000"/>
        <rFont val="Calibri"/>
      </rPr>
      <t>'</t>
    </r>
    <r>
      <rPr>
        <b/>
        <sz val="11"/>
        <color rgb="FF000000"/>
        <rFont val="Calibri"/>
      </rPr>
      <t>Cross Subscription Restore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or </t>
    </r>
    <r>
      <rPr>
        <sz val="11"/>
        <color rgb="FF000000"/>
        <rFont val="Calibri"/>
      </rPr>
      <t>'</t>
    </r>
    <r>
      <rPr>
        <b/>
        <sz val="11"/>
        <color rgb="FF000000"/>
        <rFont val="Calibri"/>
      </rPr>
      <t>Permanently Disabled</t>
    </r>
    <r>
      <rPr>
        <sz val="11"/>
        <color rgb="FF000000"/>
        <rFont val="Calibri"/>
      </rPr>
      <t>'</t>
    </r>
    <r>
      <rPr>
        <sz val="11"/>
        <color rgb="FF000000"/>
        <rFont val="Calibri"/>
      </rPr>
      <t xml:space="preserve"> on Recovery Services vaults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</si>
  <si>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Cross Subscription Restore</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Select the radio button next to </t>
    </r>
    <r>
      <rPr>
        <b/>
        <sz val="11"/>
        <color rgb="FF000000"/>
        <rFont val="Calibri"/>
      </rPr>
      <t>Disable Cross Subscription Restore</t>
    </r>
    <r>
      <rPr>
        <sz val="11"/>
        <color rgb="FF000000"/>
        <rFont val="Calibri"/>
      </rPr>
      <t xml:space="preserve"> or </t>
    </r>
    <r>
      <rPr>
        <b/>
        <sz val="11"/>
        <color rgb="FF000000"/>
        <rFont val="Calibri"/>
      </rPr>
      <t>Permanently disable Cross Subscription Restore on this vault</t>
    </r>
    <r>
      <rPr>
        <sz val="11"/>
        <color rgb="FF000000"/>
        <rFont val="Calibri"/>
      </rPr>
      <t>.</t>
    </r>
    <r>
      <rPr>
        <sz val="11"/>
        <color rgb="FF000000"/>
        <rFont val="Calibri"/>
      </rPr>
      <t xml:space="preserve">
</t>
    </r>
    <r>
      <rPr>
        <sz val="11"/>
        <color rgb="FF000000"/>
        <rFont val="Calibri"/>
      </rPr>
      <t xml:space="preserve">- If selecting to permanently disable cross subscription restore, check the box next to </t>
    </r>
    <r>
      <rPr>
        <b/>
        <sz val="11"/>
        <color rgb="FF000000"/>
        <rFont val="Calibri"/>
      </rPr>
      <t>Are you sure you want to permanently disable Cross Subscription Restore? Once disabled, it cannot be re-enabled.</t>
    </r>
    <r>
      <rPr>
        <sz val="11"/>
        <color rgb="FF000000"/>
        <rFont val="Calibri"/>
      </rPr>
      <t xml:space="preserve">
</t>
    </r>
    <r>
      <rPr>
        <sz val="11"/>
        <color rgb="FF000000"/>
        <rFont val="Calibri"/>
      </rPr>
      <t>- Click Update.</t>
    </r>
    <r>
      <rPr>
        <sz val="11"/>
        <color rgb="FF000000"/>
        <rFont val="Calibri"/>
      </rPr>
      <t xml:space="preserve">
</t>
    </r>
    <r>
      <rPr>
        <sz val="11"/>
        <color rgb="FF000000"/>
        <rFont val="Calibri"/>
      </rPr>
      <t>- Repeat steps 1-7 for each Recovery Services vault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Recovery Services vault requiring remediation, run the following command to disable cross subscription restore:</t>
    </r>
    <r>
      <rPr>
        <sz val="11"/>
        <color rgb="FF000000"/>
        <rFont val="Calibri"/>
      </rPr>
      <t xml:space="preserve">
</t>
    </r>
    <r>
      <rPr>
        <sz val="11"/>
        <color rgb="FF006096"/>
        <rFont val="Roboto Condensed"/>
      </rPr>
      <t>az backup vault update --resource-group &lt;resource-group&gt; --name &lt;recovery-services-vault&gt; --cross-subscription-restore-state Disable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--cross-subscription-restore-state PermanentlyDisable</t>
    </r>
    <r>
      <rPr>
        <sz val="11"/>
        <color rgb="FF000000"/>
        <rFont val="Calibri"/>
      </rPr>
      <t xml:space="preserve"> with the above command to permanently disable cross subscription restore.</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Recovery Services vault requiring remediation, run the following command to disable cross subscription restore:</t>
    </r>
    <r>
      <rPr>
        <sz val="11"/>
        <color rgb="FF000000"/>
        <rFont val="Calibri"/>
      </rPr>
      <t xml:space="preserve">
</t>
    </r>
    <r>
      <rPr>
        <sz val="11"/>
        <color rgb="FF006096"/>
        <rFont val="Roboto Condensed"/>
      </rPr>
      <t>Update-AzRecoveryServicesVault -ResourceGroupName &lt;resource-group&gt; -Name &lt;rescovery-services-vault&gt; -CrossSubscriptionRestoreState Disabled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-CrossSubscriptionRestoreState PermanentlyDisabled</t>
    </r>
    <r>
      <rPr>
        <sz val="11"/>
        <color rgb="FF000000"/>
        <rFont val="Calibri"/>
      </rPr>
      <t xml:space="preserve"> with the above command to permanently disable cross subscription restore.</t>
    </r>
  </si>
  <si>
    <r>
      <rPr>
        <sz val="11"/>
        <color rgb="FF000000"/>
        <rFont val="Calibri"/>
      </rPr>
      <t>Disable cross subscription restore for Recovery Services vaults to ensure that backup data can only be restored within the same subscription as the Recovery Services vault, preventing restoration to targets in other subscriptions.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</si>
  <si>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Recovery Services vaults</t>
    </r>
    <r>
      <rPr>
        <sz val="11"/>
        <color rgb="FF000000"/>
        <rFont val="Calibri"/>
      </rPr>
      <t>.</t>
    </r>
    <r>
      <rPr>
        <sz val="11"/>
        <color rgb="FF000000"/>
        <rFont val="Calibri"/>
      </rPr>
      <t xml:space="preserve">
</t>
    </r>
    <r>
      <rPr>
        <sz val="11"/>
        <color rgb="FF000000"/>
        <rFont val="Calibri"/>
      </rPr>
      <t>- Click the name of a Recovery Services vault.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Cross Subscription Restore</t>
    </r>
    <r>
      <rPr>
        <sz val="11"/>
        <color rgb="FF000000"/>
        <rFont val="Calibri"/>
      </rPr>
      <t xml:space="preserve">, click </t>
    </r>
    <r>
      <rPr>
        <b/>
        <sz val="11"/>
        <color rgb="FF000000"/>
        <rFont val="Calibri"/>
      </rPr>
      <t>Update</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Disable Cross Subscription Restore</t>
    </r>
    <r>
      <rPr>
        <sz val="11"/>
        <color rgb="FF000000"/>
        <rFont val="Calibri"/>
      </rPr>
      <t xml:space="preserve"> or </t>
    </r>
    <r>
      <rPr>
        <b/>
        <sz val="11"/>
        <color rgb="FF000000"/>
        <rFont val="Calibri"/>
      </rPr>
      <t>Permanently disable Cross Subscription Restore on this vault</t>
    </r>
    <r>
      <rPr>
        <sz val="11"/>
        <color rgb="FF000000"/>
        <rFont val="Calibri"/>
      </rPr>
      <t xml:space="preserve"> is selected.</t>
    </r>
    <r>
      <rPr>
        <sz val="11"/>
        <color rgb="FF000000"/>
        <rFont val="Calibri"/>
      </rPr>
      <t xml:space="preserve">
</t>
    </r>
    <r>
      <rPr>
        <sz val="11"/>
        <color rgb="FF000000"/>
        <rFont val="Calibri"/>
      </rPr>
      <t>- Repeat steps 1-5 for each Recovery Services vault.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az backup vault list</t>
    </r>
    <r>
      <rPr>
        <sz val="11"/>
        <color rgb="FF006096"/>
        <rFont val="Roboto Condensed"/>
      </rPr>
      <t xml:space="preserve">
</t>
    </r>
    <r>
      <rPr>
        <sz val="11"/>
        <color rgb="FF000000"/>
        <rFont val="Calibri"/>
      </rPr>
      <t xml:space="preserve">
</t>
    </r>
    <r>
      <rPr>
        <sz val="11"/>
        <color rgb="FF000000"/>
        <rFont val="Calibri"/>
      </rPr>
      <t>For each Recovery Services vault, run the following command:</t>
    </r>
    <r>
      <rPr>
        <sz val="11"/>
        <color rgb="FF000000"/>
        <rFont val="Calibri"/>
      </rPr>
      <t xml:space="preserve">
</t>
    </r>
    <r>
      <rPr>
        <sz val="11"/>
        <color rgb="FF006096"/>
        <rFont val="Roboto Condensed"/>
      </rPr>
      <t>az backup vault show --resource-group &lt;resource-group&gt; --name &lt;recovery-services-vault&gt;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properties</t>
    </r>
    <r>
      <rPr>
        <sz val="11"/>
        <color rgb="FF000000"/>
        <rFont val="Calibri"/>
      </rPr>
      <t xml:space="preserve"> &gt; </t>
    </r>
    <r>
      <rPr>
        <b/>
        <sz val="11"/>
        <color rgb="FF000000"/>
        <rFont val="Calibri"/>
      </rPr>
      <t>restoreSettings</t>
    </r>
    <r>
      <rPr>
        <sz val="11"/>
        <color rgb="FF000000"/>
        <rFont val="Calibri"/>
      </rPr>
      <t xml:space="preserve"> &gt; </t>
    </r>
    <r>
      <rPr>
        <b/>
        <sz val="11"/>
        <color rgb="FF000000"/>
        <rFont val="Calibri"/>
      </rPr>
      <t>crossSubscriptionRestoreSettings</t>
    </r>
    <r>
      <rPr>
        <sz val="11"/>
        <color rgb="FF000000"/>
        <rFont val="Calibri"/>
      </rPr>
      <t xml:space="preserve">, </t>
    </r>
    <r>
      <rPr>
        <b/>
        <sz val="11"/>
        <color rgb="FF000000"/>
        <rFont val="Calibri"/>
      </rPr>
      <t>crossSubscriptionRestoreState</t>
    </r>
    <r>
      <rPr>
        <sz val="11"/>
        <color rgb="FF000000"/>
        <rFont val="Calibri"/>
      </rPr>
      <t xml:space="preserve"> is set to </t>
    </r>
    <r>
      <rPr>
        <b/>
        <sz val="11"/>
        <color rgb="FF000000"/>
        <rFont val="Calibri"/>
      </rPr>
      <t>Disabled</t>
    </r>
    <r>
      <rPr>
        <sz val="11"/>
        <color rgb="FF000000"/>
        <rFont val="Calibri"/>
      </rPr>
      <t xml:space="preserve"> or </t>
    </r>
    <r>
      <rPr>
        <b/>
        <sz val="11"/>
        <color rgb="FF000000"/>
        <rFont val="Calibri"/>
      </rPr>
      <t>PermanentlyDisabled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Recovery Services vaults:</t>
    </r>
    <r>
      <rPr>
        <sz val="11"/>
        <color rgb="FF000000"/>
        <rFont val="Calibri"/>
      </rPr>
      <t xml:space="preserve">
</t>
    </r>
    <r>
      <rPr>
        <sz val="11"/>
        <color rgb="FF006096"/>
        <rFont val="Roboto Condensed"/>
      </rPr>
      <t>Get-AzRecoveryServicesVault</t>
    </r>
    <r>
      <rPr>
        <sz val="11"/>
        <color rgb="FF006096"/>
        <rFont val="Roboto Condensed"/>
      </rPr>
      <t xml:space="preserve">
</t>
    </r>
    <r>
      <rPr>
        <sz val="11"/>
        <color rgb="FF000000"/>
        <rFont val="Calibri"/>
      </rPr>
      <t xml:space="preserve">
</t>
    </r>
    <r>
      <rPr>
        <sz val="11"/>
        <color rgb="FF000000"/>
        <rFont val="Calibri"/>
      </rPr>
      <t>Run the following command to get the Recovery Services vault in a resource group with a given name:</t>
    </r>
    <r>
      <rPr>
        <sz val="11"/>
        <color rgb="FF000000"/>
        <rFont val="Calibri"/>
      </rPr>
      <t xml:space="preserve">
</t>
    </r>
    <r>
      <rPr>
        <sz val="11"/>
        <color rgb="FF006096"/>
        <rFont val="Roboto Condensed"/>
      </rPr>
      <t>$vault = Get-AzRecoveryServicesVault -ResourceGroupName &lt;resource-group&gt; -Name &lt;recovery-services-vault&gt;</t>
    </r>
    <r>
      <rPr>
        <sz val="11"/>
        <color rgb="FF006096"/>
        <rFont val="Roboto Condensed"/>
      </rPr>
      <t xml:space="preserve">
</t>
    </r>
    <r>
      <rPr>
        <sz val="11"/>
        <color rgb="FF000000"/>
        <rFont val="Calibri"/>
      </rPr>
      <t xml:space="preserve">
</t>
    </r>
    <r>
      <rPr>
        <sz val="11"/>
        <color rgb="FF000000"/>
        <rFont val="Calibri"/>
      </rPr>
      <t>Run the following command to get the cross subscription restore setting for the Recovery Services vault:</t>
    </r>
    <r>
      <rPr>
        <sz val="11"/>
        <color rgb="FF000000"/>
        <rFont val="Calibri"/>
      </rPr>
      <t xml:space="preserve">
</t>
    </r>
    <r>
      <rPr>
        <sz val="11"/>
        <color rgb="FF006096"/>
        <rFont val="Roboto Condensed"/>
      </rPr>
      <t>$vault.Properties.RestoreSettings.CrossSubscriptionRestoreSettings.CrossSubscriptionRestoreState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Disabled</t>
    </r>
    <r>
      <rPr>
        <sz val="11"/>
        <color rgb="FF000000"/>
        <rFont val="Calibri"/>
      </rPr>
      <t xml:space="preserve"> or </t>
    </r>
    <r>
      <rPr>
        <b/>
        <sz val="11"/>
        <color rgb="FF000000"/>
        <rFont val="Calibri"/>
      </rPr>
      <t>PermanentlyDisabled</t>
    </r>
    <r>
      <rPr>
        <sz val="11"/>
        <color rgb="FF000000"/>
        <rFont val="Calibri"/>
      </rPr>
      <t>.</t>
    </r>
    <r>
      <rPr>
        <sz val="11"/>
        <color rgb="FF000000"/>
        <rFont val="Calibri"/>
      </rPr>
      <t xml:space="preserve">
</t>
    </r>
    <r>
      <rPr>
        <sz val="11"/>
        <color rgb="FF000000"/>
        <rFont val="Calibri"/>
      </rPr>
      <t>Repeat for each Recovery Services vault.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f19b0c83-716f-4b81-85e3-2dbf057c35d6 </t>
    </r>
    <r>
      <rPr>
        <sz val="11"/>
        <color rgb="FF0000FF"/>
        <rFont val="Calibri"/>
      </rPr>
      <t>(https://portal.azure.com/#view/Microsoft_Azure_Policy/PolicyDetailBlade/definitionId/%2Fproviders%2FMicrosoft.Authorization%2FpolicyDefinitions%2Ff19b0c83-716f-4b81-85e3-2dbf057c35d6)</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'[Preview]: Disable Cross Subscription Restore for Azure Recovery Services vaults'</t>
    </r>
  </si>
  <si>
    <r>
      <rPr>
        <sz val="11"/>
        <color rgb="FF000000"/>
        <rFont val="Calibri"/>
      </rPr>
      <t>Cross subscription restore is enabled by default on Recovery Services vaults.</t>
    </r>
  </si>
  <si>
    <t>Azure Files</t>
  </si>
  <si>
    <t>8.1</t>
  </si>
  <si>
    <r>
      <rPr>
        <sz val="11"/>
        <rFont val="Calibri"/>
      </rPr>
      <t>Ensure soft delete for Azure File Shares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</si>
  <si>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file shares,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value next to </t>
    </r>
    <r>
      <rPr>
        <b/>
        <sz val="11"/>
        <color rgb="FF000000"/>
        <rFont val="Calibri"/>
      </rPr>
      <t>Soft delete</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Soft delete for all file shares</t>
    </r>
    <r>
      <rPr>
        <sz val="11"/>
        <color rgb="FF000000"/>
        <rFont val="Calibri"/>
      </rPr>
      <t xml:space="preserve">, click the toggle to set it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Retention policies</t>
    </r>
    <r>
      <rPr>
        <sz val="11"/>
        <color rgb="FF000000"/>
        <rFont val="Calibri"/>
      </rPr>
      <t>, set an appropriate number of days to retain soft deleted data between 1 and 365, inclusive.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soft delete for file shares and set an appropriate number of days for deleted data to be retained, between 1 and 365, inclusive:</t>
    </r>
    <r>
      <rPr>
        <sz val="11"/>
        <color rgb="FF000000"/>
        <rFont val="Calibri"/>
      </rPr>
      <t xml:space="preserve">
</t>
    </r>
    <r>
      <rPr>
        <sz val="11"/>
        <color rgb="FF006096"/>
        <rFont val="Roboto Condensed"/>
      </rPr>
      <t>az storage account file-service-properties update --account-name &lt;storage-account&gt; --enable-delete-retention true --delete-retention-days &lt;retention-days&gt;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enable soft delete for file shares and set an appropriate number of days for deleted data to be retained, between 1 and 365, inclusive:</t>
    </r>
    <r>
      <rPr>
        <sz val="11"/>
        <color rgb="FF000000"/>
        <rFont val="Calibri"/>
      </rPr>
      <t xml:space="preserve">
</t>
    </r>
    <r>
      <rPr>
        <sz val="11"/>
        <color rgb="FF006096"/>
        <rFont val="Roboto Condensed"/>
      </rPr>
      <t xml:space="preserve">Update-AzStorageFileServiceProperty -ResourceGroupName &lt;resource-group&gt; -AccountName &lt;storage-account&gt; -EnableShareDeleteRetentionPolicy $true -ShareRetentionDays &lt;retention-days&gt; </t>
    </r>
    <r>
      <rPr>
        <sz val="11"/>
        <color rgb="FF006096"/>
        <rFont val="Roboto Condensed"/>
      </rPr>
      <t xml:space="preserve">
</t>
    </r>
  </si>
  <si>
    <r>
      <rPr>
        <sz val="11"/>
        <color rgb="FF000000"/>
        <rFont val="Calibri"/>
      </rPr>
      <t>Azure Files offers soft delete for file shares, allowing you to easily recover your data when it is mistakenly deleted by an application or another storage account user.</t>
    </r>
  </si>
  <si>
    <r>
      <rPr>
        <sz val="11"/>
        <color rgb="FF000000"/>
        <rFont val="Calibri"/>
      </rPr>
      <t>When a file share is soft-deleted, the used portion of the storage is charged for the indicated soft-deleted period. All other meters are not charged unless the share is restored.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</si>
  <si>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file shares, under </t>
    </r>
    <r>
      <rPr>
        <b/>
        <sz val="11"/>
        <color rgb="FF000000"/>
        <rFont val="Calibri"/>
      </rPr>
      <t>Data storage</t>
    </r>
    <r>
      <rPr>
        <sz val="11"/>
        <color rgb="FF000000"/>
        <rFont val="Calibri"/>
      </rPr>
      <t xml:space="preserve">, click on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ensure the value for </t>
    </r>
    <r>
      <rPr>
        <b/>
        <sz val="11"/>
        <color rgb="FF000000"/>
        <rFont val="Calibri"/>
      </rPr>
      <t>Soft delete</t>
    </r>
    <r>
      <rPr>
        <sz val="11"/>
        <color rgb="FF000000"/>
        <rFont val="Calibri"/>
      </rPr>
      <t xml:space="preserve"> shows a number of days between 1 and 365, inclusive.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file shares:</t>
    </r>
    <r>
      <rPr>
        <sz val="11"/>
        <color rgb="FF000000"/>
        <rFont val="Calibri"/>
      </rPr>
      <t xml:space="preserve">
</t>
    </r>
    <r>
      <rPr>
        <sz val="11"/>
        <color rgb="FF006096"/>
        <rFont val="Roboto Condensed"/>
      </rPr>
      <t>az storage share list --account-name &lt;storage-account&gt;</t>
    </r>
    <r>
      <rPr>
        <sz val="11"/>
        <color rgb="FF006096"/>
        <rFont val="Roboto Condensed"/>
      </rPr>
      <t xml:space="preserve">
</t>
    </r>
    <r>
      <rPr>
        <sz val="11"/>
        <color rgb="FF000000"/>
        <rFont val="Calibri"/>
      </rPr>
      <t xml:space="preserve">
</t>
    </r>
    <r>
      <rPr>
        <sz val="11"/>
        <color rgb="FF000000"/>
        <rFont val="Calibri"/>
      </rPr>
      <t>For each storage account with file shares, run the following command:</t>
    </r>
    <r>
      <rPr>
        <sz val="11"/>
        <color rgb="FF000000"/>
        <rFont val="Calibri"/>
      </rPr>
      <t xml:space="preserve">
</t>
    </r>
    <r>
      <rPr>
        <sz val="11"/>
        <color rgb="FF006096"/>
        <rFont val="Roboto Condensed"/>
      </rPr>
      <t>az storage account file-service-properties show --resource-group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shareDeleteRetentionPolicy</t>
    </r>
    <r>
      <rPr>
        <sz val="11"/>
        <color rgb="FF000000"/>
        <rFont val="Calibri"/>
      </rPr>
      <t xml:space="preserv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days</t>
    </r>
    <r>
      <rPr>
        <sz val="11"/>
        <color rgb="FF000000"/>
        <rFont val="Calibri"/>
      </rPr>
      <t xml:space="preserve"> is set to an appropriate value between 1 and 365, inclusive.</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 -ResourceGroupName &lt;resource-group&gt;</t>
    </r>
    <r>
      <rPr>
        <sz val="11"/>
        <color rgb="FF006096"/>
        <rFont val="Roboto Condensed"/>
      </rPr>
      <t xml:space="preserve">
</t>
    </r>
    <r>
      <rPr>
        <sz val="11"/>
        <color rgb="FF000000"/>
        <rFont val="Calibri"/>
      </rPr>
      <t xml:space="preserve">
</t>
    </r>
    <r>
      <rPr>
        <sz val="11"/>
        <color rgb="FF000000"/>
        <rFont val="Calibri"/>
      </rPr>
      <t>With a storage account context set, run the following command to determine if a storage account has file shares:</t>
    </r>
    <r>
      <rPr>
        <sz val="11"/>
        <color rgb="FF000000"/>
        <rFont val="Calibri"/>
      </rPr>
      <t xml:space="preserve">
</t>
    </r>
    <r>
      <rPr>
        <sz val="11"/>
        <color rgb="FF006096"/>
        <rFont val="Roboto Condensed"/>
      </rPr>
      <t>Get-AzStorageShare</t>
    </r>
    <r>
      <rPr>
        <sz val="11"/>
        <color rgb="FF006096"/>
        <rFont val="Roboto Condensed"/>
      </rPr>
      <t xml:space="preserve">
</t>
    </r>
    <r>
      <rPr>
        <sz val="11"/>
        <color rgb="FF000000"/>
        <rFont val="Calibri"/>
      </rPr>
      <t xml:space="preserve">
</t>
    </r>
    <r>
      <rPr>
        <sz val="11"/>
        <color rgb="FF000000"/>
        <rFont val="Calibri"/>
      </rPr>
      <t>For each storage account with file shares, run the following command:</t>
    </r>
    <r>
      <rPr>
        <sz val="11"/>
        <color rgb="FF000000"/>
        <rFont val="Calibri"/>
      </rPr>
      <t xml:space="preserve">
</t>
    </r>
    <r>
      <rPr>
        <sz val="11"/>
        <color rgb="FF006096"/>
        <rFont val="Roboto Condensed"/>
      </rPr>
      <t>Get-AzStorageFileServiceProperty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ShareDeleteRetentionPolicy.Enabled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ShareDeleteRetentionPolicy.Days</t>
    </r>
    <r>
      <rPr>
        <sz val="11"/>
        <color rgb="FF000000"/>
        <rFont val="Calibri"/>
      </rPr>
      <t xml:space="preserve"> is set to an appropriate value between 1 and 365, inclusive.</t>
    </r>
  </si>
  <si>
    <r>
      <rPr>
        <sz val="11"/>
        <color rgb="FF000000"/>
        <rFont val="Calibri"/>
      </rPr>
      <t>Soft delete is enabled by default at the storage account file share setting level.</t>
    </r>
  </si>
  <si>
    <t>8.2</t>
  </si>
  <si>
    <r>
      <rPr>
        <sz val="11"/>
        <rFont val="Calibri"/>
      </rPr>
      <t>Ensure root squash for NFS file shares is configured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</si>
  <si>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NFS file shares,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Click the name of an NFS file share.</t>
    </r>
    <r>
      <rPr>
        <sz val="11"/>
        <color rgb="FF000000"/>
        <rFont val="Calibri"/>
      </rPr>
      <t xml:space="preserve">
</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ROOT SQUASH</t>
    </r>
    <r>
      <rPr>
        <sz val="11"/>
        <color rgb="FF000000"/>
        <rFont val="Calibri"/>
      </rPr>
      <t xml:space="preserve">, select </t>
    </r>
    <r>
      <rPr>
        <b/>
        <sz val="11"/>
        <color rgb="FF000000"/>
        <rFont val="Calibri"/>
      </rPr>
      <t>Root Squash</t>
    </r>
    <r>
      <rPr>
        <sz val="11"/>
        <color rgb="FF000000"/>
        <rFont val="Calibri"/>
      </rPr>
      <t xml:space="preserve"> from the drop-down menu.</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1-6 for each NFS file share requiring remediation in each storage account.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NFS file share requiring remediation, run the following command to enable root squash:</t>
    </r>
    <r>
      <rPr>
        <sz val="11"/>
        <color rgb="FF000000"/>
        <rFont val="Calibri"/>
      </rPr>
      <t xml:space="preserve">
</t>
    </r>
    <r>
      <rPr>
        <sz val="11"/>
        <color rgb="FF006096"/>
        <rFont val="Roboto Condensed"/>
      </rPr>
      <t>az storage share-rm update --resource-group &lt;resource-group&gt; --storage-account &lt;storage-account&gt; --name &lt;nfs-file-share&gt; --root-squash RootSquash</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NFS file share requiring remediation, run the following command to enable root squash:</t>
    </r>
    <r>
      <rPr>
        <sz val="11"/>
        <color rgb="FF000000"/>
        <rFont val="Calibri"/>
      </rPr>
      <t xml:space="preserve">
</t>
    </r>
    <r>
      <rPr>
        <sz val="11"/>
        <color rgb="FF006096"/>
        <rFont val="Roboto Condensed"/>
      </rPr>
      <t>Update-AzRmStorageShare -ResourceGroupName &lt;resource-group&gt; -StorageAccountName &lt;storage-account&gt; -Name &lt;nfs-file-share&gt; -RootSquash RootSquash</t>
    </r>
    <r>
      <rPr>
        <sz val="11"/>
        <color rgb="FF006096"/>
        <rFont val="Roboto Condensed"/>
      </rPr>
      <t xml:space="preserve">
</t>
    </r>
  </si>
  <si>
    <r>
      <rPr>
        <sz val="11"/>
        <color rgb="FF000000"/>
        <rFont val="Calibri"/>
      </rPr>
      <t>Permissions for NFS file shares are enforced by the client OS rather than by the Azure Files service. Root squash is an administrative security feature in NFS that prevents unauthorized root-level access to the NFS server by client machines. This functionality is an important part of protecting user data and system settings from manipulation by untrusted or compromised clients.</t>
    </r>
  </si>
  <si>
    <r>
      <rPr>
        <sz val="11"/>
        <color rgb="FF000000"/>
        <rFont val="Calibri"/>
      </rPr>
      <t>There is no additional cost associated with enabling root squash; however, there may be some minor administrative overhead involved in configuring and managing permissions with root squash enabled.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</si>
  <si>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NFS file shares,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Click the name of an NFS file share.</t>
    </r>
    <r>
      <rPr>
        <sz val="11"/>
        <color rgb="FF000000"/>
        <rFont val="Calibri"/>
      </rPr>
      <t xml:space="preserve">
</t>
    </r>
    <r>
      <rPr>
        <sz val="11"/>
        <color rgb="FF000000"/>
        <rFont val="Calibri"/>
      </rPr>
      <t xml:space="preserve">- Click </t>
    </r>
    <r>
      <rPr>
        <b/>
        <sz val="11"/>
        <color rgb="FF000000"/>
        <rFont val="Calibri"/>
      </rPr>
      <t>Properties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ROOT SQUASH</t>
    </r>
    <r>
      <rPr>
        <sz val="11"/>
        <color rgb="FF000000"/>
        <rFont val="Calibri"/>
      </rPr>
      <t xml:space="preserve">, ensure that </t>
    </r>
    <r>
      <rPr>
        <b/>
        <sz val="11"/>
        <color rgb="FF000000"/>
        <rFont val="Calibri"/>
      </rPr>
      <t>Root Squash</t>
    </r>
    <r>
      <rPr>
        <sz val="11"/>
        <color rgb="FF000000"/>
        <rFont val="Calibri"/>
      </rPr>
      <t xml:space="preserve"> is selected.</t>
    </r>
    <r>
      <rPr>
        <sz val="11"/>
        <color rgb="FF000000"/>
        <rFont val="Calibri"/>
      </rPr>
      <t xml:space="preserve">
</t>
    </r>
    <r>
      <rPr>
        <sz val="11"/>
        <color rgb="FF000000"/>
        <rFont val="Calibri"/>
      </rPr>
      <t>- Repeat steps 1-5 for each NFS file share in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 to list file shares:</t>
    </r>
    <r>
      <rPr>
        <sz val="11"/>
        <color rgb="FF000000"/>
        <rFont val="Calibri"/>
      </rPr>
      <t xml:space="preserve">
</t>
    </r>
    <r>
      <rPr>
        <sz val="11"/>
        <color rgb="FF006096"/>
        <rFont val="Roboto Condensed"/>
      </rPr>
      <t>az storage share list --account-name &lt;storage-account&gt;</t>
    </r>
    <r>
      <rPr>
        <sz val="11"/>
        <color rgb="FF006096"/>
        <rFont val="Roboto Condensed"/>
      </rPr>
      <t xml:space="preserve">
</t>
    </r>
    <r>
      <rPr>
        <sz val="11"/>
        <color rgb="FF000000"/>
        <rFont val="Calibri"/>
      </rPr>
      <t xml:space="preserve">
</t>
    </r>
    <r>
      <rPr>
        <sz val="11"/>
        <color rgb="FF000000"/>
        <rFont val="Calibri"/>
      </rPr>
      <t xml:space="preserve">For each file share with </t>
    </r>
    <r>
      <rPr>
        <b/>
        <sz val="11"/>
        <color rgb="FF000000"/>
        <rFont val="Calibri"/>
      </rPr>
      <t>"protocols": [ "NFS" ]</t>
    </r>
    <r>
      <rPr>
        <sz val="11"/>
        <color rgb="FF000000"/>
        <rFont val="Calibri"/>
      </rPr>
      <t xml:space="preserve">, ensure that </t>
    </r>
    <r>
      <rPr>
        <b/>
        <sz val="11"/>
        <color rgb="FF000000"/>
        <rFont val="Calibri"/>
      </rPr>
      <t>rootSquash</t>
    </r>
    <r>
      <rPr>
        <sz val="11"/>
        <color rgb="FF000000"/>
        <rFont val="Calibri"/>
      </rPr>
      <t xml:space="preserve"> is set to </t>
    </r>
    <r>
      <rPr>
        <b/>
        <sz val="11"/>
        <color rgb="FF000000"/>
        <rFont val="Calibri"/>
      </rPr>
      <t>RootSquash</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 -ResourceGroupName &lt;resource-group&gt;</t>
    </r>
    <r>
      <rPr>
        <sz val="11"/>
        <color rgb="FF006096"/>
        <rFont val="Roboto Condensed"/>
      </rPr>
      <t xml:space="preserve">
</t>
    </r>
    <r>
      <rPr>
        <sz val="11"/>
        <color rgb="FF000000"/>
        <rFont val="Calibri"/>
      </rPr>
      <t xml:space="preserve">
</t>
    </r>
    <r>
      <rPr>
        <sz val="11"/>
        <color rgb="FF000000"/>
        <rFont val="Calibri"/>
      </rPr>
      <t>For each storage account, run the following command to list file shares:</t>
    </r>
    <r>
      <rPr>
        <sz val="11"/>
        <color rgb="FF000000"/>
        <rFont val="Calibri"/>
      </rPr>
      <t xml:space="preserve">
</t>
    </r>
    <r>
      <rPr>
        <sz val="11"/>
        <color rgb="FF006096"/>
        <rFont val="Roboto Condensed"/>
      </rPr>
      <t>Get-AzRmStorageShare -ResourceGroupName &lt;resource-group&gt; -StorageAccountName &lt;storage-account&gt;</t>
    </r>
    <r>
      <rPr>
        <sz val="11"/>
        <color rgb="FF006096"/>
        <rFont val="Roboto Condensed"/>
      </rPr>
      <t xml:space="preserve">
</t>
    </r>
    <r>
      <rPr>
        <sz val="11"/>
        <color rgb="FF000000"/>
        <rFont val="Calibri"/>
      </rPr>
      <t xml:space="preserve">
</t>
    </r>
    <r>
      <rPr>
        <sz val="11"/>
        <color rgb="FF000000"/>
        <rFont val="Calibri"/>
      </rPr>
      <t>For each NFS file share, run the following command to get the root squash configuration:</t>
    </r>
    <r>
      <rPr>
        <sz val="11"/>
        <color rgb="FF000000"/>
        <rFont val="Calibri"/>
      </rPr>
      <t xml:space="preserve">
</t>
    </r>
    <r>
      <rPr>
        <sz val="11"/>
        <color rgb="FF006096"/>
        <rFont val="Roboto Condensed"/>
      </rPr>
      <t>Get-AzRmStorageShare -ResourceGroupName &lt;resource-group&gt; -StorageAccountName &lt;storage-account&gt; -Name &lt;nfs-file-share&gt; | fl -Property RootSquash</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RootSquash</t>
    </r>
    <r>
      <rPr>
        <sz val="11"/>
        <color rgb="FF000000"/>
        <rFont val="Calibri"/>
      </rPr>
      <t xml:space="preserve"> is set to </t>
    </r>
    <r>
      <rPr>
        <b/>
        <sz val="11"/>
        <color rgb="FF000000"/>
        <rFont val="Calibri"/>
      </rPr>
      <t>RootSquash</t>
    </r>
    <r>
      <rPr>
        <sz val="11"/>
        <color rgb="FF000000"/>
        <rFont val="Calibri"/>
      </rPr>
      <t>.</t>
    </r>
  </si>
  <si>
    <r>
      <rPr>
        <sz val="11"/>
        <color rgb="FF000000"/>
        <rFont val="Calibri"/>
      </rPr>
      <t>Root squash is disabled by default on NFS Azure file shares.</t>
    </r>
  </si>
  <si>
    <t>8.3</t>
  </si>
  <si>
    <r>
      <rPr>
        <sz val="11"/>
        <rFont val="Calibri"/>
      </rPr>
      <t xml:space="preserve">Ensure </t>
    </r>
    <r>
      <rPr>
        <sz val="11"/>
        <color rgb="FF000000"/>
        <rFont val="Calibri"/>
      </rPr>
      <t>'</t>
    </r>
    <r>
      <rPr>
        <b/>
        <sz val="11"/>
        <color rgb="FF000000"/>
        <rFont val="Calibri"/>
      </rPr>
      <t>SMB protocol version</t>
    </r>
    <r>
      <rPr>
        <sz val="11"/>
        <color rgb="FF000000"/>
        <rFont val="Calibri"/>
      </rPr>
      <t>'</t>
    </r>
    <r>
      <rPr>
        <sz val="11"/>
        <color rgb="FF000000"/>
        <rFont val="Calibri"/>
      </rPr>
      <t xml:space="preserve"> is set to </t>
    </r>
    <r>
      <rPr>
        <sz val="11"/>
        <color rgb="FF000000"/>
        <rFont val="Calibri"/>
      </rPr>
      <t>'</t>
    </r>
    <r>
      <rPr>
        <b/>
        <sz val="11"/>
        <color rgb="FF000000"/>
        <rFont val="Calibri"/>
      </rPr>
      <t>SMB 3.1.1</t>
    </r>
    <r>
      <rPr>
        <sz val="11"/>
        <color rgb="FF000000"/>
        <rFont val="Calibri"/>
      </rPr>
      <t>'</t>
    </r>
    <r>
      <rPr>
        <sz val="11"/>
        <color rgb="FF000000"/>
        <rFont val="Calibri"/>
      </rPr>
      <t xml:space="preserve"> or higher for SMB file shares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</si>
  <si>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If </t>
    </r>
    <r>
      <rPr>
        <b/>
        <sz val="11"/>
        <color rgb="FF000000"/>
        <rFont val="Calibri"/>
      </rPr>
      <t>Profile</t>
    </r>
    <r>
      <rPr>
        <sz val="11"/>
        <color rgb="FF000000"/>
        <rFont val="Calibri"/>
      </rPr>
      <t xml:space="preserve"> is set to </t>
    </r>
    <r>
      <rPr>
        <b/>
        <sz val="11"/>
        <color rgb="FF000000"/>
        <rFont val="Calibri"/>
      </rPr>
      <t>Maximum compatibility</t>
    </r>
    <r>
      <rPr>
        <sz val="11"/>
        <color rgb="FF000000"/>
        <rFont val="Calibri"/>
      </rPr>
      <t xml:space="preserve">, click the drop-down menu and select </t>
    </r>
    <r>
      <rPr>
        <b/>
        <sz val="11"/>
        <color rgb="FF000000"/>
        <rFont val="Calibri"/>
      </rPr>
      <t>Maximum security</t>
    </r>
    <r>
      <rPr>
        <sz val="11"/>
        <color rgb="FF000000"/>
        <rFont val="Calibri"/>
      </rPr>
      <t xml:space="preserve"> or </t>
    </r>
    <r>
      <rPr>
        <b/>
        <sz val="11"/>
        <color rgb="FF000000"/>
        <rFont val="Calibri"/>
      </rPr>
      <t>Custom</t>
    </r>
    <r>
      <rPr>
        <sz val="11"/>
        <color rgb="FF000000"/>
        <rFont val="Calibri"/>
      </rPr>
      <t>.</t>
    </r>
    <r>
      <rPr>
        <sz val="11"/>
        <color rgb="FF000000"/>
        <rFont val="Calibri"/>
      </rPr>
      <t xml:space="preserve">
</t>
    </r>
    <r>
      <rPr>
        <sz val="11"/>
        <color rgb="FF000000"/>
        <rFont val="Calibri"/>
      </rPr>
      <t xml:space="preserve">- If selecting </t>
    </r>
    <r>
      <rPr>
        <b/>
        <sz val="11"/>
        <color rgb="FF000000"/>
        <rFont val="Calibri"/>
      </rPr>
      <t>Custom</t>
    </r>
    <r>
      <rPr>
        <sz val="11"/>
        <color rgb="FF000000"/>
        <rFont val="Calibri"/>
      </rPr>
      <t xml:space="preserve">, under </t>
    </r>
    <r>
      <rPr>
        <b/>
        <sz val="11"/>
        <color rgb="FF000000"/>
        <rFont val="Calibri"/>
      </rPr>
      <t>SMB protocol versions</t>
    </r>
    <r>
      <rPr>
        <sz val="11"/>
        <color rgb="FF000000"/>
        <rFont val="Calibri"/>
      </rPr>
      <t xml:space="preserve">, uncheck the boxes next to </t>
    </r>
    <r>
      <rPr>
        <b/>
        <sz val="11"/>
        <color rgb="FF000000"/>
        <rFont val="Calibri"/>
      </rPr>
      <t>SMB 2.1</t>
    </r>
    <r>
      <rPr>
        <sz val="11"/>
        <color rgb="FF000000"/>
        <rFont val="Calibri"/>
      </rPr>
      <t xml:space="preserve"> and </t>
    </r>
    <r>
      <rPr>
        <b/>
        <sz val="11"/>
        <color rgb="FF000000"/>
        <rFont val="Calibri"/>
      </rPr>
      <t>SMB 3.0</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set the SMB protocol version:</t>
    </r>
    <r>
      <rPr>
        <sz val="11"/>
        <color rgb="FF000000"/>
        <rFont val="Calibri"/>
      </rPr>
      <t xml:space="preserve">
</t>
    </r>
    <r>
      <rPr>
        <sz val="11"/>
        <color rgb="FF006096"/>
        <rFont val="Roboto Condensed"/>
      </rPr>
      <t>az storage account file-service-properties update --resource-group &lt;resource-group&gt; --account-name &lt;storage-account&gt; --versions SMB3.1.1</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set the SMB protocol version:</t>
    </r>
    <r>
      <rPr>
        <sz val="11"/>
        <color rgb="FF000000"/>
        <rFont val="Calibri"/>
      </rPr>
      <t xml:space="preserve">
</t>
    </r>
    <r>
      <rPr>
        <sz val="11"/>
        <color rgb="FF006096"/>
        <rFont val="Roboto Condensed"/>
      </rPr>
      <t>Update-AzStorageFileServiceProperty -ResourceGroupName &lt;resource-group&gt; -StorageAccountName &lt;storage-account&gt; -SmbProtocolVersion SMB3.1.1</t>
    </r>
    <r>
      <rPr>
        <sz val="11"/>
        <color rgb="FF006096"/>
        <rFont val="Roboto Condensed"/>
      </rPr>
      <t xml:space="preserve">
</t>
    </r>
  </si>
  <si>
    <r>
      <rPr>
        <sz val="11"/>
        <color rgb="FF000000"/>
        <rFont val="Calibri"/>
      </rPr>
      <t>Ensure that SMB file shares are configured to use the latest supported SMB protocol version. Keeping the SMB protocol updated helps mitigate risks associated with older SMB versions, which may contain vulnerabilities and lack essential security controls.</t>
    </r>
  </si>
  <si>
    <r>
      <rPr>
        <sz val="11"/>
        <color rgb="FF000000"/>
        <rFont val="Calibri"/>
      </rPr>
      <t>Using the latest SMB protocol version may impact client compatibility.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</si>
  <si>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SMB protocol versions</t>
    </r>
    <r>
      <rPr>
        <sz val="11"/>
        <color rgb="FF000000"/>
        <rFont val="Calibri"/>
      </rPr>
      <t xml:space="preserve">, ensure that </t>
    </r>
    <r>
      <rPr>
        <b/>
        <sz val="11"/>
        <color rgb="FF000000"/>
        <rFont val="Calibri"/>
      </rPr>
      <t>SMB3.1.1</t>
    </r>
    <r>
      <rPr>
        <sz val="11"/>
        <color rgb="FF000000"/>
        <rFont val="Calibri"/>
      </rPr>
      <t xml:space="preserve"> is the only checked protocol version.</t>
    </r>
    <r>
      <rPr>
        <sz val="11"/>
        <color rgb="FF000000"/>
        <rFont val="Calibri"/>
      </rPr>
      <t xml:space="preserve">
</t>
    </r>
    <r>
      <rPr>
        <sz val="11"/>
        <color rgb="FF000000"/>
        <rFont val="Calibri"/>
      </rPr>
      <t>- Repeat steps 1-5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file-service-properties show --resource-group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protocolSettings</t>
    </r>
    <r>
      <rPr>
        <sz val="11"/>
        <color rgb="FF000000"/>
        <rFont val="Calibri"/>
      </rPr>
      <t xml:space="preserve"> &gt; </t>
    </r>
    <r>
      <rPr>
        <b/>
        <sz val="11"/>
        <color rgb="FF000000"/>
        <rFont val="Calibri"/>
      </rPr>
      <t>smb</t>
    </r>
    <r>
      <rPr>
        <sz val="11"/>
        <color rgb="FF000000"/>
        <rFont val="Calibri"/>
      </rPr>
      <t xml:space="preserve">, </t>
    </r>
    <r>
      <rPr>
        <b/>
        <sz val="11"/>
        <color rgb="FF000000"/>
        <rFont val="Calibri"/>
      </rPr>
      <t>versions</t>
    </r>
    <r>
      <rPr>
        <sz val="11"/>
        <color rgb="FF000000"/>
        <rFont val="Calibri"/>
      </rPr>
      <t xml:space="preserve"> is set to </t>
    </r>
    <r>
      <rPr>
        <b/>
        <sz val="11"/>
        <color rgb="FF000000"/>
        <rFont val="Calibri"/>
      </rPr>
      <t>SMB3.1.1;</t>
    </r>
    <r>
      <rPr>
        <sz val="11"/>
        <color rgb="FF000000"/>
        <rFont val="Calibri"/>
      </rPr>
      <t xml:space="preserve"> only.</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file service properties for a storage account in a resource group with a given name:</t>
    </r>
    <r>
      <rPr>
        <sz val="11"/>
        <color rgb="FF000000"/>
        <rFont val="Calibri"/>
      </rPr>
      <t xml:space="preserve">
</t>
    </r>
    <r>
      <rPr>
        <sz val="11"/>
        <color rgb="FF006096"/>
        <rFont val="Roboto Condensed"/>
      </rPr>
      <t>$storageaccountfileservice = Get-AzStorageFileServiceProperty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SMB protocol version setting:</t>
    </r>
    <r>
      <rPr>
        <sz val="11"/>
        <color rgb="FF000000"/>
        <rFont val="Calibri"/>
      </rPr>
      <t xml:space="preserve">
</t>
    </r>
    <r>
      <rPr>
        <sz val="11"/>
        <color rgb="FF006096"/>
        <rFont val="Roboto Condensed"/>
      </rPr>
      <t>$storageaccountfileservice.ProtocolSettings.Smb.Versions</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SMB3.1.1</t>
    </r>
    <r>
      <rPr>
        <sz val="11"/>
        <color rgb="FF000000"/>
        <rFont val="Calibri"/>
      </rPr>
      <t xml:space="preserve"> only.</t>
    </r>
    <r>
      <rPr>
        <sz val="11"/>
        <color rgb="FF000000"/>
        <rFont val="Calibri"/>
      </rPr>
      <t xml:space="preserve">
</t>
    </r>
    <r>
      <rPr>
        <sz val="11"/>
        <color rgb="FF000000"/>
        <rFont val="Calibri"/>
      </rPr>
      <t>Repeat for each storage account.</t>
    </r>
  </si>
  <si>
    <r>
      <rPr>
        <sz val="11"/>
        <color rgb="FF000000"/>
        <rFont val="Calibri"/>
      </rPr>
      <t>By default, all SMB versions are allowed.</t>
    </r>
  </si>
  <si>
    <t>8.4</t>
  </si>
  <si>
    <r>
      <rPr>
        <sz val="11"/>
        <rFont val="Calibri"/>
      </rPr>
      <t xml:space="preserve">Ensure </t>
    </r>
    <r>
      <rPr>
        <sz val="11"/>
        <color rgb="FF000000"/>
        <rFont val="Calibri"/>
      </rPr>
      <t>'</t>
    </r>
    <r>
      <rPr>
        <b/>
        <sz val="11"/>
        <color rgb="FF000000"/>
        <rFont val="Calibri"/>
      </rPr>
      <t>SMB channel encryption</t>
    </r>
    <r>
      <rPr>
        <sz val="11"/>
        <color rgb="FF000000"/>
        <rFont val="Calibri"/>
      </rPr>
      <t>'</t>
    </r>
    <r>
      <rPr>
        <sz val="11"/>
        <color rgb="FF000000"/>
        <rFont val="Calibri"/>
      </rPr>
      <t xml:space="preserve"> is set to </t>
    </r>
    <r>
      <rPr>
        <sz val="11"/>
        <color rgb="FF000000"/>
        <rFont val="Calibri"/>
      </rPr>
      <t>'</t>
    </r>
    <r>
      <rPr>
        <b/>
        <sz val="11"/>
        <color rgb="FF000000"/>
        <rFont val="Calibri"/>
      </rPr>
      <t>AES-256-GCM</t>
    </r>
    <r>
      <rPr>
        <sz val="11"/>
        <color rgb="FF000000"/>
        <rFont val="Calibri"/>
      </rPr>
      <t>'</t>
    </r>
    <r>
      <rPr>
        <sz val="11"/>
        <color rgb="FF000000"/>
        <rFont val="Calibri"/>
      </rPr>
      <t xml:space="preserve"> or higher for SMB file shares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</si>
  <si>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If </t>
    </r>
    <r>
      <rPr>
        <b/>
        <sz val="11"/>
        <color rgb="FF000000"/>
        <rFont val="Calibri"/>
      </rPr>
      <t>Profile</t>
    </r>
    <r>
      <rPr>
        <sz val="11"/>
        <color rgb="FF000000"/>
        <rFont val="Calibri"/>
      </rPr>
      <t xml:space="preserve"> is set to </t>
    </r>
    <r>
      <rPr>
        <b/>
        <sz val="11"/>
        <color rgb="FF000000"/>
        <rFont val="Calibri"/>
      </rPr>
      <t>Maximum compatibility</t>
    </r>
    <r>
      <rPr>
        <sz val="11"/>
        <color rgb="FF000000"/>
        <rFont val="Calibri"/>
      </rPr>
      <t xml:space="preserve">, click the drop-down menu and select </t>
    </r>
    <r>
      <rPr>
        <b/>
        <sz val="11"/>
        <color rgb="FF000000"/>
        <rFont val="Calibri"/>
      </rPr>
      <t>Maximum security</t>
    </r>
    <r>
      <rPr>
        <sz val="11"/>
        <color rgb="FF000000"/>
        <rFont val="Calibri"/>
      </rPr>
      <t xml:space="preserve"> or </t>
    </r>
    <r>
      <rPr>
        <b/>
        <sz val="11"/>
        <color rgb="FF000000"/>
        <rFont val="Calibri"/>
      </rPr>
      <t>Custom</t>
    </r>
    <r>
      <rPr>
        <sz val="11"/>
        <color rgb="FF000000"/>
        <rFont val="Calibri"/>
      </rPr>
      <t>.</t>
    </r>
    <r>
      <rPr>
        <sz val="11"/>
        <color rgb="FF000000"/>
        <rFont val="Calibri"/>
      </rPr>
      <t xml:space="preserve">
</t>
    </r>
    <r>
      <rPr>
        <sz val="11"/>
        <color rgb="FF000000"/>
        <rFont val="Calibri"/>
      </rPr>
      <t xml:space="preserve">- If selecting </t>
    </r>
    <r>
      <rPr>
        <b/>
        <sz val="11"/>
        <color rgb="FF000000"/>
        <rFont val="Calibri"/>
      </rPr>
      <t>Custom</t>
    </r>
    <r>
      <rPr>
        <sz val="11"/>
        <color rgb="FF000000"/>
        <rFont val="Calibri"/>
      </rPr>
      <t xml:space="preserve">, under </t>
    </r>
    <r>
      <rPr>
        <b/>
        <sz val="11"/>
        <color rgb="FF000000"/>
        <rFont val="Calibri"/>
      </rPr>
      <t>SMB channel encryption</t>
    </r>
    <r>
      <rPr>
        <sz val="11"/>
        <color rgb="FF000000"/>
        <rFont val="Calibri"/>
      </rPr>
      <t xml:space="preserve">, uncheck the boxes next to </t>
    </r>
    <r>
      <rPr>
        <b/>
        <sz val="11"/>
        <color rgb="FF000000"/>
        <rFont val="Calibri"/>
      </rPr>
      <t>AES-128-CCM</t>
    </r>
    <r>
      <rPr>
        <sz val="11"/>
        <color rgb="FF000000"/>
        <rFont val="Calibri"/>
      </rPr>
      <t xml:space="preserve"> and </t>
    </r>
    <r>
      <rPr>
        <b/>
        <sz val="11"/>
        <color rgb="FF000000"/>
        <rFont val="Calibri"/>
      </rPr>
      <t>AES-128-GCM</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set the SMB channel encryption:</t>
    </r>
    <r>
      <rPr>
        <sz val="11"/>
        <color rgb="FF000000"/>
        <rFont val="Calibri"/>
      </rPr>
      <t xml:space="preserve">
</t>
    </r>
    <r>
      <rPr>
        <sz val="11"/>
        <color rgb="FF006096"/>
        <rFont val="Roboto Condensed"/>
      </rPr>
      <t>az storage account file-service-properties update --resource-group &lt;resource-group&gt; --account-name &lt;storage-account&gt; --channel-encryption AES-256-GCM</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set the SMB channel encryption:</t>
    </r>
    <r>
      <rPr>
        <sz val="11"/>
        <color rgb="FF000000"/>
        <rFont val="Calibri"/>
      </rPr>
      <t xml:space="preserve">
</t>
    </r>
    <r>
      <rPr>
        <sz val="11"/>
        <color rgb="FF006096"/>
        <rFont val="Roboto Condensed"/>
      </rPr>
      <t>Update-AzStorageFileServiceProperty -ResourceGroupName &lt;resource-group&gt; -StorageAccountName &lt;storage-account&gt; -SmbChannelEncryption AES-256-GCM</t>
    </r>
    <r>
      <rPr>
        <sz val="11"/>
        <color rgb="FF006096"/>
        <rFont val="Roboto Condensed"/>
      </rPr>
      <t xml:space="preserve">
</t>
    </r>
  </si>
  <si>
    <r>
      <rPr>
        <sz val="11"/>
        <color rgb="FF000000"/>
        <rFont val="Calibri"/>
      </rPr>
      <t>Implement SMB channel encryption with AES-256-GCM for SMB file shares to ensure data confidentiality and integrity in transit. This method offers strong protection against eavesdropping and man-in-the-middle attacks, safeguarding sensitive information.</t>
    </r>
  </si>
  <si>
    <r>
      <rPr>
        <sz val="11"/>
        <color rgb="FF000000"/>
        <rFont val="Calibri"/>
      </rPr>
      <t>Using the AES-256-GCM SMB channel encryption may impact client compatibility.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</si>
  <si>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File shares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File share settings</t>
    </r>
    <r>
      <rPr>
        <sz val="11"/>
        <color rgb="FF000000"/>
        <rFont val="Calibri"/>
      </rPr>
      <t xml:space="preserve">, click the link next to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SMB channel encryption</t>
    </r>
    <r>
      <rPr>
        <sz val="11"/>
        <color rgb="FF000000"/>
        <rFont val="Calibri"/>
      </rPr>
      <t xml:space="preserve">, ensure that </t>
    </r>
    <r>
      <rPr>
        <b/>
        <sz val="11"/>
        <color rgb="FF000000"/>
        <rFont val="Calibri"/>
      </rPr>
      <t>AES-256-GCM</t>
    </r>
    <r>
      <rPr>
        <sz val="11"/>
        <color rgb="FF000000"/>
        <rFont val="Calibri"/>
      </rPr>
      <t>, or higher, is the only checked SMB channel encryption setting.</t>
    </r>
    <r>
      <rPr>
        <sz val="11"/>
        <color rgb="FF000000"/>
        <rFont val="Calibri"/>
      </rPr>
      <t xml:space="preserve">
</t>
    </r>
    <r>
      <rPr>
        <sz val="11"/>
        <color rgb="FF000000"/>
        <rFont val="Calibri"/>
      </rPr>
      <t>- Repeat steps 1-5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file-service-properties show --resource-group &lt;resource-group&gt; --account-name &lt;storage-account&gt;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protocolSettings</t>
    </r>
    <r>
      <rPr>
        <sz val="11"/>
        <color rgb="FF000000"/>
        <rFont val="Calibri"/>
      </rPr>
      <t xml:space="preserve"> &gt; </t>
    </r>
    <r>
      <rPr>
        <b/>
        <sz val="11"/>
        <color rgb="FF000000"/>
        <rFont val="Calibri"/>
      </rPr>
      <t>smb</t>
    </r>
    <r>
      <rPr>
        <sz val="11"/>
        <color rgb="FF000000"/>
        <rFont val="Calibri"/>
      </rPr>
      <t xml:space="preserve">, </t>
    </r>
    <r>
      <rPr>
        <b/>
        <sz val="11"/>
        <color rgb="FF000000"/>
        <rFont val="Calibri"/>
      </rPr>
      <t>channelEncryption</t>
    </r>
    <r>
      <rPr>
        <sz val="11"/>
        <color rgb="FF000000"/>
        <rFont val="Calibri"/>
      </rPr>
      <t xml:space="preserve"> is set to </t>
    </r>
    <r>
      <rPr>
        <b/>
        <sz val="11"/>
        <color rgb="FF000000"/>
        <rFont val="Calibri"/>
      </rPr>
      <t>AES-256-GCM;</t>
    </r>
    <r>
      <rPr>
        <sz val="11"/>
        <color rgb="FF000000"/>
        <rFont val="Calibri"/>
      </rPr>
      <t>, or higher, only.</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file service properties for a storage account in a resource group with a given name:</t>
    </r>
    <r>
      <rPr>
        <sz val="11"/>
        <color rgb="FF000000"/>
        <rFont val="Calibri"/>
      </rPr>
      <t xml:space="preserve">
</t>
    </r>
    <r>
      <rPr>
        <sz val="11"/>
        <color rgb="FF006096"/>
        <rFont val="Roboto Condensed"/>
      </rPr>
      <t>$storageaccountfileservice = Get-AzStorageFileServiceProperty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SMB channel encryption setting:</t>
    </r>
    <r>
      <rPr>
        <sz val="11"/>
        <color rgb="FF000000"/>
        <rFont val="Calibri"/>
      </rPr>
      <t xml:space="preserve">
</t>
    </r>
    <r>
      <rPr>
        <sz val="11"/>
        <color rgb="FF006096"/>
        <rFont val="Roboto Condensed"/>
      </rPr>
      <t>$storageaccountfileservice.ProtocolSettings.Smb.ChannelEncryption</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AES-256-GCM</t>
    </r>
    <r>
      <rPr>
        <sz val="11"/>
        <color rgb="FF000000"/>
        <rFont val="Calibri"/>
      </rPr>
      <t>, or higher, only.</t>
    </r>
    <r>
      <rPr>
        <sz val="11"/>
        <color rgb="FF000000"/>
        <rFont val="Calibri"/>
      </rPr>
      <t xml:space="preserve">
</t>
    </r>
    <r>
      <rPr>
        <sz val="11"/>
        <color rgb="FF000000"/>
        <rFont val="Calibri"/>
      </rPr>
      <t>Repeat for each storage account.</t>
    </r>
  </si>
  <si>
    <r>
      <rPr>
        <sz val="11"/>
        <color rgb="FF000000"/>
        <rFont val="Calibri"/>
      </rPr>
      <t>By default, the following SMB channel encryption algorithms are allowed:</t>
    </r>
    <r>
      <rPr>
        <sz val="11"/>
        <color rgb="FF000000"/>
        <rFont val="Calibri"/>
      </rPr>
      <t xml:space="preserve">
</t>
    </r>
    <r>
      <rPr>
        <sz val="11"/>
        <color rgb="FF000000"/>
        <rFont val="Calibri"/>
      </rPr>
      <t>- AES-128-CCM</t>
    </r>
    <r>
      <rPr>
        <sz val="11"/>
        <color rgb="FF000000"/>
        <rFont val="Calibri"/>
      </rPr>
      <t xml:space="preserve">
</t>
    </r>
    <r>
      <rPr>
        <sz val="11"/>
        <color rgb="FF000000"/>
        <rFont val="Calibri"/>
      </rPr>
      <t>- AES-128-GCM</t>
    </r>
    <r>
      <rPr>
        <sz val="11"/>
        <color rgb="FF000000"/>
        <rFont val="Calibri"/>
      </rPr>
      <t xml:space="preserve">
</t>
    </r>
    <r>
      <rPr>
        <sz val="11"/>
        <color rgb="FF000000"/>
        <rFont val="Calibri"/>
      </rPr>
      <t>- AES-256-GCM</t>
    </r>
  </si>
  <si>
    <t>Azure NetApp Files</t>
  </si>
  <si>
    <t>10.1</t>
  </si>
  <si>
    <r>
      <rPr>
        <sz val="11"/>
        <rFont val="Calibri"/>
      </rPr>
      <t xml:space="preserve">Ensure </t>
    </r>
    <r>
      <rPr>
        <sz val="11"/>
        <color rgb="FF000000"/>
        <rFont val="Calibri"/>
      </rPr>
      <t>'</t>
    </r>
    <r>
      <rPr>
        <b/>
        <sz val="11"/>
        <color rgb="FF000000"/>
        <rFont val="Calibri"/>
      </rPr>
      <t>Encryption key source</t>
    </r>
    <r>
      <rPr>
        <sz val="11"/>
        <color rgb="FF000000"/>
        <rFont val="Calibri"/>
      </rPr>
      <t>'</t>
    </r>
    <r>
      <rPr>
        <sz val="11"/>
        <color rgb="FF000000"/>
        <rFont val="Calibri"/>
      </rPr>
      <t xml:space="preserve"> is set to </t>
    </r>
    <r>
      <rPr>
        <sz val="11"/>
        <color rgb="FF000000"/>
        <rFont val="Calibri"/>
      </rPr>
      <t>'</t>
    </r>
    <r>
      <rPr>
        <b/>
        <sz val="11"/>
        <color rgb="FF000000"/>
        <rFont val="Calibri"/>
      </rPr>
      <t>Customer Managed Key</t>
    </r>
    <r>
      <rPr>
        <sz val="11"/>
        <color rgb="FF000000"/>
        <rFont val="Calibri"/>
      </rPr>
      <t>'</t>
    </r>
    <r>
      <rPr>
        <sz val="11"/>
        <color rgb="FF000000"/>
        <rFont val="Calibri"/>
      </rPr>
      <t xml:space="preserve"> for Azure NetApp Files accounts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</si>
  <si>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Azure NetApp Files</t>
    </r>
    <r>
      <rPr>
        <sz val="11"/>
        <color rgb="FF000000"/>
        <rFont val="Calibri"/>
      </rPr>
      <t>.</t>
    </r>
    <r>
      <rPr>
        <sz val="11"/>
        <color rgb="FF000000"/>
        <rFont val="Calibri"/>
      </rPr>
      <t xml:space="preserve">
</t>
    </r>
    <r>
      <rPr>
        <sz val="11"/>
        <color rgb="FF000000"/>
        <rFont val="Calibri"/>
      </rPr>
      <t>- Click the name of a NetApp account.</t>
    </r>
    <r>
      <rPr>
        <sz val="11"/>
        <color rgb="FF000000"/>
        <rFont val="Calibri"/>
      </rPr>
      <t xml:space="preserve">
</t>
    </r>
    <r>
      <rPr>
        <sz val="11"/>
        <color rgb="FF000000"/>
        <rFont val="Calibri"/>
      </rPr>
      <t xml:space="preserve">- Under </t>
    </r>
    <r>
      <rPr>
        <b/>
        <sz val="11"/>
        <color rgb="FF000000"/>
        <rFont val="Calibri"/>
      </rPr>
      <t>Azure NetApp Files</t>
    </r>
    <r>
      <rPr>
        <sz val="11"/>
        <color rgb="FF000000"/>
        <rFont val="Calibri"/>
      </rPr>
      <t xml:space="preserve">, click </t>
    </r>
    <r>
      <rPr>
        <b/>
        <sz val="11"/>
        <color rgb="FF000000"/>
        <rFont val="Calibri"/>
      </rPr>
      <t>Encryption</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Encryption key source</t>
    </r>
    <r>
      <rPr>
        <sz val="11"/>
        <color rgb="FF000000"/>
        <rFont val="Calibri"/>
      </rPr>
      <t xml:space="preserve">, click the radio button next to </t>
    </r>
    <r>
      <rPr>
        <b/>
        <sz val="11"/>
        <color rgb="FF000000"/>
        <rFont val="Calibri"/>
      </rPr>
      <t>Customer Managed Key</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Encryption key</t>
    </r>
    <r>
      <rPr>
        <sz val="11"/>
        <color rgb="FF000000"/>
        <rFont val="Calibri"/>
      </rPr>
      <t xml:space="preserve">, click the radio button next to </t>
    </r>
    <r>
      <rPr>
        <b/>
        <sz val="11"/>
        <color rgb="FF000000"/>
        <rFont val="Calibri"/>
      </rPr>
      <t>Enter key URI</t>
    </r>
    <r>
      <rPr>
        <sz val="11"/>
        <color rgb="FF000000"/>
        <rFont val="Calibri"/>
      </rPr>
      <t xml:space="preserve"> to provide a known key URI, or click the radio button next to </t>
    </r>
    <r>
      <rPr>
        <b/>
        <sz val="11"/>
        <color rgb="FF000000"/>
        <rFont val="Calibri"/>
      </rPr>
      <t>Select from key vault</t>
    </r>
    <r>
      <rPr>
        <sz val="11"/>
        <color rgb="FF000000"/>
        <rFont val="Calibri"/>
      </rPr>
      <t xml:space="preserve"> to select a key from a key vault.</t>
    </r>
    <r>
      <rPr>
        <sz val="11"/>
        <color rgb="FF000000"/>
        <rFont val="Calibri"/>
      </rPr>
      <t xml:space="preserve">
</t>
    </r>
    <r>
      <rPr>
        <sz val="11"/>
        <color rgb="FF000000"/>
        <rFont val="Calibri"/>
      </rPr>
      <t xml:space="preserve">- If entering a key URI, provide the key URI in the text box next to </t>
    </r>
    <r>
      <rPr>
        <b/>
        <sz val="11"/>
        <color rgb="FF000000"/>
        <rFont val="Calibri"/>
      </rPr>
      <t>Key URI</t>
    </r>
    <r>
      <rPr>
        <sz val="11"/>
        <color rgb="FF000000"/>
        <rFont val="Calibri"/>
      </rPr>
      <t>.</t>
    </r>
    <r>
      <rPr>
        <sz val="11"/>
        <color rgb="FF000000"/>
        <rFont val="Calibri"/>
      </rPr>
      <t xml:space="preserve">
</t>
    </r>
    <r>
      <rPr>
        <sz val="11"/>
        <color rgb="FF000000"/>
        <rFont val="Calibri"/>
      </rPr>
      <t xml:space="preserve">- If selecting a key from a key vault, click </t>
    </r>
    <r>
      <rPr>
        <b/>
        <sz val="11"/>
        <color rgb="FF000000"/>
        <rFont val="Calibri"/>
      </rPr>
      <t>Select a key vault and key</t>
    </r>
    <r>
      <rPr>
        <sz val="11"/>
        <color rgb="FF000000"/>
        <rFont val="Calibri"/>
      </rPr>
      <t>.</t>
    </r>
    <r>
      <rPr>
        <sz val="11"/>
        <color rgb="FF000000"/>
        <rFont val="Calibri"/>
      </rPr>
      <t xml:space="preserve">
</t>
    </r>
    <r>
      <rPr>
        <sz val="11"/>
        <color rgb="FF000000"/>
        <rFont val="Calibri"/>
      </rPr>
      <t xml:space="preserve">- From the drop-down menu next to </t>
    </r>
    <r>
      <rPr>
        <b/>
        <sz val="11"/>
        <color rgb="FF000000"/>
        <rFont val="Calibri"/>
      </rPr>
      <t>Key vault</t>
    </r>
    <r>
      <rPr>
        <sz val="11"/>
        <color rgb="FF000000"/>
        <rFont val="Calibri"/>
      </rPr>
      <t>, select a key vault.</t>
    </r>
    <r>
      <rPr>
        <sz val="11"/>
        <color rgb="FF000000"/>
        <rFont val="Calibri"/>
      </rPr>
      <t xml:space="preserve">
</t>
    </r>
    <r>
      <rPr>
        <sz val="11"/>
        <color rgb="FF000000"/>
        <rFont val="Calibri"/>
      </rPr>
      <t xml:space="preserve">- From the drop-down menu next to </t>
    </r>
    <r>
      <rPr>
        <b/>
        <sz val="11"/>
        <color rgb="FF000000"/>
        <rFont val="Calibri"/>
      </rPr>
      <t>Key</t>
    </r>
    <r>
      <rPr>
        <sz val="11"/>
        <color rgb="FF000000"/>
        <rFont val="Calibri"/>
      </rPr>
      <t>, select a key.</t>
    </r>
    <r>
      <rPr>
        <sz val="11"/>
        <color rgb="FF000000"/>
        <rFont val="Calibri"/>
      </rPr>
      <t xml:space="preserve">
</t>
    </r>
    <r>
      <rPr>
        <sz val="11"/>
        <color rgb="FF000000"/>
        <rFont val="Calibri"/>
      </rPr>
      <t xml:space="preserve">- Click </t>
    </r>
    <r>
      <rPr>
        <b/>
        <sz val="11"/>
        <color rgb="FF000000"/>
        <rFont val="Calibri"/>
      </rPr>
      <t>Select</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Identity type</t>
    </r>
    <r>
      <rPr>
        <sz val="11"/>
        <color rgb="FF000000"/>
        <rFont val="Calibri"/>
      </rPr>
      <t xml:space="preserve">, click the radio button next to </t>
    </r>
    <r>
      <rPr>
        <b/>
        <sz val="11"/>
        <color rgb="FF000000"/>
        <rFont val="Calibri"/>
      </rPr>
      <t>System-assigned</t>
    </r>
    <r>
      <rPr>
        <sz val="11"/>
        <color rgb="FF000000"/>
        <rFont val="Calibri"/>
      </rPr>
      <t xml:space="preserve"> to use a system-assigned managed identity, or click the radio button next to </t>
    </r>
    <r>
      <rPr>
        <b/>
        <sz val="11"/>
        <color rgb="FF000000"/>
        <rFont val="Calibri"/>
      </rPr>
      <t>User-assigned</t>
    </r>
    <r>
      <rPr>
        <sz val="11"/>
        <color rgb="FF000000"/>
        <rFont val="Calibri"/>
      </rPr>
      <t xml:space="preserve"> to use a user-assigned managed identity.</t>
    </r>
    <r>
      <rPr>
        <sz val="11"/>
        <color rgb="FF000000"/>
        <rFont val="Calibri"/>
      </rPr>
      <t xml:space="preserve">
</t>
    </r>
    <r>
      <rPr>
        <sz val="11"/>
        <color rgb="FF000000"/>
        <rFont val="Calibri"/>
      </rPr>
      <t xml:space="preserve">- If selecting a user-assigned managed identity, next to </t>
    </r>
    <r>
      <rPr>
        <b/>
        <sz val="11"/>
        <color rgb="FF000000"/>
        <rFont val="Calibri"/>
      </rPr>
      <t>User-assigned identity</t>
    </r>
    <r>
      <rPr>
        <sz val="11"/>
        <color rgb="FF000000"/>
        <rFont val="Calibri"/>
      </rPr>
      <t xml:space="preserve">, click </t>
    </r>
    <r>
      <rPr>
        <b/>
        <sz val="11"/>
        <color rgb="FF000000"/>
        <rFont val="Calibri"/>
      </rPr>
      <t>Select an identity</t>
    </r>
    <r>
      <rPr>
        <sz val="11"/>
        <color rgb="FF000000"/>
        <rFont val="Calibri"/>
      </rPr>
      <t>.</t>
    </r>
    <r>
      <rPr>
        <sz val="11"/>
        <color rgb="FF000000"/>
        <rFont val="Calibri"/>
      </rPr>
      <t xml:space="preserve">
</t>
    </r>
    <r>
      <rPr>
        <sz val="11"/>
        <color rgb="FF000000"/>
        <rFont val="Calibri"/>
      </rPr>
      <t>- In the filter box, type to filter by identity name and/or resource group name.</t>
    </r>
    <r>
      <rPr>
        <sz val="11"/>
        <color rgb="FF000000"/>
        <rFont val="Calibri"/>
      </rPr>
      <t xml:space="preserve">
</t>
    </r>
    <r>
      <rPr>
        <sz val="11"/>
        <color rgb="FF000000"/>
        <rFont val="Calibri"/>
      </rPr>
      <t>- Check the box next to a managed identity.</t>
    </r>
    <r>
      <rPr>
        <sz val="11"/>
        <color rgb="FF000000"/>
        <rFont val="Calibri"/>
      </rPr>
      <t xml:space="preserve">
</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1-10 for each NetApp Files account.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NetApp Files account requiring remediation, run the following command to assign a customer-managed encryption key:</t>
    </r>
    <r>
      <rPr>
        <sz val="11"/>
        <color rgb="FF000000"/>
        <rFont val="Calibri"/>
      </rPr>
      <t xml:space="preserve">
</t>
    </r>
    <r>
      <rPr>
        <sz val="11"/>
        <color rgb="FF006096"/>
        <rFont val="Roboto Condensed"/>
      </rPr>
      <t>az netappfiles account update --resource-group &lt;resource-group&gt; --account-name &lt;netapp-files-account&gt; --key-source Microsoft.KeyVault --key-name &lt;key-name&gt; --key-vault-uri &lt;key-vault-uri&gt; --keyvault-resource-id &lt;key-vault-resource-id&gt; --identity-type SystemAssigned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--identity-type UserAssigned --user-assigned-identity &lt;user-assigned-identity-id&gt;</t>
    </r>
    <r>
      <rPr>
        <sz val="11"/>
        <color rgb="FF000000"/>
        <rFont val="Calibri"/>
      </rPr>
      <t xml:space="preserve"> with the above command to provide a UserAssigned Identity Id.</t>
    </r>
  </si>
  <si>
    <r>
      <rPr>
        <sz val="11"/>
        <color rgb="FF000000"/>
        <rFont val="Calibri"/>
      </rPr>
      <t>Customer-managed keys (CMK) for Azure NetApp Files volume encryption enable organizations to use their own keys instead of platform-managed ones, providing full control over encryption.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</si>
  <si>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Azure NetApp Files</t>
    </r>
    <r>
      <rPr>
        <sz val="11"/>
        <color rgb="FF000000"/>
        <rFont val="Calibri"/>
      </rPr>
      <t>.</t>
    </r>
    <r>
      <rPr>
        <sz val="11"/>
        <color rgb="FF000000"/>
        <rFont val="Calibri"/>
      </rPr>
      <t xml:space="preserve">
</t>
    </r>
    <r>
      <rPr>
        <sz val="11"/>
        <color rgb="FF000000"/>
        <rFont val="Calibri"/>
      </rPr>
      <t>- Click the name of a NetApp account.</t>
    </r>
    <r>
      <rPr>
        <sz val="11"/>
        <color rgb="FF000000"/>
        <rFont val="Calibri"/>
      </rPr>
      <t xml:space="preserve">
</t>
    </r>
    <r>
      <rPr>
        <sz val="11"/>
        <color rgb="FF000000"/>
        <rFont val="Calibri"/>
      </rPr>
      <t xml:space="preserve">- Under </t>
    </r>
    <r>
      <rPr>
        <b/>
        <sz val="11"/>
        <color rgb="FF000000"/>
        <rFont val="Calibri"/>
      </rPr>
      <t>Azure NetApp Files</t>
    </r>
    <r>
      <rPr>
        <sz val="11"/>
        <color rgb="FF000000"/>
        <rFont val="Calibri"/>
      </rPr>
      <t xml:space="preserve">, click </t>
    </r>
    <r>
      <rPr>
        <b/>
        <sz val="11"/>
        <color rgb="FF000000"/>
        <rFont val="Calibri"/>
      </rPr>
      <t>Encryption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Encryption key source</t>
    </r>
    <r>
      <rPr>
        <sz val="11"/>
        <color rgb="FF000000"/>
        <rFont val="Calibri"/>
      </rPr>
      <t xml:space="preserve"> is set to </t>
    </r>
    <r>
      <rPr>
        <b/>
        <sz val="11"/>
        <color rgb="FF000000"/>
        <rFont val="Calibri"/>
      </rPr>
      <t>Customer Managed Key</t>
    </r>
    <r>
      <rPr>
        <sz val="11"/>
        <color rgb="FF000000"/>
        <rFont val="Calibri"/>
      </rPr>
      <t>.</t>
    </r>
    <r>
      <rPr>
        <sz val="11"/>
        <color rgb="FF000000"/>
        <rFont val="Calibri"/>
      </rPr>
      <t xml:space="preserve">
</t>
    </r>
    <r>
      <rPr>
        <sz val="11"/>
        <color rgb="FF000000"/>
        <rFont val="Calibri"/>
      </rPr>
      <t>- Repeat steps 1-4 for each NetApp Files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NetApp Files accounts:</t>
    </r>
    <r>
      <rPr>
        <sz val="11"/>
        <color rgb="FF000000"/>
        <rFont val="Calibri"/>
      </rPr>
      <t xml:space="preserve">
</t>
    </r>
    <r>
      <rPr>
        <sz val="11"/>
        <color rgb="FF006096"/>
        <rFont val="Roboto Condensed"/>
      </rPr>
      <t>az netappfiles account list</t>
    </r>
    <r>
      <rPr>
        <sz val="11"/>
        <color rgb="FF006096"/>
        <rFont val="Roboto Condensed"/>
      </rPr>
      <t xml:space="preserve">
</t>
    </r>
    <r>
      <rPr>
        <sz val="11"/>
        <color rgb="FF000000"/>
        <rFont val="Calibri"/>
      </rPr>
      <t xml:space="preserve">
</t>
    </r>
    <r>
      <rPr>
        <sz val="11"/>
        <color rgb="FF000000"/>
        <rFont val="Calibri"/>
      </rPr>
      <t>For each NetApp Files account, run the following command:</t>
    </r>
    <r>
      <rPr>
        <sz val="11"/>
        <color rgb="FF000000"/>
        <rFont val="Calibri"/>
      </rPr>
      <t xml:space="preserve">
</t>
    </r>
    <r>
      <rPr>
        <sz val="11"/>
        <color rgb="FF006096"/>
        <rFont val="Roboto Condensed"/>
      </rPr>
      <t>az netappfiles account show --resource-group &lt;resource-group&gt; --account-name &lt;netapp-files-account&gt;</t>
    </r>
    <r>
      <rPr>
        <sz val="11"/>
        <color rgb="FF006096"/>
        <rFont val="Roboto Condensed"/>
      </rPr>
      <t xml:space="preserve">
</t>
    </r>
    <r>
      <rPr>
        <sz val="11"/>
        <color rgb="FF000000"/>
        <rFont val="Calibri"/>
      </rPr>
      <t xml:space="preserve">
</t>
    </r>
    <r>
      <rPr>
        <sz val="11"/>
        <color rgb="FF000000"/>
        <rFont val="Calibri"/>
      </rPr>
      <t xml:space="preserve">Ensure that under </t>
    </r>
    <r>
      <rPr>
        <b/>
        <sz val="11"/>
        <color rgb="FF000000"/>
        <rFont val="Calibri"/>
      </rPr>
      <t>encryption</t>
    </r>
    <r>
      <rPr>
        <sz val="11"/>
        <color rgb="FF000000"/>
        <rFont val="Calibri"/>
      </rPr>
      <t xml:space="preserve">, </t>
    </r>
    <r>
      <rPr>
        <b/>
        <sz val="11"/>
        <color rgb="FF000000"/>
        <rFont val="Calibri"/>
      </rPr>
      <t>keySource</t>
    </r>
    <r>
      <rPr>
        <sz val="11"/>
        <color rgb="FF000000"/>
        <rFont val="Calibri"/>
      </rPr>
      <t xml:space="preserve"> is set to </t>
    </r>
    <r>
      <rPr>
        <b/>
        <sz val="11"/>
        <color rgb="FF000000"/>
        <rFont val="Calibri"/>
      </rPr>
      <t>Microsoft.KeyVault</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Run the following command to install the </t>
    </r>
    <r>
      <rPr>
        <b/>
        <sz val="11"/>
        <color rgb="FF000000"/>
        <rFont val="Calibri"/>
      </rPr>
      <t>Az.NetAppFiles</t>
    </r>
    <r>
      <rPr>
        <sz val="11"/>
        <color rgb="FF000000"/>
        <rFont val="Calibri"/>
      </rPr>
      <t xml:space="preserve"> module:</t>
    </r>
    <r>
      <rPr>
        <sz val="11"/>
        <color rgb="FF000000"/>
        <rFont val="Calibri"/>
      </rPr>
      <t xml:space="preserve">
</t>
    </r>
    <r>
      <rPr>
        <sz val="11"/>
        <color rgb="FF006096"/>
        <rFont val="Roboto Condensed"/>
      </rPr>
      <t>Install-Module Az.NetAppFiles</t>
    </r>
    <r>
      <rPr>
        <sz val="11"/>
        <color rgb="FF006096"/>
        <rFont val="Roboto Condensed"/>
      </rPr>
      <t xml:space="preserve">
</t>
    </r>
    <r>
      <rPr>
        <sz val="11"/>
        <color rgb="FF000000"/>
        <rFont val="Calibri"/>
      </rPr>
      <t xml:space="preserve">
</t>
    </r>
    <r>
      <rPr>
        <sz val="11"/>
        <color rgb="FF000000"/>
        <rFont val="Calibri"/>
      </rPr>
      <t xml:space="preserve">Enter </t>
    </r>
    <r>
      <rPr>
        <b/>
        <sz val="11"/>
        <color rgb="FF000000"/>
        <rFont val="Calibri"/>
      </rPr>
      <t>Y</t>
    </r>
    <r>
      <rPr>
        <sz val="11"/>
        <color rgb="FF000000"/>
        <rFont val="Calibri"/>
      </rPr>
      <t xml:space="preserve"> when prompted.</t>
    </r>
    <r>
      <rPr>
        <sz val="11"/>
        <color rgb="FF000000"/>
        <rFont val="Calibri"/>
      </rPr>
      <t xml:space="preserve">
</t>
    </r>
    <r>
      <rPr>
        <sz val="11"/>
        <color rgb="FF000000"/>
        <rFont val="Calibri"/>
      </rPr>
      <t>Run the following command to list NetApp Files accounts:</t>
    </r>
    <r>
      <rPr>
        <sz val="11"/>
        <color rgb="FF000000"/>
        <rFont val="Calibri"/>
      </rPr>
      <t xml:space="preserve">
</t>
    </r>
    <r>
      <rPr>
        <sz val="11"/>
        <color rgb="FF006096"/>
        <rFont val="Roboto Condensed"/>
      </rPr>
      <t>Get-AzResource | ? {$_.ResourceType -like 'Microsoft.NetApp/netAppAccounts'} | Format-Table</t>
    </r>
    <r>
      <rPr>
        <sz val="11"/>
        <color rgb="FF006096"/>
        <rFont val="Roboto Condensed"/>
      </rPr>
      <t xml:space="preserve">
</t>
    </r>
    <r>
      <rPr>
        <sz val="11"/>
        <color rgb="FF000000"/>
        <rFont val="Calibri"/>
      </rPr>
      <t xml:space="preserve">
</t>
    </r>
    <r>
      <rPr>
        <sz val="11"/>
        <color rgb="FF000000"/>
        <rFont val="Calibri"/>
      </rPr>
      <t>Run the following command to get the NetApp Files account in a resource group with a given name:</t>
    </r>
    <r>
      <rPr>
        <sz val="11"/>
        <color rgb="FF000000"/>
        <rFont val="Calibri"/>
      </rPr>
      <t xml:space="preserve">
</t>
    </r>
    <r>
      <rPr>
        <sz val="11"/>
        <color rgb="FF006096"/>
        <rFont val="Roboto Condensed"/>
      </rPr>
      <t>$netapp = Get-AzNetAppFilesAccount -ResourceGroupName &lt;resource-group&gt; -Name &lt;netapp-files-account&gt;</t>
    </r>
    <r>
      <rPr>
        <sz val="11"/>
        <color rgb="FF006096"/>
        <rFont val="Roboto Condensed"/>
      </rPr>
      <t xml:space="preserve">
</t>
    </r>
    <r>
      <rPr>
        <sz val="11"/>
        <color rgb="FF000000"/>
        <rFont val="Calibri"/>
      </rPr>
      <t xml:space="preserve">
</t>
    </r>
    <r>
      <rPr>
        <sz val="11"/>
        <color rgb="FF000000"/>
        <rFont val="Calibri"/>
      </rPr>
      <t>Run the following command to get the encryption key source for the NetApp Files account:</t>
    </r>
    <r>
      <rPr>
        <sz val="11"/>
        <color rgb="FF000000"/>
        <rFont val="Calibri"/>
      </rPr>
      <t xml:space="preserve">
</t>
    </r>
    <r>
      <rPr>
        <sz val="11"/>
        <color rgb="FF006096"/>
        <rFont val="Roboto Condensed"/>
      </rPr>
      <t>$netapp.Encryption.KeySource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Microsoft.KeyVault</t>
    </r>
    <r>
      <rPr>
        <sz val="11"/>
        <color rgb="FF000000"/>
        <rFont val="Calibri"/>
      </rPr>
      <t>.</t>
    </r>
    <r>
      <rPr>
        <sz val="11"/>
        <color rgb="FF000000"/>
        <rFont val="Calibri"/>
      </rPr>
      <t xml:space="preserve">
</t>
    </r>
    <r>
      <rPr>
        <sz val="11"/>
        <color rgb="FF000000"/>
        <rFont val="Calibri"/>
      </rPr>
      <t>Repeat for each NetApp Files account.</t>
    </r>
  </si>
  <si>
    <r>
      <rPr>
        <sz val="11"/>
        <color rgb="FF000000"/>
        <rFont val="Calibri"/>
      </rPr>
      <t>By default, data in the NetApp Files account is encrypted using Microsoft-managed keys.</t>
    </r>
  </si>
  <si>
    <t>Azure Blob Storage</t>
  </si>
  <si>
    <t>11.1</t>
  </si>
  <si>
    <r>
      <rPr>
        <b/>
        <sz val="11"/>
        <color rgb="FF000000"/>
        <rFont val="Calibri"/>
      </rPr>
      <t>Remediate from Azure Portal</t>
    </r>
    <r>
      <rPr>
        <sz val="11"/>
        <color rgb="FF000000"/>
        <rFont val="Calibri"/>
      </rPr>
      <t xml:space="preserve">
</t>
    </r>
    <r>
      <rPr>
        <sz val="11"/>
        <color rgb="FF000000"/>
        <rFont val="Calibri"/>
      </rPr>
      <t>If SAS have been created to allow HTTP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t>
    </r>
    <r>
      <rPr>
        <sz val="11"/>
        <color rgb="FF000000"/>
        <rFont val="Calibri"/>
      </rPr>
      <t xml:space="preserve">
</t>
    </r>
    <r>
      <rPr>
        <sz val="11"/>
        <color rgb="FF000000"/>
        <rFont val="Calibri"/>
      </rPr>
      <t>- Click the three dots next to a container.</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Click the three dots next to an access policy.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as needed to revoke SAS created with SAP.</t>
    </r>
    <r>
      <rPr>
        <sz val="11"/>
        <color rgb="FF000000"/>
        <rFont val="Calibri"/>
      </rPr>
      <t xml:space="preserve">
</t>
    </r>
    <r>
      <rPr>
        <sz val="11"/>
        <color rgb="FF000000"/>
        <rFont val="Calibri"/>
      </rPr>
      <t>If SAS have been created to allow HTTP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</si>
  <si>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r>
      <rPr>
        <sz val="11"/>
        <color rgb="FF000000"/>
        <rFont val="Calibri"/>
      </rPr>
      <t>It is not possible to audit generated SAS.</t>
    </r>
  </si>
  <si>
    <t>11.2</t>
  </si>
  <si>
    <r>
      <rPr>
        <b/>
        <sz val="11"/>
        <color rgb="FF000000"/>
        <rFont val="Calibri"/>
      </rPr>
      <t>Remediate from Azure Portal</t>
    </r>
    <r>
      <rPr>
        <sz val="11"/>
        <color rgb="FF000000"/>
        <rFont val="Calibri"/>
      </rPr>
      <t xml:space="preserve">
</t>
    </r>
    <r>
      <rPr>
        <sz val="11"/>
        <color rgb="FF000000"/>
        <rFont val="Calibri"/>
      </rPr>
      <t>If SAS have been created without a short lifespan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t>
    </r>
    <r>
      <rPr>
        <sz val="11"/>
        <color rgb="FF000000"/>
        <rFont val="Calibri"/>
      </rPr>
      <t xml:space="preserve">
</t>
    </r>
    <r>
      <rPr>
        <sz val="11"/>
        <color rgb="FF000000"/>
        <rFont val="Calibri"/>
      </rPr>
      <t>- Click the three dots next to a listed item.</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Click the three dots next to an access policy.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as needed to revoke SAS created with SAP.</t>
    </r>
    <r>
      <rPr>
        <sz val="11"/>
        <color rgb="FF000000"/>
        <rFont val="Calibri"/>
      </rPr>
      <t xml:space="preserve">
</t>
    </r>
    <r>
      <rPr>
        <sz val="11"/>
        <color rgb="FF000000"/>
        <rFont val="Calibri"/>
      </rPr>
      <t>If SAS have been created without a short lifespan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</si>
  <si>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r>
      <rPr>
        <sz val="11"/>
        <color rgb="FF000000"/>
        <rFont val="Calibri"/>
      </rPr>
      <t>Currently, SAS token expiration times cannot be audited. Until Microsoft makes the token expiration time a setting rather than a token creation parameter, this recommendation will require manual verification.</t>
    </r>
  </si>
  <si>
    <t>11.3</t>
  </si>
  <si>
    <r>
      <rPr>
        <sz val="11"/>
        <rFont val="Calibri"/>
      </rPr>
      <t>Ensure that soft delete for blobs on Azure Blob Storage storage accounts is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</si>
  <si>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blob storage,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for blobs</t>
    </r>
    <r>
      <rPr>
        <sz val="11"/>
        <color rgb="FF000000"/>
        <rFont val="Calibri"/>
      </rPr>
      <t>.</t>
    </r>
    <r>
      <rPr>
        <sz val="11"/>
        <color rgb="FF000000"/>
        <rFont val="Calibri"/>
      </rPr>
      <t xml:space="preserve">
</t>
    </r>
    <r>
      <rPr>
        <sz val="11"/>
        <color rgb="FF000000"/>
        <rFont val="Calibri"/>
      </rPr>
      <t>- Set the retention period to a sufficient length for your organization.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soft delete for blobs:</t>
    </r>
    <r>
      <rPr>
        <sz val="11"/>
        <color rgb="FF000000"/>
        <rFont val="Calibri"/>
      </rPr>
      <t xml:space="preserve">
</t>
    </r>
    <r>
      <rPr>
        <sz val="11"/>
        <color rgb="FF006096"/>
        <rFont val="Roboto Condensed"/>
      </rPr>
      <t>az storage blob service-properties delete-policy update --days-retained &lt;retention-days&gt; --account-name &lt;storage-account&gt; --enable true</t>
    </r>
    <r>
      <rPr>
        <sz val="11"/>
        <color rgb="FF006096"/>
        <rFont val="Roboto Condensed"/>
      </rPr>
      <t xml:space="preserve">
</t>
    </r>
  </si>
  <si>
    <r>
      <rPr>
        <sz val="11"/>
        <color rgb="FF000000"/>
        <rFont val="Calibri"/>
      </rPr>
      <t>Blobs in Azure storage accounts may contain sensitive or personal data, such as ePHI or financial information. Data that is erroneously modified or deleted by an application or a user can lead to data loss or unavailability.</t>
    </r>
    <r>
      <rPr>
        <sz val="11"/>
        <color rgb="FF000000"/>
        <rFont val="Calibri"/>
      </rPr>
      <t xml:space="preserve">
</t>
    </r>
    <r>
      <rPr>
        <sz val="11"/>
        <color rgb="FF000000"/>
        <rFont val="Calibri"/>
      </rPr>
      <t>It is recommended that soft delete be enabled on Azure storage accounts with blob storage to allow for the preservation and recovery of data when blobs or blob snapshots are deleted.</t>
    </r>
  </si>
  <si>
    <r>
      <rPr>
        <sz val="11"/>
        <color rgb="FF000000"/>
        <rFont val="Calibri"/>
      </rPr>
      <t>All soft-deleted data is billed at the same rate as active data. Additional costs may be incurred for deleted blobs until the soft delete period ends and the data is permanently removed.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</si>
  <si>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blob storage,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Enable soft delete for blobs</t>
    </r>
    <r>
      <rPr>
        <sz val="11"/>
        <color rgb="FF000000"/>
        <rFont val="Calibri"/>
      </rPr>
      <t xml:space="preserve"> is checked.</t>
    </r>
    <r>
      <rPr>
        <sz val="11"/>
        <color rgb="FF000000"/>
        <rFont val="Calibri"/>
      </rPr>
      <t xml:space="preserve">
</t>
    </r>
    <r>
      <rPr>
        <sz val="11"/>
        <color rgb="FF000000"/>
        <rFont val="Calibri"/>
      </rPr>
      <t>- Ensure that the retention period is a sufficient length for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containers:</t>
    </r>
    <r>
      <rPr>
        <sz val="11"/>
        <color rgb="FF000000"/>
        <rFont val="Calibri"/>
      </rPr>
      <t xml:space="preserve">
</t>
    </r>
    <r>
      <rPr>
        <sz val="11"/>
        <color rgb="FF006096"/>
        <rFont val="Roboto Condensed"/>
      </rPr>
      <t xml:space="preserve">az storage container list --account-name &lt;storage-account&gt; </t>
    </r>
    <r>
      <rPr>
        <sz val="11"/>
        <color rgb="FF006096"/>
        <rFont val="Roboto Condensed"/>
      </rPr>
      <t xml:space="preserve">
</t>
    </r>
    <r>
      <rPr>
        <sz val="11"/>
        <color rgb="FF000000"/>
        <rFont val="Calibri"/>
      </rPr>
      <t xml:space="preserve">
</t>
    </r>
    <r>
      <rPr>
        <sz val="11"/>
        <color rgb="FF000000"/>
        <rFont val="Calibri"/>
      </rPr>
      <t xml:space="preserve">For each storage account with containers, ensure that the output of the below command contains </t>
    </r>
    <r>
      <rPr>
        <b/>
        <sz val="11"/>
        <color rgb="FF000000"/>
        <rFont val="Calibri"/>
      </rPr>
      <t>"enabled": true</t>
    </r>
    <r>
      <rPr>
        <sz val="11"/>
        <color rgb="FF000000"/>
        <rFont val="Calibri"/>
      </rPr>
      <t xml:space="preserve"> and </t>
    </r>
    <r>
      <rPr>
        <b/>
        <sz val="11"/>
        <color rgb="FF000000"/>
        <rFont val="Calibri"/>
      </rPr>
      <t>days</t>
    </r>
    <r>
      <rPr>
        <sz val="11"/>
        <color rgb="FF000000"/>
        <rFont val="Calibri"/>
      </rPr>
      <t xml:space="preserve"> is not </t>
    </r>
    <r>
      <rPr>
        <b/>
        <sz val="11"/>
        <color rgb="FF000000"/>
        <rFont val="Calibri"/>
      </rPr>
      <t>null</t>
    </r>
    <r>
      <rPr>
        <sz val="11"/>
        <color rgb="FF000000"/>
        <rFont val="Calibri"/>
      </rPr>
      <t>:</t>
    </r>
    <r>
      <rPr>
        <sz val="11"/>
        <color rgb="FF000000"/>
        <rFont val="Calibri"/>
      </rPr>
      <t xml:space="preserve">
</t>
    </r>
    <r>
      <rPr>
        <sz val="11"/>
        <color rgb="FF006096"/>
        <rFont val="Roboto Condensed"/>
      </rPr>
      <t>az storage blob service-properties delete-policy show --account-name &lt;storage-account&gt;</t>
    </r>
    <r>
      <rPr>
        <sz val="11"/>
        <color rgb="FF006096"/>
        <rFont val="Roboto Condensed"/>
      </rPr>
      <t xml:space="preserve">
</t>
    </r>
  </si>
  <si>
    <r>
      <rPr>
        <sz val="11"/>
        <color rgb="FF000000"/>
        <rFont val="Calibri"/>
      </rPr>
      <t xml:space="preserve">Soft delete for blob storage is </t>
    </r>
    <r>
      <rPr>
        <b/>
        <sz val="11"/>
        <color rgb="FF000000"/>
        <rFont val="Calibri"/>
      </rPr>
      <t>enabled</t>
    </r>
    <r>
      <rPr>
        <sz val="11"/>
        <color rgb="FF000000"/>
        <rFont val="Calibri"/>
      </rPr>
      <t xml:space="preserve"> by default on storage accounts created via the Azure Portal, and </t>
    </r>
    <r>
      <rPr>
        <b/>
        <sz val="11"/>
        <color rgb="FF000000"/>
        <rFont val="Calibri"/>
      </rPr>
      <t>disabled</t>
    </r>
    <r>
      <rPr>
        <sz val="11"/>
        <color rgb="FF000000"/>
        <rFont val="Calibri"/>
      </rPr>
      <t xml:space="preserve"> by default on storage accounts created via Azure CLI or PowerShell.</t>
    </r>
  </si>
  <si>
    <t>11.4</t>
  </si>
  <si>
    <r>
      <rPr>
        <b/>
        <sz val="11"/>
        <color rgb="FF000000"/>
        <rFont val="Calibri"/>
      </rPr>
      <t>Remediate from Azure Portal</t>
    </r>
    <r>
      <rPr>
        <sz val="11"/>
        <color rgb="FF000000"/>
        <rFont val="Calibri"/>
      </rPr>
      <t xml:space="preserve">
</t>
    </r>
    <r>
      <rPr>
        <sz val="11"/>
        <color rgb="FF000000"/>
        <rFont val="Calibri"/>
      </rPr>
      <t>To create a SAP for a blob container:</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t>
    </r>
    <r>
      <rPr>
        <sz val="11"/>
        <color rgb="FF000000"/>
        <rFont val="Calibri"/>
      </rPr>
      <t xml:space="preserve">
</t>
    </r>
    <r>
      <rPr>
        <sz val="11"/>
        <color rgb="FF000000"/>
        <rFont val="Calibri"/>
      </rPr>
      <t>- Click the name of a container.</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Stored access policies</t>
    </r>
    <r>
      <rPr>
        <sz val="11"/>
        <color rgb="FF000000"/>
        <rFont val="Calibri"/>
      </rPr>
      <t xml:space="preserve">, click </t>
    </r>
    <r>
      <rPr>
        <b/>
        <sz val="11"/>
        <color rgb="FF000000"/>
        <rFont val="Calibri"/>
      </rPr>
      <t>+ Add policy</t>
    </r>
    <r>
      <rPr>
        <sz val="11"/>
        <color rgb="FF000000"/>
        <rFont val="Calibri"/>
      </rPr>
      <t>.</t>
    </r>
    <r>
      <rPr>
        <sz val="11"/>
        <color rgb="FF000000"/>
        <rFont val="Calibri"/>
      </rPr>
      <t xml:space="preserve">
</t>
    </r>
    <r>
      <rPr>
        <sz val="11"/>
        <color rgb="FF000000"/>
        <rFont val="Calibri"/>
      </rPr>
      <t xml:space="preserve">- Enter an </t>
    </r>
    <r>
      <rPr>
        <b/>
        <sz val="11"/>
        <color rgb="FF000000"/>
        <rFont val="Calibri"/>
      </rPr>
      <t>Identifier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Permissions</t>
    </r>
    <r>
      <rPr>
        <sz val="11"/>
        <color rgb="FF000000"/>
        <rFont val="Calibri"/>
      </rPr>
      <t xml:space="preserve"> drop-down, select appropriate permissions for the policy.</t>
    </r>
    <r>
      <rPr>
        <sz val="11"/>
        <color rgb="FF000000"/>
        <rFont val="Calibri"/>
      </rPr>
      <t xml:space="preserve">
</t>
    </r>
    <r>
      <rPr>
        <sz val="11"/>
        <color rgb="FF000000"/>
        <rFont val="Calibri"/>
      </rPr>
      <t xml:space="preserve">- Set an appropriate </t>
    </r>
    <r>
      <rPr>
        <b/>
        <sz val="11"/>
        <color rgb="FF000000"/>
        <rFont val="Calibri"/>
      </rPr>
      <t>Start time</t>
    </r>
    <r>
      <rPr>
        <sz val="11"/>
        <color rgb="FF000000"/>
        <rFont val="Calibri"/>
      </rPr>
      <t xml:space="preserve"> for the policy.</t>
    </r>
    <r>
      <rPr>
        <sz val="11"/>
        <color rgb="FF000000"/>
        <rFont val="Calibri"/>
      </rPr>
      <t xml:space="preserve">
</t>
    </r>
    <r>
      <rPr>
        <sz val="11"/>
        <color rgb="FF000000"/>
        <rFont val="Calibri"/>
      </rPr>
      <t xml:space="preserve">- Set an appropriate </t>
    </r>
    <r>
      <rPr>
        <b/>
        <sz val="11"/>
        <color rgb="FF000000"/>
        <rFont val="Calibri"/>
      </rPr>
      <t>Expiry time</t>
    </r>
    <r>
      <rPr>
        <sz val="11"/>
        <color rgb="FF000000"/>
        <rFont val="Calibri"/>
      </rPr>
      <t xml:space="preserve"> for the policy.</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1-12 as needed to create SAP.</t>
    </r>
    <r>
      <rPr>
        <sz val="11"/>
        <color rgb="FF000000"/>
        <rFont val="Calibri"/>
      </rPr>
      <t xml:space="preserve">
</t>
    </r>
    <r>
      <rPr>
        <sz val="11"/>
        <color rgb="FF000000"/>
        <rFont val="Calibri"/>
      </rPr>
      <t xml:space="preserve">When generating SAS, select a SAP from the </t>
    </r>
    <r>
      <rPr>
        <b/>
        <sz val="11"/>
        <color rgb="FF000000"/>
        <rFont val="Calibri"/>
      </rPr>
      <t>Stored access policy</t>
    </r>
    <r>
      <rPr>
        <sz val="11"/>
        <color rgb="FF000000"/>
        <rFont val="Calibri"/>
      </rPr>
      <t xml:space="preserve"> drop-down.</t>
    </r>
    <r>
      <rPr>
        <sz val="11"/>
        <color rgb="FF000000"/>
        <rFont val="Calibri"/>
      </rPr>
      <t xml:space="preserve">
</t>
    </r>
    <r>
      <rPr>
        <sz val="11"/>
        <color rgb="FF000000"/>
        <rFont val="Calibri"/>
      </rPr>
      <t>If SAS have been created without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</si>
  <si>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r>
      <rPr>
        <sz val="11"/>
        <color rgb="FF000000"/>
        <rFont val="Calibri"/>
      </rPr>
      <t>It is not currently possible to retrieve a list of all generated SAS tokens to check if they were associated with a SAP during creation.</t>
    </r>
    <r>
      <rPr>
        <sz val="11"/>
        <color rgb="FF000000"/>
        <rFont val="Calibri"/>
      </rPr>
      <t xml:space="preserve">
</t>
    </r>
    <r>
      <rPr>
        <sz val="11"/>
        <color rgb="FF000000"/>
        <rFont val="Calibri"/>
      </rPr>
      <t xml:space="preserve">An SAS token that has been created with a SAP will contain an </t>
    </r>
    <r>
      <rPr>
        <b/>
        <sz val="11"/>
        <color rgb="FF000000"/>
        <rFont val="Calibri"/>
      </rPr>
      <t>si</t>
    </r>
    <r>
      <rPr>
        <sz val="11"/>
        <color rgb="FF000000"/>
        <rFont val="Calibri"/>
      </rPr>
      <t xml:space="preserve"> parameter that references the stored access policy identifier associated with the SAS, e.g. </t>
    </r>
    <r>
      <rPr>
        <b/>
        <sz val="11"/>
        <color rgb="FF000000"/>
        <rFont val="Calibri"/>
      </rPr>
      <t>si=&lt;stored-access-policy-identifier&gt;</t>
    </r>
    <r>
      <rPr>
        <sz val="11"/>
        <color rgb="FF000000"/>
        <rFont val="Calibri"/>
      </rPr>
      <t>.</t>
    </r>
    <r>
      <rPr>
        <sz val="11"/>
        <color rgb="FF000000"/>
        <rFont val="Calibri"/>
      </rPr>
      <t xml:space="preserve">
</t>
    </r>
    <r>
      <rPr>
        <sz val="11"/>
        <color rgb="FF000000"/>
        <rFont val="Calibri"/>
      </rPr>
      <t xml:space="preserve">The </t>
    </r>
    <r>
      <rPr>
        <b/>
        <sz val="11"/>
        <color rgb="FF000000"/>
        <rFont val="Calibri"/>
      </rPr>
      <t>si</t>
    </r>
    <r>
      <rPr>
        <sz val="11"/>
        <color rgb="FF000000"/>
        <rFont val="Calibri"/>
      </rPr>
      <t xml:space="preserve"> parameter will be absent from an SAS token created without a SAP.</t>
    </r>
  </si>
  <si>
    <t>11.5</t>
  </si>
  <si>
    <r>
      <rPr>
        <sz val="11"/>
        <rFont val="Calibri"/>
      </rPr>
      <t xml:space="preserve">Ensure </t>
    </r>
    <r>
      <rPr>
        <sz val="11"/>
        <color rgb="FF000000"/>
        <rFont val="Calibri"/>
      </rPr>
      <t>'</t>
    </r>
    <r>
      <rPr>
        <b/>
        <sz val="11"/>
        <color rgb="FF000000"/>
        <rFont val="Calibri"/>
      </rPr>
      <t>Versioning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on Azure Blob Storage storage accounts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</si>
  <si>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 with blob storage.</t>
    </r>
    <r>
      <rPr>
        <sz val="11"/>
        <color rgb="FF000000"/>
        <rFont val="Calibri"/>
      </rPr>
      <t xml:space="preserve">
</t>
    </r>
    <r>
      <rPr>
        <sz val="11"/>
        <color rgb="FF000000"/>
        <rFont val="Calibri"/>
      </rPr>
      <t xml:space="preserve">- In the </t>
    </r>
    <r>
      <rPr>
        <b/>
        <sz val="11"/>
        <color rgb="FF000000"/>
        <rFont val="Calibri"/>
      </rPr>
      <t>Overview</t>
    </r>
    <r>
      <rPr>
        <sz val="11"/>
        <color rgb="FF000000"/>
        <rFont val="Calibri"/>
      </rPr>
      <t xml:space="preserve"> page, on the </t>
    </r>
    <r>
      <rPr>
        <b/>
        <sz val="11"/>
        <color rgb="FF000000"/>
        <rFont val="Calibri"/>
      </rPr>
      <t>Properties</t>
    </r>
    <r>
      <rPr>
        <sz val="11"/>
        <color rgb="FF000000"/>
        <rFont val="Calibri"/>
      </rPr>
      <t xml:space="preserve"> tab, under </t>
    </r>
    <r>
      <rPr>
        <b/>
        <sz val="11"/>
        <color rgb="FF000000"/>
        <rFont val="Calibri"/>
      </rPr>
      <t>Blob service</t>
    </r>
    <r>
      <rPr>
        <sz val="11"/>
        <color rgb="FF000000"/>
        <rFont val="Calibri"/>
      </rPr>
      <t xml:space="preserve">, click </t>
    </r>
    <r>
      <rPr>
        <b/>
        <sz val="11"/>
        <color rgb="FF000000"/>
        <rFont val="Calibri"/>
      </rPr>
      <t>Disabled</t>
    </r>
    <r>
      <rPr>
        <sz val="11"/>
        <color rgb="FF000000"/>
        <rFont val="Calibri"/>
      </rPr>
      <t xml:space="preserve"> next to </t>
    </r>
    <r>
      <rPr>
        <b/>
        <sz val="11"/>
        <color rgb="FF000000"/>
        <rFont val="Calibri"/>
      </rPr>
      <t>Versioning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Tracking</t>
    </r>
    <r>
      <rPr>
        <sz val="11"/>
        <color rgb="FF000000"/>
        <rFont val="Calibri"/>
      </rPr>
      <t xml:space="preserve">, check the box next to </t>
    </r>
    <r>
      <rPr>
        <b/>
        <sz val="11"/>
        <color rgb="FF000000"/>
        <rFont val="Calibri"/>
      </rPr>
      <t>Enable versioning for blobs</t>
    </r>
    <r>
      <rPr>
        <sz val="11"/>
        <color rgb="FF000000"/>
        <rFont val="Calibri"/>
      </rPr>
      <t>.</t>
    </r>
    <r>
      <rPr>
        <sz val="11"/>
        <color rgb="FF000000"/>
        <rFont val="Calibri"/>
      </rPr>
      <t xml:space="preserve">
</t>
    </r>
    <r>
      <rPr>
        <sz val="11"/>
        <color rgb="FF000000"/>
        <rFont val="Calibri"/>
      </rPr>
      <t xml:space="preserve">- Select the radio button next to </t>
    </r>
    <r>
      <rPr>
        <b/>
        <sz val="11"/>
        <color rgb="FF000000"/>
        <rFont val="Calibri"/>
      </rPr>
      <t>Keep all versions</t>
    </r>
    <r>
      <rPr>
        <sz val="11"/>
        <color rgb="FF000000"/>
        <rFont val="Calibri"/>
      </rPr>
      <t xml:space="preserve"> or </t>
    </r>
    <r>
      <rPr>
        <b/>
        <sz val="11"/>
        <color rgb="FF000000"/>
        <rFont val="Calibri"/>
      </rPr>
      <t>Delete versions after (in days)</t>
    </r>
    <r>
      <rPr>
        <sz val="11"/>
        <color rgb="FF000000"/>
        <rFont val="Calibri"/>
      </rPr>
      <t>.</t>
    </r>
    <r>
      <rPr>
        <sz val="11"/>
        <color rgb="FF000000"/>
        <rFont val="Calibri"/>
      </rPr>
      <t xml:space="preserve">
</t>
    </r>
    <r>
      <rPr>
        <sz val="11"/>
        <color rgb="FF000000"/>
        <rFont val="Calibri"/>
      </rPr>
      <t>- If selecting to delete versions, enter a number of in the box after which to delete blob versions.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for each storage account with blob storage.</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blob versioning:</t>
    </r>
    <r>
      <rPr>
        <sz val="11"/>
        <color rgb="FF000000"/>
        <rFont val="Calibri"/>
      </rPr>
      <t xml:space="preserve">
</t>
    </r>
    <r>
      <rPr>
        <sz val="11"/>
        <color rgb="FF006096"/>
        <rFont val="Roboto Condensed"/>
      </rPr>
      <t>az storage account blob-service-properties update --account-name &lt;storage-account&gt; --enable-versioning true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enable blob versioning:</t>
    </r>
    <r>
      <rPr>
        <sz val="11"/>
        <color rgb="FF000000"/>
        <rFont val="Calibri"/>
      </rPr>
      <t xml:space="preserve">
</t>
    </r>
    <r>
      <rPr>
        <sz val="11"/>
        <color rgb="FF006096"/>
        <rFont val="Roboto Condensed"/>
      </rPr>
      <t>Update-AzStorageBlobServiceProperty -ResourceGroupName &lt;resource-group&gt; -StorageAccountName &lt;storage-account&gt; -IsVersioningEnabled $true</t>
    </r>
    <r>
      <rPr>
        <sz val="11"/>
        <color rgb="FF006096"/>
        <rFont val="Roboto Condensed"/>
      </rPr>
      <t xml:space="preserve">
</t>
    </r>
  </si>
  <si>
    <r>
      <rPr>
        <sz val="11"/>
        <color rgb="FF000000"/>
        <rFont val="Calibri"/>
      </rPr>
      <t>Enabling blob versioning allows for the automatic retention of previous versions of objects. With blob versioning enabled, earlier versions of a blob are accessible for data recovery in the event of modifications or deletions.</t>
    </r>
  </si>
  <si>
    <r>
      <rPr>
        <sz val="11"/>
        <color rgb="FF000000"/>
        <rFont val="Calibri"/>
      </rPr>
      <t>Enabling blob versioning for a storage account creates a new version with each write operation to a blob, which can increase storage costs. To control these costs, a lifecycle management policy can be applied to automatically delete older versions.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</si>
  <si>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 with blob storage.</t>
    </r>
    <r>
      <rPr>
        <sz val="11"/>
        <color rgb="FF000000"/>
        <rFont val="Calibri"/>
      </rPr>
      <t xml:space="preserve">
</t>
    </r>
    <r>
      <rPr>
        <sz val="11"/>
        <color rgb="FF000000"/>
        <rFont val="Calibri"/>
      </rPr>
      <t xml:space="preserve">- In the </t>
    </r>
    <r>
      <rPr>
        <b/>
        <sz val="11"/>
        <color rgb="FF000000"/>
        <rFont val="Calibri"/>
      </rPr>
      <t>Overview</t>
    </r>
    <r>
      <rPr>
        <sz val="11"/>
        <color rgb="FF000000"/>
        <rFont val="Calibri"/>
      </rPr>
      <t xml:space="preserve"> page, on the </t>
    </r>
    <r>
      <rPr>
        <b/>
        <sz val="11"/>
        <color rgb="FF000000"/>
        <rFont val="Calibri"/>
      </rPr>
      <t>Properties</t>
    </r>
    <r>
      <rPr>
        <sz val="11"/>
        <color rgb="FF000000"/>
        <rFont val="Calibri"/>
      </rPr>
      <t xml:space="preserve"> tab, under </t>
    </r>
    <r>
      <rPr>
        <b/>
        <sz val="11"/>
        <color rgb="FF000000"/>
        <rFont val="Calibri"/>
      </rPr>
      <t>Blob service</t>
    </r>
    <r>
      <rPr>
        <sz val="11"/>
        <color rgb="FF000000"/>
        <rFont val="Calibri"/>
      </rPr>
      <t xml:space="preserve">, ensure </t>
    </r>
    <r>
      <rPr>
        <b/>
        <sz val="11"/>
        <color rgb="FF000000"/>
        <rFont val="Calibri"/>
      </rPr>
      <t>Versioning</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sz val="11"/>
        <color rgb="FF000000"/>
        <rFont val="Calibri"/>
      </rPr>
      <t>- Repeat steps 1-3 for each storage account with blob storage.</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containers:</t>
    </r>
    <r>
      <rPr>
        <sz val="11"/>
        <color rgb="FF000000"/>
        <rFont val="Calibri"/>
      </rPr>
      <t xml:space="preserve">
</t>
    </r>
    <r>
      <rPr>
        <sz val="11"/>
        <color rgb="FF006096"/>
        <rFont val="Roboto Condensed"/>
      </rPr>
      <t>az storage container list --account-name &lt;storage-account&gt;</t>
    </r>
    <r>
      <rPr>
        <sz val="11"/>
        <color rgb="FF006096"/>
        <rFont val="Roboto Condensed"/>
      </rPr>
      <t xml:space="preserve">
</t>
    </r>
    <r>
      <rPr>
        <sz val="11"/>
        <color rgb="FF000000"/>
        <rFont val="Calibri"/>
      </rPr>
      <t xml:space="preserve">
</t>
    </r>
    <r>
      <rPr>
        <sz val="11"/>
        <color rgb="FF000000"/>
        <rFont val="Calibri"/>
      </rPr>
      <t xml:space="preserve">For each storage account with containers, ensure that the output of the below command contains </t>
    </r>
    <r>
      <rPr>
        <b/>
        <sz val="11"/>
        <color rgb="FF000000"/>
        <rFont val="Calibri"/>
      </rPr>
      <t>"isVersioningEnabled": true</t>
    </r>
    <r>
      <rPr>
        <sz val="11"/>
        <color rgb="FF000000"/>
        <rFont val="Calibri"/>
      </rPr>
      <t>:</t>
    </r>
    <r>
      <rPr>
        <sz val="11"/>
        <color rgb="FF000000"/>
        <rFont val="Calibri"/>
      </rPr>
      <t xml:space="preserve">
</t>
    </r>
    <r>
      <rPr>
        <sz val="11"/>
        <color rgb="FF006096"/>
        <rFont val="Roboto Condensed"/>
      </rPr>
      <t>az storage account blob-service-properties show --account-name &lt;storage-account&gt;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create an Azure Storage context for a storage account:</t>
    </r>
    <r>
      <rPr>
        <sz val="11"/>
        <color rgb="FF000000"/>
        <rFont val="Calibri"/>
      </rPr>
      <t xml:space="preserve">
</t>
    </r>
    <r>
      <rPr>
        <sz val="11"/>
        <color rgb="FF006096"/>
        <rFont val="Roboto Condensed"/>
      </rPr>
      <t>$context = New-AzStorageContext -StorageAccountName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list containers for the storage account:</t>
    </r>
    <r>
      <rPr>
        <sz val="11"/>
        <color rgb="FF000000"/>
        <rFont val="Calibri"/>
      </rPr>
      <t xml:space="preserve">
</t>
    </r>
    <r>
      <rPr>
        <sz val="11"/>
        <color rgb="FF006096"/>
        <rFont val="Roboto Condensed"/>
      </rPr>
      <t>Get-AzStorageContainer -Context $context</t>
    </r>
    <r>
      <rPr>
        <sz val="11"/>
        <color rgb="FF006096"/>
        <rFont val="Roboto Condensed"/>
      </rPr>
      <t xml:space="preserve">
</t>
    </r>
    <r>
      <rPr>
        <sz val="11"/>
        <color rgb="FF000000"/>
        <rFont val="Calibri"/>
      </rPr>
      <t xml:space="preserve">
</t>
    </r>
    <r>
      <rPr>
        <sz val="11"/>
        <color rgb="FF000000"/>
        <rFont val="Calibri"/>
      </rPr>
      <t>If the storage account has containers, run the following command to get the blob service properties of the storage account:</t>
    </r>
    <r>
      <rPr>
        <sz val="11"/>
        <color rgb="FF000000"/>
        <rFont val="Calibri"/>
      </rPr>
      <t xml:space="preserve">
</t>
    </r>
    <r>
      <rPr>
        <sz val="11"/>
        <color rgb="FF006096"/>
        <rFont val="Roboto Condensed"/>
      </rPr>
      <t>$account = Get-AzStorageBlobServiceProperty -ResourceGroupName &lt;resource-group&gt; -AccountName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blob versioning setting for the storage account:</t>
    </r>
    <r>
      <rPr>
        <sz val="11"/>
        <color rgb="FF000000"/>
        <rFont val="Calibri"/>
      </rPr>
      <t xml:space="preserve">
</t>
    </r>
    <r>
      <rPr>
        <sz val="11"/>
        <color rgb="FF006096"/>
        <rFont val="Roboto Condensed"/>
      </rPr>
      <t>$account.IsVersioningEnabled</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True</t>
    </r>
    <r>
      <rPr>
        <sz val="11"/>
        <color rgb="FF000000"/>
        <rFont val="Calibri"/>
      </rPr>
      <t>.</t>
    </r>
    <r>
      <rPr>
        <sz val="11"/>
        <color rgb="FF000000"/>
        <rFont val="Calibri"/>
      </rPr>
      <t xml:space="preserve">
</t>
    </r>
    <r>
      <rPr>
        <sz val="11"/>
        <color rgb="FF000000"/>
        <rFont val="Calibri"/>
      </rPr>
      <t>Repeat for each storage account.</t>
    </r>
  </si>
  <si>
    <r>
      <rPr>
        <sz val="11"/>
        <color rgb="FF000000"/>
        <rFont val="Calibri"/>
      </rPr>
      <t>Blob versioning is disabled by default on storage accounts.</t>
    </r>
  </si>
  <si>
    <t>11.6</t>
  </si>
  <si>
    <r>
      <rPr>
        <sz val="11"/>
        <rFont val="Calibri"/>
      </rPr>
      <t>Ensure locked immutability policies are used for containers storing business-critical blob data</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</si>
  <si>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t>
    </r>
    <r>
      <rPr>
        <sz val="11"/>
        <color rgb="FF000000"/>
        <rFont val="Calibri"/>
      </rPr>
      <t xml:space="preserve">
</t>
    </r>
    <r>
      <rPr>
        <sz val="11"/>
        <color rgb="FF000000"/>
        <rFont val="Calibri"/>
      </rPr>
      <t>- Click the three dots next to a container.</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Immutable blob storage</t>
    </r>
    <r>
      <rPr>
        <sz val="11"/>
        <color rgb="FF000000"/>
        <rFont val="Calibri"/>
      </rPr>
      <t xml:space="preserve">, click </t>
    </r>
    <r>
      <rPr>
        <b/>
        <sz val="11"/>
        <color rgb="FF000000"/>
        <rFont val="Calibri"/>
      </rPr>
      <t>+ Add policy</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Policy type</t>
    </r>
    <r>
      <rPr>
        <sz val="11"/>
        <color rgb="FF000000"/>
        <rFont val="Calibri"/>
      </rPr>
      <t xml:space="preserve"> drop-down, select </t>
    </r>
    <r>
      <rPr>
        <b/>
        <sz val="11"/>
        <color rgb="FF000000"/>
        <rFont val="Calibri"/>
      </rPr>
      <t>Legal hold</t>
    </r>
    <r>
      <rPr>
        <sz val="11"/>
        <color rgb="FF000000"/>
        <rFont val="Calibri"/>
      </rPr>
      <t xml:space="preserve"> or </t>
    </r>
    <r>
      <rPr>
        <b/>
        <sz val="11"/>
        <color rgb="FF000000"/>
        <rFont val="Calibri"/>
      </rPr>
      <t>Time-based retention</t>
    </r>
    <r>
      <rPr>
        <sz val="11"/>
        <color rgb="FF000000"/>
        <rFont val="Calibri"/>
      </rPr>
      <t>.</t>
    </r>
    <r>
      <rPr>
        <sz val="11"/>
        <color rgb="FF000000"/>
        <rFont val="Calibri"/>
      </rPr>
      <t xml:space="preserve">
</t>
    </r>
    <r>
      <rPr>
        <sz val="11"/>
        <color rgb="FF000000"/>
        <rFont val="Calibri"/>
      </rPr>
      <t>- If selecting legal hold:</t>
    </r>
    <r>
      <rPr>
        <sz val="11"/>
        <color rgb="FF000000"/>
        <rFont val="Calibri"/>
      </rPr>
      <t xml:space="preserve">
</t>
    </r>
    <r>
      <rPr>
        <sz val="11"/>
        <color rgb="FF000000"/>
        <rFont val="Calibri"/>
      </rPr>
      <t>- Provide at least one tag for the policy.</t>
    </r>
    <r>
      <rPr>
        <sz val="11"/>
        <color rgb="FF000000"/>
        <rFont val="Calibri"/>
      </rPr>
      <t xml:space="preserve">
</t>
    </r>
    <r>
      <rPr>
        <sz val="11"/>
        <color rgb="FF000000"/>
        <rFont val="Calibri"/>
      </rPr>
      <t xml:space="preserve">- Under </t>
    </r>
    <r>
      <rPr>
        <b/>
        <sz val="11"/>
        <color rgb="FF000000"/>
        <rFont val="Calibri"/>
      </rPr>
      <t>Allow protected append writes to</t>
    </r>
    <r>
      <rPr>
        <sz val="11"/>
        <color rgb="FF000000"/>
        <rFont val="Calibri"/>
      </rPr>
      <t xml:space="preserve">, select </t>
    </r>
    <r>
      <rPr>
        <b/>
        <sz val="11"/>
        <color rgb="FF000000"/>
        <rFont val="Calibri"/>
      </rPr>
      <t>None</t>
    </r>
    <r>
      <rPr>
        <sz val="11"/>
        <color rgb="FF000000"/>
        <rFont val="Calibri"/>
      </rPr>
      <t xml:space="preserve"> or </t>
    </r>
    <r>
      <rPr>
        <b/>
        <sz val="11"/>
        <color rgb="FF000000"/>
        <rFont val="Calibri"/>
      </rPr>
      <t>Block and append blobs</t>
    </r>
    <r>
      <rPr>
        <sz val="11"/>
        <color rgb="FF000000"/>
        <rFont val="Calibri"/>
      </rPr>
      <t>.</t>
    </r>
    <r>
      <rPr>
        <sz val="11"/>
        <color rgb="FF000000"/>
        <rFont val="Calibri"/>
      </rPr>
      <t xml:space="preserve">
</t>
    </r>
    <r>
      <rPr>
        <sz val="11"/>
        <color rgb="FF000000"/>
        <rFont val="Calibri"/>
      </rPr>
      <t>- If selecting time-based retention:</t>
    </r>
    <r>
      <rPr>
        <sz val="11"/>
        <color rgb="FF000000"/>
        <rFont val="Calibri"/>
      </rPr>
      <t xml:space="preserve">
</t>
    </r>
    <r>
      <rPr>
        <sz val="11"/>
        <color rgb="FF000000"/>
        <rFont val="Calibri"/>
      </rPr>
      <t xml:space="preserve">- Under </t>
    </r>
    <r>
      <rPr>
        <b/>
        <sz val="11"/>
        <color rgb="FF000000"/>
        <rFont val="Calibri"/>
      </rPr>
      <t>Set retention period for</t>
    </r>
    <r>
      <rPr>
        <sz val="11"/>
        <color rgb="FF000000"/>
        <rFont val="Calibri"/>
      </rPr>
      <t>, enter a number of days for retention.</t>
    </r>
    <r>
      <rPr>
        <sz val="11"/>
        <color rgb="FF000000"/>
        <rFont val="Calibri"/>
      </rPr>
      <t xml:space="preserve">
</t>
    </r>
    <r>
      <rPr>
        <sz val="11"/>
        <color rgb="FF000000"/>
        <rFont val="Calibri"/>
      </rPr>
      <t xml:space="preserve">- Check the box next to </t>
    </r>
    <r>
      <rPr>
        <b/>
        <sz val="11"/>
        <color rgb="FF000000"/>
        <rFont val="Calibri"/>
      </rPr>
      <t>Enable version-level immutability</t>
    </r>
    <r>
      <rPr>
        <sz val="11"/>
        <color rgb="FF000000"/>
        <rFont val="Calibri"/>
      </rPr>
      <t xml:space="preserve"> if appropriate. Versioning must be enabled for this option to be available.</t>
    </r>
    <r>
      <rPr>
        <sz val="11"/>
        <color rgb="FF000000"/>
        <rFont val="Calibri"/>
      </rPr>
      <t xml:space="preserve">
</t>
    </r>
    <r>
      <rPr>
        <sz val="11"/>
        <color rgb="FF000000"/>
        <rFont val="Calibri"/>
      </rPr>
      <t xml:space="preserve">- Under </t>
    </r>
    <r>
      <rPr>
        <b/>
        <sz val="11"/>
        <color rgb="FF000000"/>
        <rFont val="Calibri"/>
      </rPr>
      <t>Allow protected append writes to</t>
    </r>
    <r>
      <rPr>
        <sz val="11"/>
        <color rgb="FF000000"/>
        <rFont val="Calibri"/>
      </rPr>
      <t xml:space="preserve">, select </t>
    </r>
    <r>
      <rPr>
        <b/>
        <sz val="11"/>
        <color rgb="FF000000"/>
        <rFont val="Calibri"/>
      </rPr>
      <t>None</t>
    </r>
    <r>
      <rPr>
        <sz val="11"/>
        <color rgb="FF000000"/>
        <rFont val="Calibri"/>
      </rPr>
      <t xml:space="preserve">, </t>
    </r>
    <r>
      <rPr>
        <b/>
        <sz val="11"/>
        <color rgb="FF000000"/>
        <rFont val="Calibri"/>
      </rPr>
      <t>Append blobs</t>
    </r>
    <r>
      <rPr>
        <sz val="11"/>
        <color rgb="FF000000"/>
        <rFont val="Calibri"/>
      </rPr>
      <t xml:space="preserve">, or </t>
    </r>
    <r>
      <rPr>
        <b/>
        <sz val="11"/>
        <color rgb="FF000000"/>
        <rFont val="Calibri"/>
      </rPr>
      <t>Block and append blobs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Click the three dots next to the policy.</t>
    </r>
    <r>
      <rPr>
        <sz val="11"/>
        <color rgb="FF000000"/>
        <rFont val="Calibri"/>
      </rPr>
      <t xml:space="preserve">
</t>
    </r>
    <r>
      <rPr>
        <sz val="11"/>
        <color rgb="FF000000"/>
        <rFont val="Calibri"/>
      </rPr>
      <t xml:space="preserve">- Click </t>
    </r>
    <r>
      <rPr>
        <b/>
        <sz val="11"/>
        <color rgb="FF000000"/>
        <rFont val="Calibri"/>
      </rPr>
      <t>Lock policy</t>
    </r>
    <r>
      <rPr>
        <sz val="11"/>
        <color rgb="FF000000"/>
        <rFont val="Calibri"/>
      </rPr>
      <t>.</t>
    </r>
    <r>
      <rPr>
        <sz val="11"/>
        <color rgb="FF000000"/>
        <rFont val="Calibri"/>
      </rPr>
      <t xml:space="preserve">
</t>
    </r>
    <r>
      <rPr>
        <sz val="11"/>
        <color rgb="FF000000"/>
        <rFont val="Calibri"/>
      </rPr>
      <t xml:space="preserve">- Enter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Repeat steps 1-14 for each blob container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blob container requiring remediation, run the following command to create an immutability policy:</t>
    </r>
    <r>
      <rPr>
        <sz val="11"/>
        <color rgb="FF000000"/>
        <rFont val="Calibri"/>
      </rPr>
      <t xml:space="preserve">
</t>
    </r>
    <r>
      <rPr>
        <sz val="11"/>
        <color rgb="FF006096"/>
        <rFont val="Roboto Condensed"/>
      </rPr>
      <t>az storage container immutability-policy create --account-name &lt;storage-account&gt; --container-name &lt;blob-container&gt; --period &lt;retention-period-in-days&gt;</t>
    </r>
    <r>
      <rPr>
        <sz val="11"/>
        <color rgb="FF006096"/>
        <rFont val="Roboto Condensed"/>
      </rPr>
      <t xml:space="preserve">
</t>
    </r>
    <r>
      <rPr>
        <sz val="11"/>
        <color rgb="FF000000"/>
        <rFont val="Calibri"/>
      </rPr>
      <t xml:space="preserve">
</t>
    </r>
    <r>
      <rPr>
        <sz val="11"/>
        <color rgb="FF000000"/>
        <rFont val="Calibri"/>
      </rPr>
      <t>For each blob container requiring remediation, run the following command to lock an immutability policy:</t>
    </r>
    <r>
      <rPr>
        <sz val="11"/>
        <color rgb="FF000000"/>
        <rFont val="Calibri"/>
      </rPr>
      <t xml:space="preserve">
</t>
    </r>
    <r>
      <rPr>
        <sz val="11"/>
        <color rgb="FF006096"/>
        <rFont val="Roboto Condensed"/>
      </rPr>
      <t>az storage container immutability-policy lock --account-name &lt;storage-account&gt; --container-name &lt;blob-container&gt; --if-match &lt;immutability-policy-etag&gt;</t>
    </r>
    <r>
      <rPr>
        <sz val="11"/>
        <color rgb="FF006096"/>
        <rFont val="Roboto Condensed"/>
      </rPr>
      <t xml:space="preserve">
</t>
    </r>
  </si>
  <si>
    <r>
      <rPr>
        <sz val="11"/>
        <color rgb="FF000000"/>
        <rFont val="Calibri"/>
      </rPr>
      <t>Require locked immutability policies for all containers that store business-critical blob data. This measure protects the data from modifications or deletions, ensuring that critical information remains intact and unaltered, regardless of user actions or access permissions.</t>
    </r>
  </si>
  <si>
    <r>
      <rPr>
        <sz val="11"/>
        <color rgb="FF000000"/>
        <rFont val="Calibri"/>
      </rPr>
      <t>Enforcing locked immutability policies for blob storage may increase long-term retention costs and require additional administrative effort for policy management.</t>
    </r>
    <r>
      <rPr>
        <sz val="11"/>
        <color rgb="FF000000"/>
        <rFont val="Calibri"/>
      </rPr>
      <t xml:space="preserve">
</t>
    </r>
    <r>
      <rPr>
        <sz val="11"/>
        <color rgb="FF000000"/>
        <rFont val="Calibri"/>
      </rPr>
      <t>Once the policy is locked, the container cannot be deleted or edited, and the storage account cannot be deleted until the retention period has elapsed.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</si>
  <si>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the name of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t>
    </r>
    <r>
      <rPr>
        <sz val="11"/>
        <color rgb="FF000000"/>
        <rFont val="Calibri"/>
      </rPr>
      <t xml:space="preserve">
</t>
    </r>
    <r>
      <rPr>
        <sz val="11"/>
        <color rgb="FF000000"/>
        <rFont val="Calibri"/>
      </rPr>
      <t>- Click the three dots next to a container.</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xml:space="preserve">- Ensure a locked policy is listed under </t>
    </r>
    <r>
      <rPr>
        <b/>
        <sz val="11"/>
        <color rgb="FF000000"/>
        <rFont val="Calibri"/>
      </rPr>
      <t>Immutable blob storage</t>
    </r>
    <r>
      <rPr>
        <sz val="11"/>
        <color rgb="FF000000"/>
        <rFont val="Calibri"/>
      </rPr>
      <t>.</t>
    </r>
    <r>
      <rPr>
        <sz val="11"/>
        <color rgb="FF000000"/>
        <rFont val="Calibri"/>
      </rPr>
      <t xml:space="preserve">
</t>
    </r>
    <r>
      <rPr>
        <sz val="11"/>
        <color rgb="FF000000"/>
        <rFont val="Calibri"/>
      </rPr>
      <t>- Repeat steps 1-6 for each blob container with business-critical blob data.</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Run the following command to determine if a storage account has containers:</t>
    </r>
    <r>
      <rPr>
        <sz val="11"/>
        <color rgb="FF000000"/>
        <rFont val="Calibri"/>
      </rPr>
      <t xml:space="preserve">
</t>
    </r>
    <r>
      <rPr>
        <sz val="11"/>
        <color rgb="FF006096"/>
        <rFont val="Roboto Condensed"/>
      </rPr>
      <t>az storage container list --account-name &lt;storage-account&gt;</t>
    </r>
    <r>
      <rPr>
        <sz val="11"/>
        <color rgb="FF006096"/>
        <rFont val="Roboto Condensed"/>
      </rPr>
      <t xml:space="preserve">
</t>
    </r>
    <r>
      <rPr>
        <sz val="11"/>
        <color rgb="FF000000"/>
        <rFont val="Calibri"/>
      </rPr>
      <t xml:space="preserve">
</t>
    </r>
    <r>
      <rPr>
        <sz val="11"/>
        <color rgb="FF000000"/>
        <rFont val="Calibri"/>
      </rPr>
      <t>For each container, run the following command to view immutability policies:</t>
    </r>
    <r>
      <rPr>
        <sz val="11"/>
        <color rgb="FF000000"/>
        <rFont val="Calibri"/>
      </rPr>
      <t xml:space="preserve">
</t>
    </r>
    <r>
      <rPr>
        <sz val="11"/>
        <color rgb="FF006096"/>
        <rFont val="Roboto Condensed"/>
      </rPr>
      <t>az storage container immutability-policy show --account-name &lt;storage-account&gt; --container &lt;blob-container&gt;</t>
    </r>
    <r>
      <rPr>
        <sz val="11"/>
        <color rgb="FF006096"/>
        <rFont val="Roboto Condensed"/>
      </rPr>
      <t xml:space="preserve">
</t>
    </r>
    <r>
      <rPr>
        <sz val="11"/>
        <color rgb="FF000000"/>
        <rFont val="Calibri"/>
      </rPr>
      <t xml:space="preserve">
</t>
    </r>
    <r>
      <rPr>
        <sz val="11"/>
        <color rgb="FF000000"/>
        <rFont val="Calibri"/>
      </rPr>
      <t xml:space="preserve">Ensure that an immutability policy is listed with </t>
    </r>
    <r>
      <rPr>
        <b/>
        <sz val="11"/>
        <color rgb="FF000000"/>
        <rFont val="Calibri"/>
      </rPr>
      <t>"state": "Locked"</t>
    </r>
    <r>
      <rPr>
        <sz val="11"/>
        <color rgb="FF000000"/>
        <rFont val="Calibri"/>
      </rPr>
      <t xml:space="preserve"> for each blob container with business-critical blob data.</t>
    </r>
  </si>
  <si>
    <r>
      <rPr>
        <sz val="11"/>
        <color rgb="FF000000"/>
        <rFont val="Calibri"/>
      </rPr>
      <t>Blob immutability is disabled by default.</t>
    </r>
  </si>
  <si>
    <t>Azure Data Box</t>
  </si>
  <si>
    <t>12.1</t>
  </si>
  <si>
    <r>
      <rPr>
        <sz val="11"/>
        <rFont val="Calibri"/>
      </rPr>
      <t>Ensure double encryption is used for Azure Data Box in high-security environments</t>
    </r>
  </si>
  <si>
    <r>
      <rPr>
        <b/>
        <sz val="11"/>
        <color rgb="FF000000"/>
        <rFont val="Calibri"/>
      </rPr>
      <t>Remediate from Azure Portal</t>
    </r>
    <r>
      <rPr>
        <sz val="11"/>
        <color rgb="FF000000"/>
        <rFont val="Calibri"/>
      </rPr>
      <t xml:space="preserve">
</t>
    </r>
    <r>
      <rPr>
        <sz val="11"/>
        <color rgb="FF000000"/>
        <rFont val="Calibri"/>
      </rPr>
      <t xml:space="preserve">When creating a new Azure Data Box order, on the </t>
    </r>
    <r>
      <rPr>
        <b/>
        <sz val="11"/>
        <color rgb="FF000000"/>
        <rFont val="Calibri"/>
      </rPr>
      <t>Security</t>
    </r>
    <r>
      <rPr>
        <sz val="11"/>
        <color rgb="FF000000"/>
        <rFont val="Calibri"/>
      </rPr>
      <t xml:space="preserve"> page, under </t>
    </r>
    <r>
      <rPr>
        <b/>
        <sz val="11"/>
        <color rgb="FF000000"/>
        <rFont val="Calibri"/>
      </rPr>
      <t>Double encryption</t>
    </r>
    <r>
      <rPr>
        <sz val="11"/>
        <color rgb="FF000000"/>
        <rFont val="Calibri"/>
      </rPr>
      <t xml:space="preserve">, check the box next to </t>
    </r>
    <r>
      <rPr>
        <b/>
        <sz val="11"/>
        <color rgb="FF000000"/>
        <rFont val="Calibri"/>
      </rPr>
      <t>Enable double encryption for the order</t>
    </r>
    <r>
      <rPr>
        <sz val="11"/>
        <color rgb="FF000000"/>
        <rFont val="Calibri"/>
      </rPr>
      <t>.</t>
    </r>
  </si>
  <si>
    <r>
      <rPr>
        <sz val="11"/>
        <color rgb="FF000000"/>
        <rFont val="Calibri"/>
      </rPr>
      <t>Enabling double encryption on Azure Data Box applies an additional layer of encryption to safeguard data during physical transfer. This approach enhances confidentiality and integrity, ensuring that sensitive information remains secure against unauthorized access if the device is lost, stolen, or intercepted.</t>
    </r>
  </si>
  <si>
    <r>
      <rPr>
        <sz val="11"/>
        <color rgb="FF000000"/>
        <rFont val="Calibri"/>
      </rPr>
      <t>Double encryption with Azure Data Box is available at no additional cost; however, enabling it may increase order processing and data copy times.</t>
    </r>
  </si>
  <si>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c349d81b-9985-44ae-a8da-ff98d108ede8 </t>
    </r>
    <r>
      <rPr>
        <sz val="11"/>
        <color rgb="FF0000FF"/>
        <rFont val="Calibri"/>
      </rPr>
      <t>(https://portal.azure.com/#view/Microsoft_Azure_Policy/PolicyDetailBlade/definitionId/%2Fproviders%2FMicrosoft.Authorization%2FpolicyDefinitions%2Fc349d81b-9985-44ae-a8da-ff98d108ede8)</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'Azure Data Box jobs should enable double encryption for data at rest on the device'</t>
    </r>
  </si>
  <si>
    <r>
      <rPr>
        <sz val="11"/>
        <color rgb="FF000000"/>
        <rFont val="Calibri"/>
      </rPr>
      <t>Double encryption is disabled by default on Azure Data Box orders.</t>
    </r>
  </si>
  <si>
    <t>Azure Elastic SAN</t>
  </si>
  <si>
    <t>15.1</t>
  </si>
  <si>
    <r>
      <rPr>
        <sz val="11"/>
        <rFont val="Calibri"/>
      </rPr>
      <t xml:space="preserve">Ensure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on Azure Elastic SAN</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</si>
  <si>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Elastic SANs</t>
    </r>
    <r>
      <rPr>
        <sz val="11"/>
        <color rgb="FF000000"/>
        <rFont val="Calibri"/>
      </rPr>
      <t>.</t>
    </r>
    <r>
      <rPr>
        <sz val="11"/>
        <color rgb="FF000000"/>
        <rFont val="Calibri"/>
      </rPr>
      <t xml:space="preserve">
</t>
    </r>
    <r>
      <rPr>
        <sz val="11"/>
        <color rgb="FF000000"/>
        <rFont val="Calibri"/>
      </rPr>
      <t>- Click the name of an Elastic SAN.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Public network access</t>
    </r>
    <r>
      <rPr>
        <sz val="11"/>
        <color rgb="FF000000"/>
        <rFont val="Calibri"/>
      </rPr>
      <t xml:space="preserve">, click the radio button next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Apply</t>
    </r>
    <r>
      <rPr>
        <sz val="11"/>
        <color rgb="FF000000"/>
        <rFont val="Calibri"/>
      </rPr>
      <t>.</t>
    </r>
    <r>
      <rPr>
        <sz val="11"/>
        <color rgb="FF000000"/>
        <rFont val="Calibri"/>
      </rPr>
      <t xml:space="preserve">
</t>
    </r>
    <r>
      <rPr>
        <sz val="11"/>
        <color rgb="FF000000"/>
        <rFont val="Calibri"/>
      </rPr>
      <t>- Repeat steps 1-5 for each Elastic SAN.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Elastic SAN requiring remediation, run the following command to disable public network access:</t>
    </r>
    <r>
      <rPr>
        <sz val="11"/>
        <color rgb="FF000000"/>
        <rFont val="Calibri"/>
      </rPr>
      <t xml:space="preserve">
</t>
    </r>
    <r>
      <rPr>
        <sz val="11"/>
        <color rgb="FF006096"/>
        <rFont val="Roboto Condensed"/>
      </rPr>
      <t>az elastic-san update --resource-group &lt;resource-group&gt; --name &lt;elastic-san&gt; --public-network-access Disabled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Elastic SAN requiring remediation, run the following command to disable public network access:</t>
    </r>
    <r>
      <rPr>
        <sz val="11"/>
        <color rgb="FF000000"/>
        <rFont val="Calibri"/>
      </rPr>
      <t xml:space="preserve">
</t>
    </r>
    <r>
      <rPr>
        <sz val="11"/>
        <color rgb="FF006096"/>
        <rFont val="Roboto Condensed"/>
      </rPr>
      <t>Update-AzElasticSan -ResourceGroupName &lt;resource-group&gt; -Name &lt;elastic-san&gt; -PublicNetworkAccess Disabled</t>
    </r>
    <r>
      <rPr>
        <sz val="11"/>
        <color rgb="FF006096"/>
        <rFont val="Roboto Condensed"/>
      </rPr>
      <t xml:space="preserve">
</t>
    </r>
  </si>
  <si>
    <r>
      <rPr>
        <sz val="11"/>
        <color rgb="FF000000"/>
        <rFont val="Calibri"/>
      </rPr>
      <t>Azure Elastic SAN is a scalable, high-performance cloud-based storage solution. Disabling public network access at the SAN level ensures that Elastic SAN resources are accessible only through private networks.</t>
    </r>
  </si>
  <si>
    <r>
      <rPr>
        <sz val="11"/>
        <color rgb="FF000000"/>
        <rFont val="Calibri"/>
      </rPr>
      <t>Disabling public network access at the SAN level incurs no direct cost. However, there may be costs and configuration overhead associated with setting up and managing private network access to securely connect to Azure Elastic SAN resources.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</si>
  <si>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Elastic SANs</t>
    </r>
    <r>
      <rPr>
        <sz val="11"/>
        <color rgb="FF000000"/>
        <rFont val="Calibri"/>
      </rPr>
      <t>.</t>
    </r>
    <r>
      <rPr>
        <sz val="11"/>
        <color rgb="FF000000"/>
        <rFont val="Calibri"/>
      </rPr>
      <t xml:space="preserve">
</t>
    </r>
    <r>
      <rPr>
        <sz val="11"/>
        <color rgb="FF000000"/>
        <rFont val="Calibri"/>
      </rPr>
      <t>- Click the name of an Elastic SAN.</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Public network access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sz val="11"/>
        <color rgb="FF000000"/>
        <rFont val="Calibri"/>
      </rPr>
      <t>- Repeat steps 1-4 for each Elastic SAN.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Elastic SANs:</t>
    </r>
    <r>
      <rPr>
        <sz val="11"/>
        <color rgb="FF000000"/>
        <rFont val="Calibri"/>
      </rPr>
      <t xml:space="preserve">
</t>
    </r>
    <r>
      <rPr>
        <sz val="11"/>
        <color rgb="FF006096"/>
        <rFont val="Roboto Condensed"/>
      </rPr>
      <t>az elastic-san list</t>
    </r>
    <r>
      <rPr>
        <sz val="11"/>
        <color rgb="FF006096"/>
        <rFont val="Roboto Condensed"/>
      </rPr>
      <t xml:space="preserve">
</t>
    </r>
    <r>
      <rPr>
        <sz val="11"/>
        <color rgb="FF000000"/>
        <rFont val="Calibri"/>
      </rPr>
      <t xml:space="preserve">
</t>
    </r>
    <r>
      <rPr>
        <sz val="11"/>
        <color rgb="FF000000"/>
        <rFont val="Calibri"/>
      </rPr>
      <t>For each Elastic SAN, run the following command:</t>
    </r>
    <r>
      <rPr>
        <sz val="11"/>
        <color rgb="FF000000"/>
        <rFont val="Calibri"/>
      </rPr>
      <t xml:space="preserve">
</t>
    </r>
    <r>
      <rPr>
        <sz val="11"/>
        <color rgb="FF006096"/>
        <rFont val="Roboto Condensed"/>
      </rPr>
      <t>az elastic-san show --resource-group &lt;resource-group&gt; --name &lt;elastic-san&gt;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publicNetworkAccess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Elastic SANs:</t>
    </r>
    <r>
      <rPr>
        <sz val="11"/>
        <color rgb="FF000000"/>
        <rFont val="Calibri"/>
      </rPr>
      <t xml:space="preserve">
</t>
    </r>
    <r>
      <rPr>
        <sz val="11"/>
        <color rgb="FF006096"/>
        <rFont val="Roboto Condensed"/>
      </rPr>
      <t>Get-AzElasticSan</t>
    </r>
    <r>
      <rPr>
        <sz val="11"/>
        <color rgb="FF006096"/>
        <rFont val="Roboto Condensed"/>
      </rPr>
      <t xml:space="preserve">
</t>
    </r>
    <r>
      <rPr>
        <sz val="11"/>
        <color rgb="FF000000"/>
        <rFont val="Calibri"/>
      </rPr>
      <t xml:space="preserve">
</t>
    </r>
    <r>
      <rPr>
        <sz val="11"/>
        <color rgb="FF000000"/>
        <rFont val="Calibri"/>
      </rPr>
      <t>Run the following command to get the Elastic SAN in a resource group with a given name:</t>
    </r>
    <r>
      <rPr>
        <sz val="11"/>
        <color rgb="FF000000"/>
        <rFont val="Calibri"/>
      </rPr>
      <t xml:space="preserve">
</t>
    </r>
    <r>
      <rPr>
        <sz val="11"/>
        <color rgb="FF006096"/>
        <rFont val="Roboto Condensed"/>
      </rPr>
      <t>$elasticsan = Get-AzElasticSan -ResourceGroupName &lt;resource-group&gt; -Name &lt;elastic-san&gt;</t>
    </r>
    <r>
      <rPr>
        <sz val="11"/>
        <color rgb="FF006096"/>
        <rFont val="Roboto Condensed"/>
      </rPr>
      <t xml:space="preserve">
</t>
    </r>
    <r>
      <rPr>
        <sz val="11"/>
        <color rgb="FF000000"/>
        <rFont val="Calibri"/>
      </rPr>
      <t xml:space="preserve">
</t>
    </r>
    <r>
      <rPr>
        <sz val="11"/>
        <color rgb="FF000000"/>
        <rFont val="Calibri"/>
      </rPr>
      <t>Run the following command to get the public network access setting for the Elastic SAN:</t>
    </r>
    <r>
      <rPr>
        <sz val="11"/>
        <color rgb="FF000000"/>
        <rFont val="Calibri"/>
      </rPr>
      <t xml:space="preserve">
</t>
    </r>
    <r>
      <rPr>
        <sz val="11"/>
        <color rgb="FF006096"/>
        <rFont val="Roboto Condensed"/>
      </rPr>
      <t>$elasticsan.PublicNetworkAccess</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Disabled</t>
    </r>
    <r>
      <rPr>
        <sz val="11"/>
        <color rgb="FF000000"/>
        <rFont val="Calibri"/>
      </rPr>
      <t>.</t>
    </r>
  </si>
  <si>
    <r>
      <rPr>
        <sz val="11"/>
        <color rgb="FF000000"/>
        <rFont val="Calibri"/>
      </rPr>
      <t>Public network access at the SAN level is enabled by default, but access to individual volume groups is denied unless explicitly configured.</t>
    </r>
  </si>
  <si>
    <t>15.2</t>
  </si>
  <si>
    <r>
      <rPr>
        <sz val="11"/>
        <rFont val="Calibri"/>
      </rPr>
      <t>Ensure customer-managed keys (CMK) are used to encrypt data at rest on Azure Elastic SAN volume groups</t>
    </r>
  </si>
  <si>
    <r>
      <rPr>
        <b/>
        <sz val="11"/>
        <color rgb="FF000000"/>
        <rFont val="Calibri"/>
      </rPr>
      <t>Remediate from Azure Portal</t>
    </r>
    <r>
      <rPr>
        <sz val="11"/>
        <color rgb="FF000000"/>
        <rFont val="Calibri"/>
      </rPr>
      <t xml:space="preserve">
</t>
    </r>
    <r>
      <rPr>
        <sz val="11"/>
        <color rgb="FF000000"/>
        <rFont val="Calibri"/>
      </rPr>
      <t xml:space="preserve">It is not currently possible to remediate from Azure Portal. Refer to the </t>
    </r>
    <r>
      <rPr>
        <b/>
        <sz val="11"/>
        <color rgb="FF000000"/>
        <rFont val="Calibri"/>
      </rPr>
      <t>Remediate from Azure CLI</t>
    </r>
    <r>
      <rPr>
        <sz val="11"/>
        <color rgb="FF000000"/>
        <rFont val="Calibri"/>
      </rPr>
      <t xml:space="preserve"> and </t>
    </r>
    <r>
      <rPr>
        <b/>
        <sz val="11"/>
        <color rgb="FF000000"/>
        <rFont val="Calibri"/>
      </rPr>
      <t>Remediate from PowerShell</t>
    </r>
    <r>
      <rPr>
        <sz val="11"/>
        <color rgb="FF000000"/>
        <rFont val="Calibri"/>
      </rPr>
      <t xml:space="preserve"> sections for remediation options.</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volume group requiring remediation, run the following command to assign an identity:</t>
    </r>
    <r>
      <rPr>
        <sz val="11"/>
        <color rgb="FF000000"/>
        <rFont val="Calibri"/>
      </rPr>
      <t xml:space="preserve">
</t>
    </r>
    <r>
      <rPr>
        <sz val="11"/>
        <color rgb="FF006096"/>
        <rFont val="Roboto Condensed"/>
      </rPr>
      <t>az elastic-san volume-group update --resource-group &lt;resource-group&gt; --elastic-san &lt;elastic-san&gt; --volume-group &lt;volume-group&gt; --identity "{type:SystemAssigned}"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--identity '{type:UserAssigned,user-assigned-identity:"&lt;user-assigned-identity-id&gt;"}'</t>
    </r>
    <r>
      <rPr>
        <sz val="11"/>
        <color rgb="FF000000"/>
        <rFont val="Calibri"/>
      </rPr>
      <t xml:space="preserve"> with the above command to provide a UserAssigned Identity Id.</t>
    </r>
    <r>
      <rPr>
        <sz val="11"/>
        <color rgb="FF000000"/>
        <rFont val="Calibri"/>
      </rPr>
      <t xml:space="preserve">
</t>
    </r>
    <r>
      <rPr>
        <sz val="11"/>
        <color rgb="FF000000"/>
        <rFont val="Calibri"/>
      </rPr>
      <t>For each volume group requiring remediation, run the following command to assign a customer-managed encryption key:</t>
    </r>
    <r>
      <rPr>
        <sz val="11"/>
        <color rgb="FF000000"/>
        <rFont val="Calibri"/>
      </rPr>
      <t xml:space="preserve">
</t>
    </r>
    <r>
      <rPr>
        <sz val="11"/>
        <color rgb="FF006096"/>
        <rFont val="Roboto Condensed"/>
      </rPr>
      <t>az elastic-san volume-group update --resource-group &lt;resource-group&gt; --elastic-san &lt;elastic-san&gt; --volume-group &lt;volume-group&gt; --encryption EncryptionAtRestWithCustomerManagedKey --encryption-properties "{key-vault-properties:{key-name:'&lt;key&gt;',key-vault-uri:'&lt;key-vault-uri&gt;'}}"</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volume group requiring remediation, run the following command to assign an identity:</t>
    </r>
    <r>
      <rPr>
        <sz val="11"/>
        <color rgb="FF000000"/>
        <rFont val="Calibri"/>
      </rPr>
      <t xml:space="preserve">
</t>
    </r>
    <r>
      <rPr>
        <sz val="11"/>
        <color rgb="FF006096"/>
        <rFont val="Roboto Condensed"/>
      </rPr>
      <t>Update-AzElasticSanVolumeGroup -ResourceGroupName &lt;resource-group&gt; -ElasticSanName &lt;elastic-san&gt; -VolumeGroupName &lt;volume-group&gt; -IdentityType SystemAssigned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-IdentityType UserAssigned -IdentityUserAssignedIdentityId &lt;user-assigned-identity-id&gt;</t>
    </r>
    <r>
      <rPr>
        <sz val="11"/>
        <color rgb="FF000000"/>
        <rFont val="Calibri"/>
      </rPr>
      <t xml:space="preserve"> with the above command to provide a UserAssigned Identity Id.</t>
    </r>
    <r>
      <rPr>
        <sz val="11"/>
        <color rgb="FF000000"/>
        <rFont val="Calibri"/>
      </rPr>
      <t xml:space="preserve">
</t>
    </r>
    <r>
      <rPr>
        <sz val="11"/>
        <color rgb="FF000000"/>
        <rFont val="Calibri"/>
      </rPr>
      <t>For each volume group requiring remediation, run the following command to assign a customer-managed encryption key:</t>
    </r>
    <r>
      <rPr>
        <sz val="11"/>
        <color rgb="FF000000"/>
        <rFont val="Calibri"/>
      </rPr>
      <t xml:space="preserve">
</t>
    </r>
    <r>
      <rPr>
        <sz val="11"/>
        <color rgb="FF006096"/>
        <rFont val="Roboto Condensed"/>
      </rPr>
      <t>Update-AzElasticSanVolumeGroup -ResourceGroupName &lt;resource-group&gt; -ElasticSanName &lt;elastic-san&gt; -VolumeGroupName &lt;volume-group&gt; -Encryption EncryptionAtRestWithCustomerManagedKey -KeyName &lt;key&gt; -KeyVaultUri &lt;key-vault-uri&gt;</t>
    </r>
    <r>
      <rPr>
        <sz val="11"/>
        <color rgb="FF006096"/>
        <rFont val="Roboto Condensed"/>
      </rPr>
      <t xml:space="preserve">
</t>
    </r>
  </si>
  <si>
    <r>
      <rPr>
        <sz val="11"/>
        <color rgb="FF000000"/>
        <rFont val="Calibri"/>
      </rPr>
      <t>Azure Elastic SAN volume groups offer two encryption options: Microsoft-managed keys, which provide automatic encryption without user intervention, and customer-managed keys (CMK), which allow organizations to retain full control over their encryption keys for enhanced security and compliance.</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</si>
  <si>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Elastic SANs</t>
    </r>
    <r>
      <rPr>
        <sz val="11"/>
        <color rgb="FF000000"/>
        <rFont val="Calibri"/>
      </rPr>
      <t>.</t>
    </r>
    <r>
      <rPr>
        <sz val="11"/>
        <color rgb="FF000000"/>
        <rFont val="Calibri"/>
      </rPr>
      <t xml:space="preserve">
</t>
    </r>
    <r>
      <rPr>
        <sz val="11"/>
        <color rgb="FF000000"/>
        <rFont val="Calibri"/>
      </rPr>
      <t>- Click the name of an Elastic SAN.</t>
    </r>
    <r>
      <rPr>
        <sz val="11"/>
        <color rgb="FF000000"/>
        <rFont val="Calibri"/>
      </rPr>
      <t xml:space="preserve">
</t>
    </r>
    <r>
      <rPr>
        <sz val="11"/>
        <color rgb="FF000000"/>
        <rFont val="Calibri"/>
      </rPr>
      <t xml:space="preserve">- Under </t>
    </r>
    <r>
      <rPr>
        <b/>
        <sz val="11"/>
        <color rgb="FF000000"/>
        <rFont val="Calibri"/>
      </rPr>
      <t>SAN Management</t>
    </r>
    <r>
      <rPr>
        <sz val="11"/>
        <color rgb="FF000000"/>
        <rFont val="Calibri"/>
      </rPr>
      <t xml:space="preserve">, click </t>
    </r>
    <r>
      <rPr>
        <b/>
        <sz val="11"/>
        <color rgb="FF000000"/>
        <rFont val="Calibri"/>
      </rPr>
      <t>Volume groups</t>
    </r>
    <r>
      <rPr>
        <sz val="11"/>
        <color rgb="FF000000"/>
        <rFont val="Calibri"/>
      </rPr>
      <t>.</t>
    </r>
    <r>
      <rPr>
        <sz val="11"/>
        <color rgb="FF000000"/>
        <rFont val="Calibri"/>
      </rPr>
      <t xml:space="preserve">
</t>
    </r>
    <r>
      <rPr>
        <sz val="11"/>
        <color rgb="FF000000"/>
        <rFont val="Calibri"/>
      </rPr>
      <t xml:space="preserve">- For each volume group, ensure that the value in the </t>
    </r>
    <r>
      <rPr>
        <b/>
        <sz val="11"/>
        <color rgb="FF000000"/>
        <rFont val="Calibri"/>
      </rPr>
      <t>Encryption type</t>
    </r>
    <r>
      <rPr>
        <sz val="11"/>
        <color rgb="FF000000"/>
        <rFont val="Calibri"/>
      </rPr>
      <t xml:space="preserve"> column is not </t>
    </r>
    <r>
      <rPr>
        <b/>
        <sz val="11"/>
        <color rgb="FF000000"/>
        <rFont val="Calibri"/>
      </rPr>
      <t>Platform-managed key</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Elastic SANs:</t>
    </r>
    <r>
      <rPr>
        <sz val="11"/>
        <color rgb="FF000000"/>
        <rFont val="Calibri"/>
      </rPr>
      <t xml:space="preserve">
</t>
    </r>
    <r>
      <rPr>
        <sz val="11"/>
        <color rgb="FF006096"/>
        <rFont val="Roboto Condensed"/>
      </rPr>
      <t>az elastic-san list</t>
    </r>
    <r>
      <rPr>
        <sz val="11"/>
        <color rgb="FF006096"/>
        <rFont val="Roboto Condensed"/>
      </rPr>
      <t xml:space="preserve">
</t>
    </r>
    <r>
      <rPr>
        <sz val="11"/>
        <color rgb="FF000000"/>
        <rFont val="Calibri"/>
      </rPr>
      <t xml:space="preserve">
</t>
    </r>
    <r>
      <rPr>
        <sz val="11"/>
        <color rgb="FF000000"/>
        <rFont val="Calibri"/>
      </rPr>
      <t xml:space="preserve">For each Elastic SAN with a </t>
    </r>
    <r>
      <rPr>
        <b/>
        <sz val="11"/>
        <color rgb="FF000000"/>
        <rFont val="Calibri"/>
      </rPr>
      <t>volumeGroupCount</t>
    </r>
    <r>
      <rPr>
        <sz val="11"/>
        <color rgb="FF000000"/>
        <rFont val="Calibri"/>
      </rPr>
      <t xml:space="preserve"> greater than 0, run the following command to list volume groups:</t>
    </r>
    <r>
      <rPr>
        <sz val="11"/>
        <color rgb="FF000000"/>
        <rFont val="Calibri"/>
      </rPr>
      <t xml:space="preserve">
</t>
    </r>
    <r>
      <rPr>
        <sz val="11"/>
        <color rgb="FF006096"/>
        <rFont val="Roboto Condensed"/>
      </rPr>
      <t>az elastic-san volume-group list --resource-group &lt;resource-group&gt; --elastic-san &lt;elastic-san&gt;</t>
    </r>
    <r>
      <rPr>
        <sz val="11"/>
        <color rgb="FF006096"/>
        <rFont val="Roboto Condensed"/>
      </rPr>
      <t xml:space="preserve">
</t>
    </r>
    <r>
      <rPr>
        <sz val="11"/>
        <color rgb="FF000000"/>
        <rFont val="Calibri"/>
      </rPr>
      <t xml:space="preserve">
</t>
    </r>
    <r>
      <rPr>
        <sz val="11"/>
        <color rgb="FF000000"/>
        <rFont val="Calibri"/>
      </rPr>
      <t xml:space="preserve">Ensure that for each volume group, </t>
    </r>
    <r>
      <rPr>
        <b/>
        <sz val="11"/>
        <color rgb="FF000000"/>
        <rFont val="Calibri"/>
      </rPr>
      <t>encryption</t>
    </r>
    <r>
      <rPr>
        <sz val="11"/>
        <color rgb="FF000000"/>
        <rFont val="Calibri"/>
      </rPr>
      <t xml:space="preserve"> is set to </t>
    </r>
    <r>
      <rPr>
        <b/>
        <sz val="11"/>
        <color rgb="FF000000"/>
        <rFont val="Calibri"/>
      </rPr>
      <t>EncryptionAtRestWithCustomerManagedKey</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Elastic SANs:</t>
    </r>
    <r>
      <rPr>
        <sz val="11"/>
        <color rgb="FF000000"/>
        <rFont val="Calibri"/>
      </rPr>
      <t xml:space="preserve">
</t>
    </r>
    <r>
      <rPr>
        <sz val="11"/>
        <color rgb="FF006096"/>
        <rFont val="Roboto Condensed"/>
      </rPr>
      <t>Get-AzElasticSan</t>
    </r>
    <r>
      <rPr>
        <sz val="11"/>
        <color rgb="FF006096"/>
        <rFont val="Roboto Condensed"/>
      </rPr>
      <t xml:space="preserve">
</t>
    </r>
    <r>
      <rPr>
        <sz val="11"/>
        <color rgb="FF000000"/>
        <rFont val="Calibri"/>
      </rPr>
      <t xml:space="preserve">
</t>
    </r>
    <r>
      <rPr>
        <sz val="11"/>
        <color rgb="FF000000"/>
        <rFont val="Calibri"/>
      </rPr>
      <t xml:space="preserve">For each Elastic SAN with a </t>
    </r>
    <r>
      <rPr>
        <b/>
        <sz val="11"/>
        <color rgb="FF000000"/>
        <rFont val="Calibri"/>
      </rPr>
      <t>VolumeGroupCount</t>
    </r>
    <r>
      <rPr>
        <sz val="11"/>
        <color rgb="FF000000"/>
        <rFont val="Calibri"/>
      </rPr>
      <t xml:space="preserve"> greater than 0, run the following command to list volume groups:</t>
    </r>
    <r>
      <rPr>
        <sz val="11"/>
        <color rgb="FF000000"/>
        <rFont val="Calibri"/>
      </rPr>
      <t xml:space="preserve">
</t>
    </r>
    <r>
      <rPr>
        <sz val="11"/>
        <color rgb="FF006096"/>
        <rFont val="Roboto Condensed"/>
      </rPr>
      <t>Get-AzElasticSanVolumeGroup -ResourceGroupName &lt;resource-group&gt; -ElasticSanName &lt;elastic-san&gt;</t>
    </r>
    <r>
      <rPr>
        <sz val="11"/>
        <color rgb="FF006096"/>
        <rFont val="Roboto Condensed"/>
      </rPr>
      <t xml:space="preserve">
</t>
    </r>
    <r>
      <rPr>
        <sz val="11"/>
        <color rgb="FF000000"/>
        <rFont val="Calibri"/>
      </rPr>
      <t xml:space="preserve">
</t>
    </r>
    <r>
      <rPr>
        <sz val="11"/>
        <color rgb="FF000000"/>
        <rFont val="Calibri"/>
      </rPr>
      <t xml:space="preserve">Ensure that for each volume group, </t>
    </r>
    <r>
      <rPr>
        <b/>
        <sz val="11"/>
        <color rgb="FF000000"/>
        <rFont val="Calibri"/>
      </rPr>
      <t>Encryption</t>
    </r>
    <r>
      <rPr>
        <sz val="11"/>
        <color rgb="FF000000"/>
        <rFont val="Calibri"/>
      </rPr>
      <t xml:space="preserve"> is set to </t>
    </r>
    <r>
      <rPr>
        <b/>
        <sz val="11"/>
        <color rgb="FF000000"/>
        <rFont val="Calibri"/>
      </rPr>
      <t>EncryptionAtRestWithCustomerManagedKey</t>
    </r>
    <r>
      <rPr>
        <sz val="11"/>
        <color rgb="FF000000"/>
        <rFont val="Calibri"/>
      </rPr>
      <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7698f4ed-80ce-4e13-b408-ee135fa400a5 </t>
    </r>
    <r>
      <rPr>
        <sz val="11"/>
        <color rgb="FF0000FF"/>
        <rFont val="Calibri"/>
      </rPr>
      <t>(https://portal.azure.com/#view/Microsoft_Azure_Policy/PolicyDetailBlade/definitionId/%2Fproviders%2FMicrosoft.Authorization%2FpolicyDefinitions%2F7698f4ed-80ce-4e13-b408-ee135fa400a5)</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'ElasticSan Volume Group should use customer-managed keys to encrypt data at rest'</t>
    </r>
  </si>
  <si>
    <r>
      <rPr>
        <sz val="11"/>
        <color rgb="FF000000"/>
        <rFont val="Calibri"/>
      </rPr>
      <t>By default, Azure Elastic SAN volume groups are encrypted using Microsoft-managed keys.</t>
    </r>
  </si>
  <si>
    <t>Queue Storage</t>
  </si>
  <si>
    <t>16.1</t>
  </si>
  <si>
    <r>
      <rPr>
        <b/>
        <sz val="11"/>
        <color rgb="FF000000"/>
        <rFont val="Calibri"/>
      </rPr>
      <t>Remediate from Azure Portal</t>
    </r>
    <r>
      <rPr>
        <sz val="11"/>
        <color rgb="FF000000"/>
        <rFont val="Calibri"/>
      </rPr>
      <t xml:space="preserve">
</t>
    </r>
    <r>
      <rPr>
        <sz val="11"/>
        <color rgb="FF000000"/>
        <rFont val="Calibri"/>
      </rPr>
      <t>If SAS have been created to allow HTTP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Queues</t>
    </r>
    <r>
      <rPr>
        <sz val="11"/>
        <color rgb="FF000000"/>
        <rFont val="Calibri"/>
      </rPr>
      <t>.</t>
    </r>
    <r>
      <rPr>
        <sz val="11"/>
        <color rgb="FF000000"/>
        <rFont val="Calibri"/>
      </rPr>
      <t xml:space="preserve">
</t>
    </r>
    <r>
      <rPr>
        <sz val="11"/>
        <color rgb="FF000000"/>
        <rFont val="Calibri"/>
      </rPr>
      <t>- Click the three dots next to a queue.</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Click the three dots next to an access policy.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as needed to revoke SAS created with SAP.</t>
    </r>
    <r>
      <rPr>
        <sz val="11"/>
        <color rgb="FF000000"/>
        <rFont val="Calibri"/>
      </rPr>
      <t xml:space="preserve">
</t>
    </r>
    <r>
      <rPr>
        <sz val="11"/>
        <color rgb="FF000000"/>
        <rFont val="Calibri"/>
      </rPr>
      <t>If SAS have been created to allow HTTP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</si>
  <si>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t>16.2</t>
  </si>
  <si>
    <r>
      <rPr>
        <b/>
        <sz val="11"/>
        <color rgb="FF000000"/>
        <rFont val="Calibri"/>
      </rPr>
      <t>Remediate from Azure Portal</t>
    </r>
    <r>
      <rPr>
        <sz val="11"/>
        <color rgb="FF000000"/>
        <rFont val="Calibri"/>
      </rPr>
      <t xml:space="preserve">
</t>
    </r>
    <r>
      <rPr>
        <sz val="11"/>
        <color rgb="FF000000"/>
        <rFont val="Calibri"/>
      </rPr>
      <t>If SAS have been created without a short lifespan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Queues</t>
    </r>
    <r>
      <rPr>
        <sz val="11"/>
        <color rgb="FF000000"/>
        <rFont val="Calibri"/>
      </rPr>
      <t>.</t>
    </r>
    <r>
      <rPr>
        <sz val="11"/>
        <color rgb="FF000000"/>
        <rFont val="Calibri"/>
      </rPr>
      <t xml:space="preserve">
</t>
    </r>
    <r>
      <rPr>
        <sz val="11"/>
        <color rgb="FF000000"/>
        <rFont val="Calibri"/>
      </rPr>
      <t>- Click the three dots next to a listed item.</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Click the three dots next to an access policy.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as needed to revoke SAS created with SAP.</t>
    </r>
    <r>
      <rPr>
        <sz val="11"/>
        <color rgb="FF000000"/>
        <rFont val="Calibri"/>
      </rPr>
      <t xml:space="preserve">
</t>
    </r>
    <r>
      <rPr>
        <sz val="11"/>
        <color rgb="FF000000"/>
        <rFont val="Calibri"/>
      </rPr>
      <t>If SAS have been created without a short lifespan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</si>
  <si>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t>16.3</t>
  </si>
  <si>
    <r>
      <rPr>
        <b/>
        <sz val="11"/>
        <color rgb="FF000000"/>
        <rFont val="Calibri"/>
      </rPr>
      <t>Remediate from Azure Portal</t>
    </r>
    <r>
      <rPr>
        <sz val="11"/>
        <color rgb="FF000000"/>
        <rFont val="Calibri"/>
      </rPr>
      <t xml:space="preserve">
</t>
    </r>
    <r>
      <rPr>
        <sz val="11"/>
        <color rgb="FF000000"/>
        <rFont val="Calibri"/>
      </rPr>
      <t>To create a SAP for a queue:</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Queues</t>
    </r>
    <r>
      <rPr>
        <sz val="11"/>
        <color rgb="FF000000"/>
        <rFont val="Calibri"/>
      </rPr>
      <t>.</t>
    </r>
    <r>
      <rPr>
        <sz val="11"/>
        <color rgb="FF000000"/>
        <rFont val="Calibri"/>
      </rPr>
      <t xml:space="preserve">
</t>
    </r>
    <r>
      <rPr>
        <sz val="11"/>
        <color rgb="FF000000"/>
        <rFont val="Calibri"/>
      </rPr>
      <t>- Click the name of a queue.</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Stored access policies</t>
    </r>
    <r>
      <rPr>
        <sz val="11"/>
        <color rgb="FF000000"/>
        <rFont val="Calibri"/>
      </rPr>
      <t xml:space="preserve">, click </t>
    </r>
    <r>
      <rPr>
        <b/>
        <sz val="11"/>
        <color rgb="FF000000"/>
        <rFont val="Calibri"/>
      </rPr>
      <t>+ Add policy</t>
    </r>
    <r>
      <rPr>
        <sz val="11"/>
        <color rgb="FF000000"/>
        <rFont val="Calibri"/>
      </rPr>
      <t>.</t>
    </r>
    <r>
      <rPr>
        <sz val="11"/>
        <color rgb="FF000000"/>
        <rFont val="Calibri"/>
      </rPr>
      <t xml:space="preserve">
</t>
    </r>
    <r>
      <rPr>
        <sz val="11"/>
        <color rgb="FF000000"/>
        <rFont val="Calibri"/>
      </rPr>
      <t xml:space="preserve">- Enter an </t>
    </r>
    <r>
      <rPr>
        <b/>
        <sz val="11"/>
        <color rgb="FF000000"/>
        <rFont val="Calibri"/>
      </rPr>
      <t>Identifier</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Permissions</t>
    </r>
    <r>
      <rPr>
        <sz val="11"/>
        <color rgb="FF000000"/>
        <rFont val="Calibri"/>
      </rPr>
      <t xml:space="preserve"> drop-down, select appropriate permissions for the policy.</t>
    </r>
    <r>
      <rPr>
        <sz val="11"/>
        <color rgb="FF000000"/>
        <rFont val="Calibri"/>
      </rPr>
      <t xml:space="preserve">
</t>
    </r>
    <r>
      <rPr>
        <sz val="11"/>
        <color rgb="FF000000"/>
        <rFont val="Calibri"/>
      </rPr>
      <t xml:space="preserve">- Set an appropriate </t>
    </r>
    <r>
      <rPr>
        <b/>
        <sz val="11"/>
        <color rgb="FF000000"/>
        <rFont val="Calibri"/>
      </rPr>
      <t>Start time</t>
    </r>
    <r>
      <rPr>
        <sz val="11"/>
        <color rgb="FF000000"/>
        <rFont val="Calibri"/>
      </rPr>
      <t xml:space="preserve"> for the policy.</t>
    </r>
    <r>
      <rPr>
        <sz val="11"/>
        <color rgb="FF000000"/>
        <rFont val="Calibri"/>
      </rPr>
      <t xml:space="preserve">
</t>
    </r>
    <r>
      <rPr>
        <sz val="11"/>
        <color rgb="FF000000"/>
        <rFont val="Calibri"/>
      </rPr>
      <t xml:space="preserve">- Set an appropriate </t>
    </r>
    <r>
      <rPr>
        <b/>
        <sz val="11"/>
        <color rgb="FF000000"/>
        <rFont val="Calibri"/>
      </rPr>
      <t>Expiry time</t>
    </r>
    <r>
      <rPr>
        <sz val="11"/>
        <color rgb="FF000000"/>
        <rFont val="Calibri"/>
      </rPr>
      <t xml:space="preserve"> for the policy.</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1-12 as needed to create SAP.</t>
    </r>
    <r>
      <rPr>
        <sz val="11"/>
        <color rgb="FF000000"/>
        <rFont val="Calibri"/>
      </rPr>
      <t xml:space="preserve">
</t>
    </r>
    <r>
      <rPr>
        <sz val="11"/>
        <color rgb="FF000000"/>
        <rFont val="Calibri"/>
      </rPr>
      <t xml:space="preserve">When generating SAS, select a SAP from the </t>
    </r>
    <r>
      <rPr>
        <b/>
        <sz val="11"/>
        <color rgb="FF000000"/>
        <rFont val="Calibri"/>
      </rPr>
      <t>Stored access policy</t>
    </r>
    <r>
      <rPr>
        <sz val="11"/>
        <color rgb="FF000000"/>
        <rFont val="Calibri"/>
      </rPr>
      <t xml:space="preserve"> drop-down.</t>
    </r>
    <r>
      <rPr>
        <sz val="11"/>
        <color rgb="FF000000"/>
        <rFont val="Calibri"/>
      </rPr>
      <t xml:space="preserve">
</t>
    </r>
    <r>
      <rPr>
        <sz val="11"/>
        <color rgb="FF000000"/>
        <rFont val="Calibri"/>
      </rPr>
      <t>If SAS have been created without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</si>
  <si>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t>Secrets and Keys</t>
  </si>
  <si>
    <t>17.1.1</t>
  </si>
  <si>
    <r>
      <rPr>
        <sz val="11"/>
        <rFont val="Calibri"/>
      </rPr>
      <t xml:space="preserve">Ensure that </t>
    </r>
    <r>
      <rPr>
        <sz val="11"/>
        <color rgb="FF000000"/>
        <rFont val="Calibri"/>
      </rPr>
      <t>'</t>
    </r>
    <r>
      <rPr>
        <b/>
        <sz val="11"/>
        <color rgb="FF000000"/>
        <rFont val="Calibri"/>
      </rPr>
      <t>Enable key rotation reminders</t>
    </r>
    <r>
      <rPr>
        <sz val="11"/>
        <color rgb="FF000000"/>
        <rFont val="Calibri"/>
      </rPr>
      <t>'</t>
    </r>
    <r>
      <rPr>
        <sz val="11"/>
        <color rgb="FF000000"/>
        <rFont val="Calibri"/>
      </rPr>
      <t xml:space="preserve"> is enabled for each Storage Account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</si>
  <si>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 xml:space="preserve">
</t>
    </r>
    <r>
      <rPr>
        <sz val="11"/>
        <color rgb="FF000000"/>
        <rFont val="Calibri"/>
      </rPr>
      <t xml:space="preserve">- For each Storage Account that is not compliant,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 xml:space="preserve">
</t>
    </r>
    <r>
      <rPr>
        <sz val="11"/>
        <color rgb="FF000000"/>
        <rFont val="Calibri"/>
      </rPr>
      <t xml:space="preserve">- Click </t>
    </r>
    <r>
      <rPr>
        <b/>
        <sz val="11"/>
        <color rgb="FF000000"/>
        <rFont val="Calibri"/>
      </rPr>
      <t>Set rotation reminder</t>
    </r>
    <r>
      <rPr>
        <sz val="11"/>
        <color rgb="FF000000"/>
        <rFont val="Calibri"/>
      </rPr>
      <t xml:space="preserve">
</t>
    </r>
    <r>
      <rPr>
        <sz val="11"/>
        <color rgb="FF000000"/>
        <rFont val="Calibri"/>
      </rPr>
      <t xml:space="preserve">- Check </t>
    </r>
    <r>
      <rPr>
        <b/>
        <sz val="11"/>
        <color rgb="FF000000"/>
        <rFont val="Calibri"/>
      </rPr>
      <t>Enable key rotation reminders</t>
    </r>
    <r>
      <rPr>
        <sz val="11"/>
        <color rgb="FF000000"/>
        <rFont val="Calibri"/>
      </rPr>
      <t xml:space="preserve">
</t>
    </r>
    <r>
      <rPr>
        <sz val="11"/>
        <color rgb="FF000000"/>
        <rFont val="Calibri"/>
      </rPr>
      <t xml:space="preserve">- In the </t>
    </r>
    <r>
      <rPr>
        <b/>
        <sz val="11"/>
        <color rgb="FF000000"/>
        <rFont val="Calibri"/>
      </rPr>
      <t>Send reminders</t>
    </r>
    <r>
      <rPr>
        <sz val="11"/>
        <color rgb="FF000000"/>
        <rFont val="Calibri"/>
      </rPr>
      <t xml:space="preserve"> field select </t>
    </r>
    <r>
      <rPr>
        <b/>
        <sz val="11"/>
        <color rgb="FF000000"/>
        <rFont val="Calibri"/>
      </rPr>
      <t>Custom</t>
    </r>
    <r>
      <rPr>
        <sz val="11"/>
        <color rgb="FF000000"/>
        <rFont val="Calibri"/>
      </rPr>
      <t xml:space="preserve">, then set the </t>
    </r>
    <r>
      <rPr>
        <b/>
        <sz val="11"/>
        <color rgb="FF000000"/>
        <rFont val="Calibri"/>
      </rPr>
      <t>Remind me every</t>
    </r>
    <r>
      <rPr>
        <sz val="11"/>
        <color rgb="FF000000"/>
        <rFont val="Calibri"/>
      </rPr>
      <t xml:space="preserve"> field to </t>
    </r>
    <r>
      <rPr>
        <b/>
        <sz val="11"/>
        <color rgb="FF000000"/>
        <rFont val="Calibri"/>
      </rPr>
      <t>90</t>
    </r>
    <r>
      <rPr>
        <sz val="11"/>
        <color rgb="FF000000"/>
        <rFont val="Calibri"/>
      </rPr>
      <t xml:space="preserve"> and the period drop down to </t>
    </r>
    <r>
      <rPr>
        <b/>
        <sz val="11"/>
        <color rgb="FF000000"/>
        <rFont val="Calibri"/>
      </rPr>
      <t>Days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$rgName = &lt;resource group name for the storage&gt;</t>
    </r>
    <r>
      <rPr>
        <sz val="11"/>
        <color rgb="FF006096"/>
        <rFont val="Roboto Condensed"/>
      </rPr>
      <t xml:space="preserve">
</t>
    </r>
    <r>
      <rPr>
        <sz val="11"/>
        <color rgb="FF006096"/>
        <rFont val="Roboto Condensed"/>
      </rPr>
      <t>$accountName = &lt;storage account name&gt;</t>
    </r>
    <r>
      <rPr>
        <sz val="11"/>
        <color rgb="FF006096"/>
        <rFont val="Roboto Condensed"/>
      </rPr>
      <t xml:space="preserve">
</t>
    </r>
    <r>
      <rPr>
        <sz val="11"/>
        <color rgb="FF006096"/>
        <rFont val="Roboto Condensed"/>
      </rPr>
      <t>$account = Get-AzStorageAccount -ResourceGroupName $rgName -Name $accountName</t>
    </r>
    <r>
      <rPr>
        <sz val="11"/>
        <color rgb="FF006096"/>
        <rFont val="Roboto Condensed"/>
      </rPr>
      <t xml:space="preserve">
</t>
    </r>
    <r>
      <rPr>
        <sz val="11"/>
        <color rgb="FF006096"/>
        <rFont val="Roboto Condensed"/>
      </rPr>
      <t>if ($account.KeyCreationTime.Key1 -eq $null -or $account.KeyCreationTime.Key2 -eq $null){</t>
    </r>
    <r>
      <rPr>
        <sz val="11"/>
        <color rgb="FF006096"/>
        <rFont val="Roboto Condensed"/>
      </rPr>
      <t xml:space="preserve">
</t>
    </r>
    <r>
      <rPr>
        <sz val="11"/>
        <color rgb="FF006096"/>
        <rFont val="Roboto Condensed"/>
      </rPr>
      <t xml:space="preserve">	Write-output ("You must regenerate both keys at least once before setting expiration policy")</t>
    </r>
    <r>
      <rPr>
        <sz val="11"/>
        <color rgb="FF006096"/>
        <rFont val="Roboto Condensed"/>
      </rPr>
      <t xml:space="preserve">
</t>
    </r>
    <r>
      <rPr>
        <sz val="11"/>
        <color rgb="FF006096"/>
        <rFont val="Roboto Condensed"/>
      </rPr>
      <t>} else {</t>
    </r>
    <r>
      <rPr>
        <sz val="11"/>
        <color rgb="FF006096"/>
        <rFont val="Roboto Condensed"/>
      </rPr>
      <t xml:space="preserve">
</t>
    </r>
    <r>
      <rPr>
        <sz val="11"/>
        <color rgb="FF006096"/>
        <rFont val="Roboto Condensed"/>
      </rPr>
      <t xml:space="preserve">	$account = Set-AzStorageAccount -ResourceGroupName $rgName -Name $accountName -KeyExpirationPeriodInDay 90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$account.KeyPolicy.KeyExpirationPeriodInDays</t>
    </r>
    <r>
      <rPr>
        <sz val="11"/>
        <color rgb="FF006096"/>
        <rFont val="Roboto Condensed"/>
      </rPr>
      <t xml:space="preserve">
</t>
    </r>
  </si>
  <si>
    <r>
      <rPr>
        <sz val="11"/>
        <color rgb="FF000000"/>
        <rFont val="Calibri"/>
      </rPr>
      <t>Access Keys authenticate application access requests to data contained in Storage Accounts. A periodic rotation of these keys is recommended to ensure that potentially compromised keys cannot result in a long-term exploitable credential. The "Rotation Reminder" is an automatic reminder feature for a manual procedure.</t>
    </r>
  </si>
  <si>
    <r>
      <rPr>
        <sz val="11"/>
        <color rgb="FF000000"/>
        <rFont val="Calibri"/>
      </rPr>
      <t>This recommendation only creates a periodic reminder to regenerate access keys. Regenerating access keys can affect services in Azure as well as the organization's applications that are dependent on the storage account. All clients that use the access key to access the storage account must be updated to use the new key.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</si>
  <si>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 xml:space="preserve">
</t>
    </r>
    <r>
      <rPr>
        <sz val="11"/>
        <color rgb="FF000000"/>
        <rFont val="Calibri"/>
      </rPr>
      <t xml:space="preserve">- If the button </t>
    </r>
    <r>
      <rPr>
        <b/>
        <sz val="11"/>
        <color rgb="FF000000"/>
        <rFont val="Calibri"/>
      </rPr>
      <t>Edit rotation reminder</t>
    </r>
    <r>
      <rPr>
        <sz val="11"/>
        <color rgb="FF000000"/>
        <rFont val="Calibri"/>
      </rPr>
      <t xml:space="preserve"> is displayed, the Storage Account is compliant. Click </t>
    </r>
    <r>
      <rPr>
        <b/>
        <sz val="11"/>
        <color rgb="FF000000"/>
        <rFont val="Calibri"/>
      </rPr>
      <t>Edit rotation reminder</t>
    </r>
    <r>
      <rPr>
        <sz val="11"/>
        <color rgb="FF000000"/>
        <rFont val="Calibri"/>
      </rPr>
      <t xml:space="preserve"> and review the </t>
    </r>
    <r>
      <rPr>
        <b/>
        <sz val="11"/>
        <color rgb="FF000000"/>
        <rFont val="Calibri"/>
      </rPr>
      <t>Remind me every</t>
    </r>
    <r>
      <rPr>
        <sz val="11"/>
        <color rgb="FF000000"/>
        <rFont val="Calibri"/>
      </rPr>
      <t xml:space="preserve"> field for a desirable periodic setting that fits your security program's needs. If the button </t>
    </r>
    <r>
      <rPr>
        <b/>
        <sz val="11"/>
        <color rgb="FF000000"/>
        <rFont val="Calibri"/>
      </rPr>
      <t>Set rotation reminder</t>
    </r>
    <r>
      <rPr>
        <sz val="11"/>
        <color rgb="FF000000"/>
        <rFont val="Calibri"/>
      </rPr>
      <t xml:space="preserve"> is displayed, the Storage Account is not compliant.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$rgName = &lt;resource group name for the storage&gt;</t>
    </r>
    <r>
      <rPr>
        <sz val="11"/>
        <color rgb="FF006096"/>
        <rFont val="Roboto Condensed"/>
      </rPr>
      <t xml:space="preserve">
</t>
    </r>
    <r>
      <rPr>
        <sz val="11"/>
        <color rgb="FF006096"/>
        <rFont val="Roboto Condensed"/>
      </rPr>
      <t>$accountName = &lt;storage account name&gt;</t>
    </r>
    <r>
      <rPr>
        <sz val="11"/>
        <color rgb="FF006096"/>
        <rFont val="Roboto Condensed"/>
      </rPr>
      <t xml:space="preserve">
</t>
    </r>
    <r>
      <rPr>
        <sz val="11"/>
        <color rgb="FF006096"/>
        <rFont val="Roboto Condensed"/>
      </rPr>
      <t>$account = Get-AzStorageAccount -ResourceGroupName $rgName -Name $accountName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Write-Output $accountName -&gt;</t>
    </r>
    <r>
      <rPr>
        <sz val="11"/>
        <color rgb="FF006096"/>
        <rFont val="Roboto Condensed"/>
      </rPr>
      <t xml:space="preserve">
</t>
    </r>
    <r>
      <rPr>
        <sz val="11"/>
        <color rgb="FF006096"/>
        <rFont val="Roboto Condensed"/>
      </rPr>
      <t>Write-Output "Expiration Reminder set to: $($account.KeyPolicy.KeyExpirationPeriodInDays) Days"</t>
    </r>
    <r>
      <rPr>
        <sz val="11"/>
        <color rgb="FF006096"/>
        <rFont val="Roboto Condensed"/>
      </rPr>
      <t xml:space="preserve">
</t>
    </r>
    <r>
      <rPr>
        <sz val="11"/>
        <color rgb="FF006096"/>
        <rFont val="Roboto Condensed"/>
      </rPr>
      <t>Write-Output "Key1 Last Rotated: $($account.KeyCreationTime.Key1.ToShortDateString())"</t>
    </r>
    <r>
      <rPr>
        <sz val="11"/>
        <color rgb="FF006096"/>
        <rFont val="Roboto Condensed"/>
      </rPr>
      <t xml:space="preserve">
</t>
    </r>
    <r>
      <rPr>
        <sz val="11"/>
        <color rgb="FF006096"/>
        <rFont val="Roboto Condensed"/>
      </rPr>
      <t>Write-Output "Key2 Last Rotated: $($account.KeyCreationTime.Key2.ToShortDateString())"</t>
    </r>
    <r>
      <rPr>
        <sz val="11"/>
        <color rgb="FF006096"/>
        <rFont val="Roboto Condensed"/>
      </rPr>
      <t xml:space="preserve">
</t>
    </r>
    <r>
      <rPr>
        <sz val="11"/>
        <color rgb="FF000000"/>
        <rFont val="Calibri"/>
      </rPr>
      <t xml:space="preserve">
</t>
    </r>
    <r>
      <rPr>
        <sz val="11"/>
        <color rgb="FF000000"/>
        <rFont val="Calibri"/>
      </rPr>
      <t>Key rotation is recommended if the creation date for any key is empty.</t>
    </r>
    <r>
      <rPr>
        <sz val="11"/>
        <color rgb="FF000000"/>
        <rFont val="Calibri"/>
      </rPr>
      <t xml:space="preserve">
</t>
    </r>
    <r>
      <rPr>
        <sz val="11"/>
        <color rgb="FF000000"/>
        <rFont val="Calibri"/>
      </rPr>
      <t>If the reminder is set, the period in days will be returned. The recommended period is 90 days.</t>
    </r>
  </si>
  <si>
    <r>
      <rPr>
        <sz val="11"/>
        <color rgb="FF000000"/>
        <rFont val="Calibri"/>
      </rPr>
      <t>By default, Key rotation reminders is not configured.</t>
    </r>
  </si>
  <si>
    <t>17.1.2</t>
  </si>
  <si>
    <r>
      <rPr>
        <b/>
        <sz val="11"/>
        <color rgb="FF000000"/>
        <rFont val="Calibri"/>
      </rPr>
      <t>Remediate from Azure Portal</t>
    </r>
    <r>
      <rPr>
        <sz val="11"/>
        <color rgb="FF000000"/>
        <rFont val="Calibri"/>
      </rPr>
      <t xml:space="preserve">
</t>
    </r>
    <r>
      <rPr>
        <sz val="11"/>
        <color rgb="FF000000"/>
        <rFont val="Calibri"/>
      </rPr>
      <t>If SAS have been created to allow HTTP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 xml:space="preserve">, </t>
    </r>
    <r>
      <rPr>
        <b/>
        <sz val="11"/>
        <color rgb="FF000000"/>
        <rFont val="Calibri"/>
      </rPr>
      <t>File shares</t>
    </r>
    <r>
      <rPr>
        <sz val="11"/>
        <color rgb="FF000000"/>
        <rFont val="Calibri"/>
      </rPr>
      <t xml:space="preserve">, </t>
    </r>
    <r>
      <rPr>
        <b/>
        <sz val="11"/>
        <color rgb="FF000000"/>
        <rFont val="Calibri"/>
      </rPr>
      <t>Queues</t>
    </r>
    <r>
      <rPr>
        <sz val="11"/>
        <color rgb="FF000000"/>
        <rFont val="Calibri"/>
      </rPr>
      <t xml:space="preserve">, or </t>
    </r>
    <r>
      <rPr>
        <b/>
        <sz val="11"/>
        <color rgb="FF000000"/>
        <rFont val="Calibri"/>
      </rPr>
      <t>Tables</t>
    </r>
    <r>
      <rPr>
        <sz val="11"/>
        <color rgb="FF000000"/>
        <rFont val="Calibri"/>
      </rPr>
      <t>.</t>
    </r>
    <r>
      <rPr>
        <sz val="11"/>
        <color rgb="FF000000"/>
        <rFont val="Calibri"/>
      </rPr>
      <t xml:space="preserve">
</t>
    </r>
    <r>
      <rPr>
        <sz val="11"/>
        <color rgb="FF000000"/>
        <rFont val="Calibri"/>
      </rPr>
      <t>- Click the three dots next to a listed item.</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Click the three dots next to an access policy.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as needed to revoke SAS created with SAP.</t>
    </r>
    <r>
      <rPr>
        <sz val="11"/>
        <color rgb="FF000000"/>
        <rFont val="Calibri"/>
      </rPr>
      <t xml:space="preserve">
</t>
    </r>
    <r>
      <rPr>
        <sz val="11"/>
        <color rgb="FF000000"/>
        <rFont val="Calibri"/>
      </rPr>
      <t>If SAS have been created to allow HTTP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</si>
  <si>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r>
      <rPr>
        <sz val="11"/>
        <color rgb="FF000000"/>
        <rFont val="Calibri"/>
      </rPr>
      <t>It is not possible to audit generated SAS tokens, but Azure Policy can be used to generally audit the existence of configured SAS policy.</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bc1b984e-ddae-40cc-801a-050a030e4fbe </t>
    </r>
    <r>
      <rPr>
        <sz val="11"/>
        <color rgb="FF0000FF"/>
        <rFont val="Calibri"/>
      </rPr>
      <t>(https://portal.azure.com/#view/Microsoft_Azure_Policy/PolicyDetailBlade/definitionId/%2Fproviders%2FMicrosoft.Authorization%2FpolicyDefinitions%2Fbc1b984e-ddae-40cc-801a-050a030e4fbe)</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have shared access signature (SAS) policies configured'</t>
    </r>
  </si>
  <si>
    <t>17.1.3</t>
  </si>
  <si>
    <r>
      <rPr>
        <sz val="11"/>
        <rFont val="Calibri"/>
      </rPr>
      <t>Ensure that Storage Account Access Keys are Periodically Regenerated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</si>
  <si>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with outdated keys,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Rotate key</t>
    </r>
    <r>
      <rPr>
        <sz val="11"/>
        <color rgb="FF000000"/>
        <rFont val="Calibri"/>
      </rPr>
      <t xml:space="preserve"> next to the outdated key, then click </t>
    </r>
    <r>
      <rPr>
        <b/>
        <sz val="11"/>
        <color rgb="FF000000"/>
        <rFont val="Calibri"/>
      </rPr>
      <t>Yes</t>
    </r>
    <r>
      <rPr>
        <sz val="11"/>
        <color rgb="FF000000"/>
        <rFont val="Calibri"/>
      </rPr>
      <t xml:space="preserve"> to the prompt confirming that you want to regenerate the access key.</t>
    </r>
    <r>
      <rPr>
        <sz val="11"/>
        <color rgb="FF000000"/>
        <rFont val="Calibri"/>
      </rPr>
      <t xml:space="preserve">
</t>
    </r>
    <r>
      <rPr>
        <sz val="11"/>
        <color rgb="FF000000"/>
        <rFont val="Calibri"/>
      </rPr>
      <t xml:space="preserve">After Azure regenerates the Access Key, you can confirm that </t>
    </r>
    <r>
      <rPr>
        <b/>
        <sz val="11"/>
        <color rgb="FF000000"/>
        <rFont val="Calibri"/>
      </rPr>
      <t>Access keys</t>
    </r>
    <r>
      <rPr>
        <sz val="11"/>
        <color rgb="FF000000"/>
        <rFont val="Calibri"/>
      </rPr>
      <t xml:space="preserve"> reflects a </t>
    </r>
    <r>
      <rPr>
        <b/>
        <sz val="11"/>
        <color rgb="FF000000"/>
        <rFont val="Calibri"/>
      </rPr>
      <t>Last rotated</t>
    </r>
    <r>
      <rPr>
        <sz val="11"/>
        <color rgb="FF000000"/>
        <rFont val="Calibri"/>
      </rPr>
      <t xml:space="preserve"> date of </t>
    </r>
    <r>
      <rPr>
        <b/>
        <sz val="11"/>
        <color rgb="FF000000"/>
        <rFont val="Calibri"/>
      </rPr>
      <t>(0 days ago)</t>
    </r>
    <r>
      <rPr>
        <sz val="11"/>
        <color rgb="FF000000"/>
        <rFont val="Calibri"/>
      </rPr>
      <t>.</t>
    </r>
  </si>
  <si>
    <r>
      <rPr>
        <sz val="11"/>
        <color rgb="FF000000"/>
        <rFont val="Calibri"/>
      </rPr>
      <t>For increased security, regenerate storage account access keys periodically.</t>
    </r>
  </si>
  <si>
    <r>
      <rPr>
        <sz val="11"/>
        <color rgb="FF000000"/>
        <rFont val="Calibri"/>
      </rPr>
      <t>Regenerating access keys can affect services in Azure as well as the organization's applications that are dependent on the storage account. All clients who use the access key to access the storage account must be updated to use the new key.</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</si>
  <si>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go to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Review the date and days in the </t>
    </r>
    <r>
      <rPr>
        <b/>
        <sz val="11"/>
        <color rgb="FF000000"/>
        <rFont val="Calibri"/>
      </rPr>
      <t>Last rotated</t>
    </r>
    <r>
      <rPr>
        <sz val="11"/>
        <color rgb="FF000000"/>
        <rFont val="Calibri"/>
      </rPr>
      <t xml:space="preserve"> field for </t>
    </r>
    <r>
      <rPr>
        <b/>
        <sz val="11"/>
        <color rgb="FF000000"/>
        <rFont val="Calibri"/>
      </rPr>
      <t>each</t>
    </r>
    <r>
      <rPr>
        <sz val="11"/>
        <color rgb="FF000000"/>
        <rFont val="Calibri"/>
      </rPr>
      <t xml:space="preserve"> key.</t>
    </r>
    <r>
      <rPr>
        <sz val="11"/>
        <color rgb="FF000000"/>
        <rFont val="Calibri"/>
      </rPr>
      <t xml:space="preserve">
</t>
    </r>
    <r>
      <rPr>
        <sz val="11"/>
        <color rgb="FF000000"/>
        <rFont val="Calibri"/>
      </rPr>
      <t xml:space="preserve">If the </t>
    </r>
    <r>
      <rPr>
        <b/>
        <sz val="11"/>
        <color rgb="FF000000"/>
        <rFont val="Calibri"/>
      </rPr>
      <t>Last rotated</t>
    </r>
    <r>
      <rPr>
        <sz val="11"/>
        <color rgb="FF000000"/>
        <rFont val="Calibri"/>
      </rPr>
      <t xml:space="preserve"> field indicates a number or days greater than 90 [or greater than your organization's period of validity], the key should be rotated.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Get a list of storage accounts</t>
    </r>
    <r>
      <rPr>
        <sz val="11"/>
        <color rgb="FF000000"/>
        <rFont val="Calibri"/>
      </rPr>
      <t xml:space="preserve">
</t>
    </r>
    <r>
      <rPr>
        <sz val="11"/>
        <color rgb="FF006096"/>
        <rFont val="Roboto Condensed"/>
      </rPr>
      <t>az storage account list --subscription &lt;subscription-id&gt;</t>
    </r>
    <r>
      <rPr>
        <sz val="11"/>
        <color rgb="FF006096"/>
        <rFont val="Roboto Condensed"/>
      </rPr>
      <t xml:space="preserve">
</t>
    </r>
    <r>
      <rPr>
        <sz val="11"/>
        <color rgb="FF000000"/>
        <rFont val="Calibri"/>
      </rPr>
      <t xml:space="preserve">
</t>
    </r>
    <r>
      <rPr>
        <sz val="11"/>
        <color rgb="FF000000"/>
        <rFont val="Calibri"/>
      </rPr>
      <t xml:space="preserve">Make a note of </t>
    </r>
    <r>
      <rPr>
        <b/>
        <sz val="11"/>
        <color rgb="FF000000"/>
        <rFont val="Calibri"/>
      </rPr>
      <t>id</t>
    </r>
    <r>
      <rPr>
        <sz val="11"/>
        <color rgb="FF000000"/>
        <rFont val="Calibri"/>
      </rPr>
      <t xml:space="preserve">, </t>
    </r>
    <r>
      <rPr>
        <b/>
        <sz val="11"/>
        <color rgb="FF000000"/>
        <rFont val="Calibri"/>
      </rPr>
      <t>name</t>
    </r>
    <r>
      <rPr>
        <sz val="11"/>
        <color rgb="FF000000"/>
        <rFont val="Calibri"/>
      </rPr>
      <t xml:space="preserve"> and </t>
    </r>
    <r>
      <rPr>
        <b/>
        <sz val="11"/>
        <color rgb="FF000000"/>
        <rFont val="Calibri"/>
      </rPr>
      <t>resourceGroup</t>
    </r>
    <r>
      <rPr>
        <sz val="11"/>
        <color rgb="FF000000"/>
        <rFont val="Calibri"/>
      </rPr>
      <t>.</t>
    </r>
    <r>
      <rPr>
        <sz val="11"/>
        <color rgb="FF000000"/>
        <rFont val="Calibri"/>
      </rPr>
      <t xml:space="preserve">
</t>
    </r>
    <r>
      <rPr>
        <sz val="11"/>
        <color rgb="FF000000"/>
        <rFont val="Calibri"/>
      </rPr>
      <t>- For every storage account make sure that key is regenerated in past 90 days.</t>
    </r>
    <r>
      <rPr>
        <sz val="11"/>
        <color rgb="FF000000"/>
        <rFont val="Calibri"/>
      </rPr>
      <t xml:space="preserve">
</t>
    </r>
    <r>
      <rPr>
        <sz val="11"/>
        <color rgb="FF006096"/>
        <rFont val="Roboto Condensed"/>
      </rPr>
      <t>az monitor activity-log list --namespace Microsoft.Storage --offset 90d --query "[?contains(authorization.action, 'regenerateKey')]" --resource-id &lt;resource id&gt;</t>
    </r>
    <r>
      <rPr>
        <sz val="11"/>
        <color rgb="FF006096"/>
        <rFont val="Roboto Condensed"/>
      </rPr>
      <t xml:space="preserve">
</t>
    </r>
    <r>
      <rPr>
        <sz val="11"/>
        <color rgb="FF000000"/>
        <rFont val="Calibri"/>
      </rPr>
      <t xml:space="preserve">
</t>
    </r>
    <r>
      <rPr>
        <sz val="11"/>
        <color rgb="FF000000"/>
        <rFont val="Calibri"/>
      </rPr>
      <t>The output should contain</t>
    </r>
    <r>
      <rPr>
        <sz val="11"/>
        <color rgb="FF000000"/>
        <rFont val="Calibri"/>
      </rPr>
      <t xml:space="preserve">
</t>
    </r>
    <r>
      <rPr>
        <sz val="11"/>
        <color rgb="FF006096"/>
        <rFont val="Roboto Condensed"/>
      </rPr>
      <t>"authorization"/"scope": &lt;your_storage_account&gt; AND "authorization"/"action": "Microsoft.Storage/storageAccounts/regeneratekey/action" AND "status"/"localizedValue": "Succeeded" "status"/"Value": "Succeeded"</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044985bb-afe1-42cd-8a36-9d5d42424537 </t>
    </r>
    <r>
      <rPr>
        <sz val="11"/>
        <color rgb="FF0000FF"/>
        <rFont val="Calibri"/>
      </rPr>
      <t>(https://portal.azure.com/#view/Microsoft_Azure_Policy/PolicyDetailBlade/definitionId/%2Fproviders%2FMicrosoft.Authorization%2FpolicyDefinitions%2F044985bb-afe1-42cd-8a36-9d5d42424537a)</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 keys should not be expired'</t>
    </r>
  </si>
  <si>
    <r>
      <rPr>
        <sz val="11"/>
        <color rgb="FF000000"/>
        <rFont val="Calibri"/>
      </rPr>
      <t>By default, access keys are not regenerated periodically.</t>
    </r>
  </si>
  <si>
    <t>17.1.4</t>
  </si>
  <si>
    <r>
      <rPr>
        <b/>
        <sz val="11"/>
        <color rgb="FF000000"/>
        <rFont val="Calibri"/>
      </rPr>
      <t>Remediate from Azure Portal</t>
    </r>
    <r>
      <rPr>
        <sz val="11"/>
        <color rgb="FF000000"/>
        <rFont val="Calibri"/>
      </rPr>
      <t xml:space="preserve">
</t>
    </r>
    <r>
      <rPr>
        <sz val="11"/>
        <color rgb="FF000000"/>
        <rFont val="Calibri"/>
      </rPr>
      <t>If SAS have been created without a short lifespan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storage</t>
    </r>
    <r>
      <rPr>
        <sz val="11"/>
        <color rgb="FF000000"/>
        <rFont val="Calibri"/>
      </rPr>
      <t xml:space="preserve">, click </t>
    </r>
    <r>
      <rPr>
        <b/>
        <sz val="11"/>
        <color rgb="FF000000"/>
        <rFont val="Calibri"/>
      </rPr>
      <t>Containers</t>
    </r>
    <r>
      <rPr>
        <sz val="11"/>
        <color rgb="FF000000"/>
        <rFont val="Calibri"/>
      </rPr>
      <t xml:space="preserve">, </t>
    </r>
    <r>
      <rPr>
        <b/>
        <sz val="11"/>
        <color rgb="FF000000"/>
        <rFont val="Calibri"/>
      </rPr>
      <t>File shares</t>
    </r>
    <r>
      <rPr>
        <sz val="11"/>
        <color rgb="FF000000"/>
        <rFont val="Calibri"/>
      </rPr>
      <t xml:space="preserve">, </t>
    </r>
    <r>
      <rPr>
        <b/>
        <sz val="11"/>
        <color rgb="FF000000"/>
        <rFont val="Calibri"/>
      </rPr>
      <t>Queues</t>
    </r>
    <r>
      <rPr>
        <sz val="11"/>
        <color rgb="FF000000"/>
        <rFont val="Calibri"/>
      </rPr>
      <t xml:space="preserve">, or </t>
    </r>
    <r>
      <rPr>
        <b/>
        <sz val="11"/>
        <color rgb="FF000000"/>
        <rFont val="Calibri"/>
      </rPr>
      <t>Tables</t>
    </r>
    <r>
      <rPr>
        <sz val="11"/>
        <color rgb="FF000000"/>
        <rFont val="Calibri"/>
      </rPr>
      <t>.</t>
    </r>
    <r>
      <rPr>
        <sz val="11"/>
        <color rgb="FF000000"/>
        <rFont val="Calibri"/>
      </rPr>
      <t xml:space="preserve">
</t>
    </r>
    <r>
      <rPr>
        <sz val="11"/>
        <color rgb="FF000000"/>
        <rFont val="Calibri"/>
      </rPr>
      <t>- Click the three dots next to a listed item.</t>
    </r>
    <r>
      <rPr>
        <sz val="11"/>
        <color rgb="FF000000"/>
        <rFont val="Calibri"/>
      </rPr>
      <t xml:space="preserve">
</t>
    </r>
    <r>
      <rPr>
        <sz val="11"/>
        <color rgb="FF000000"/>
        <rFont val="Calibri"/>
      </rPr>
      <t xml:space="preserve">- Click </t>
    </r>
    <r>
      <rPr>
        <b/>
        <sz val="11"/>
        <color rgb="FF000000"/>
        <rFont val="Calibri"/>
      </rPr>
      <t>Access policy</t>
    </r>
    <r>
      <rPr>
        <sz val="11"/>
        <color rgb="FF000000"/>
        <rFont val="Calibri"/>
      </rPr>
      <t>.</t>
    </r>
    <r>
      <rPr>
        <sz val="11"/>
        <color rgb="FF000000"/>
        <rFont val="Calibri"/>
      </rPr>
      <t xml:space="preserve">
</t>
    </r>
    <r>
      <rPr>
        <sz val="11"/>
        <color rgb="FF000000"/>
        <rFont val="Calibri"/>
      </rPr>
      <t>- Click the three dots next to an access policy.</t>
    </r>
    <r>
      <rPr>
        <sz val="11"/>
        <color rgb="FF000000"/>
        <rFont val="Calibri"/>
      </rPr>
      <t xml:space="preserve">
</t>
    </r>
    <r>
      <rPr>
        <sz val="11"/>
        <color rgb="FF000000"/>
        <rFont val="Calibri"/>
      </rPr>
      <t xml:space="preserve">- Click </t>
    </r>
    <r>
      <rPr>
        <b/>
        <sz val="11"/>
        <color rgb="FF000000"/>
        <rFont val="Calibri"/>
      </rPr>
      <t>Delete</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1-8 as needed to revoke SAS created with SAP.</t>
    </r>
    <r>
      <rPr>
        <sz val="11"/>
        <color rgb="FF000000"/>
        <rFont val="Calibri"/>
      </rPr>
      <t xml:space="preserve">
</t>
    </r>
    <r>
      <rPr>
        <sz val="11"/>
        <color rgb="FF000000"/>
        <rFont val="Calibri"/>
      </rPr>
      <t>If SAS have been created without a short lifespan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</si>
  <si>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t>17.1.5</t>
  </si>
  <si>
    <r>
      <rPr>
        <sz val="11"/>
        <rFont val="Calibri"/>
      </rPr>
      <t xml:space="preserve">Ensure </t>
    </r>
    <r>
      <rPr>
        <sz val="11"/>
        <color rgb="FF000000"/>
        <rFont val="Calibri"/>
      </rPr>
      <t>'</t>
    </r>
    <r>
      <rPr>
        <b/>
        <sz val="11"/>
        <color rgb="FF000000"/>
        <rFont val="Calibri"/>
      </rPr>
      <t>Allow storage account key access</t>
    </r>
    <r>
      <rPr>
        <sz val="11"/>
        <color rgb="FF000000"/>
        <rFont val="Calibri"/>
      </rPr>
      <t>'</t>
    </r>
    <r>
      <rPr>
        <sz val="11"/>
        <color rgb="FF000000"/>
        <rFont val="Calibri"/>
      </rPr>
      <t xml:space="preserve"> for Azure Storage Accounts is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</si>
  <si>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Allow storage account key access</t>
    </r>
    <r>
      <rPr>
        <sz val="11"/>
        <color rgb="FF000000"/>
        <rFont val="Calibri"/>
      </rPr>
      <t xml:space="preserve">, click the radio button next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disallow shared key authorization:</t>
    </r>
    <r>
      <rPr>
        <sz val="11"/>
        <color rgb="FF000000"/>
        <rFont val="Calibri"/>
      </rPr>
      <t xml:space="preserve">
</t>
    </r>
    <r>
      <rPr>
        <sz val="11"/>
        <color rgb="FF006096"/>
        <rFont val="Roboto Condensed"/>
      </rPr>
      <t>az storage account update --resource-group &lt;resource-group&gt; --name &lt;storage-account&gt; --allow-shared-key-access false</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disallow shared key authorization:</t>
    </r>
    <r>
      <rPr>
        <sz val="11"/>
        <color rgb="FF000000"/>
        <rFont val="Calibri"/>
      </rPr>
      <t xml:space="preserve">
</t>
    </r>
    <r>
      <rPr>
        <sz val="11"/>
        <color rgb="FF006096"/>
        <rFont val="Roboto Condensed"/>
      </rPr>
      <t>Set-AzStorageAccount -ResourceGroupName &lt;resource-group&gt; -Name &lt;storage-account&gt; -AllowSharedKeyAccess $false</t>
    </r>
    <r>
      <rPr>
        <sz val="11"/>
        <color rgb="FF006096"/>
        <rFont val="Roboto Condensed"/>
      </rPr>
      <t xml:space="preserve">
</t>
    </r>
  </si>
  <si>
    <r>
      <rPr>
        <sz val="11"/>
        <color rgb="FF000000"/>
        <rFont val="Calibri"/>
      </rPr>
      <t>Every secure request to an Azure Storage account must be authorized. By default, requests can be authorized with either Microsoft Entra credentials or by using the account access key for Shared Key authorization.</t>
    </r>
  </si>
  <si>
    <r>
      <rPr>
        <sz val="11"/>
        <color rgb="FF000000"/>
        <rFont val="Calibri"/>
      </rPr>
      <t>When you disallow Shared Key authorization for a storage account, any requests to the account that are authorized with Shared Key, including shared access signatures (SAS), will be denied. Client applications that currently access the storage account using the Shared Key will no longer function.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</si>
  <si>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Allow storage account key access</t>
    </r>
    <r>
      <rPr>
        <sz val="11"/>
        <color rgb="FF000000"/>
        <rFont val="Calibri"/>
      </rPr>
      <t xml:space="preserve">, ensure that the radio button next to </t>
    </r>
    <r>
      <rPr>
        <b/>
        <sz val="11"/>
        <color rgb="FF000000"/>
        <rFont val="Calibri"/>
      </rPr>
      <t>Disabled</t>
    </r>
    <r>
      <rPr>
        <sz val="11"/>
        <color rgb="FF000000"/>
        <rFont val="Calibri"/>
      </rPr>
      <t xml:space="preserve"> is selected.</t>
    </r>
    <r>
      <rPr>
        <sz val="11"/>
        <color rgb="FF000000"/>
        <rFont val="Calibri"/>
      </rPr>
      <t xml:space="preserve">
</t>
    </r>
    <r>
      <rPr>
        <sz val="11"/>
        <color rgb="FF000000"/>
        <rFont val="Calibri"/>
      </rPr>
      <t>- Repeat steps 1-4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show --resource-group &lt;resource-group&gt; --name &lt;storage-account&gt;</t>
    </r>
    <r>
      <rPr>
        <sz val="11"/>
        <color rgb="FF006096"/>
        <rFont val="Roboto Condensed"/>
      </rPr>
      <t xml:space="preserve">
</t>
    </r>
    <r>
      <rPr>
        <sz val="11"/>
        <color rgb="FF000000"/>
        <rFont val="Calibri"/>
      </rPr>
      <t xml:space="preserve">
</t>
    </r>
    <r>
      <rPr>
        <sz val="11"/>
        <color rgb="FF000000"/>
        <rFont val="Calibri"/>
      </rPr>
      <t xml:space="preserve">Ensure that </t>
    </r>
    <r>
      <rPr>
        <b/>
        <sz val="11"/>
        <color rgb="FF000000"/>
        <rFont val="Calibri"/>
      </rPr>
      <t>allowSharedKeyAccess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storage account in a resource group with a given name:</t>
    </r>
    <r>
      <rPr>
        <sz val="11"/>
        <color rgb="FF000000"/>
        <rFont val="Calibri"/>
      </rPr>
      <t xml:space="preserve">
</t>
    </r>
    <r>
      <rPr>
        <sz val="11"/>
        <color rgb="FF006096"/>
        <rFont val="Roboto Condensed"/>
      </rPr>
      <t>$storageAccount = Get-AzStorageAccount -ResourceGroupName &lt;resource-group&gt; -Name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shared key access setting for the storage account:</t>
    </r>
    <r>
      <rPr>
        <sz val="11"/>
        <color rgb="FF000000"/>
        <rFont val="Calibri"/>
      </rPr>
      <t xml:space="preserve">
</t>
    </r>
    <r>
      <rPr>
        <sz val="11"/>
        <color rgb="FF006096"/>
        <rFont val="Roboto Condensed"/>
      </rPr>
      <t>$storageAccount.allowSharedKeyAccess</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False</t>
    </r>
    <r>
      <rPr>
        <sz val="11"/>
        <color rgb="FF000000"/>
        <rFont val="Calibri"/>
      </rPr>
      <t>.</t>
    </r>
    <r>
      <rPr>
        <sz val="11"/>
        <color rgb="FF000000"/>
        <rFont val="Calibri"/>
      </rPr>
      <t xml:space="preserve">
</t>
    </r>
    <r>
      <rPr>
        <sz val="11"/>
        <color rgb="FF000000"/>
        <rFont val="Calibri"/>
      </rPr>
      <t>Repeat for each storage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8c6a50c6-9ffd-4ae7-986f-5fa6111f9a54 </t>
    </r>
    <r>
      <rPr>
        <sz val="11"/>
        <color rgb="FF0000FF"/>
        <rFont val="Calibri"/>
      </rPr>
      <t>(https://portal.azure.com/#view/Microsoft_Azure_Policy/PolicyDetailBlade/definitionId/%2Fproviders%2FMicrosoft.Authorization%2FpolicyDefinitions%2F8c6a50c6-9ffd-4ae7-986f-5fa6111f9a54)</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prevent shared key access'</t>
    </r>
  </si>
  <si>
    <r>
      <rPr>
        <sz val="11"/>
        <color rgb="FF000000"/>
        <rFont val="Calibri"/>
      </rPr>
      <t xml:space="preserve">The AllowSharedKeyAccess property of a storage account is not set by default and does not return a value until you explicitly set it. The storage account permits requests that are authorized with the Shared Key when the property value is </t>
    </r>
    <r>
      <rPr>
        <b/>
        <sz val="11"/>
        <color rgb="FF000000"/>
        <rFont val="Calibri"/>
      </rPr>
      <t>null</t>
    </r>
    <r>
      <rPr>
        <sz val="11"/>
        <color rgb="FF000000"/>
        <rFont val="Calibri"/>
      </rPr>
      <t xml:space="preserve"> or when it is </t>
    </r>
    <r>
      <rPr>
        <b/>
        <sz val="11"/>
        <color rgb="FF000000"/>
        <rFont val="Calibri"/>
      </rPr>
      <t>true</t>
    </r>
    <r>
      <rPr>
        <sz val="11"/>
        <color rgb="FF000000"/>
        <rFont val="Calibri"/>
      </rPr>
      <t>.</t>
    </r>
  </si>
  <si>
    <t>17.1.6</t>
  </si>
  <si>
    <r>
      <rPr>
        <sz val="11"/>
        <rFont val="Calibri"/>
      </rPr>
      <t>Ensure Storage for Critical Data are Encrypted with Customer Managed Keys (CMK)</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</si>
  <si>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go to </t>
    </r>
    <r>
      <rPr>
        <b/>
        <sz val="11"/>
        <color rgb="FF000000"/>
        <rFont val="Calibri"/>
      </rPr>
      <t>Encryption</t>
    </r>
    <r>
      <rPr>
        <sz val="11"/>
        <color rgb="FF000000"/>
        <rFont val="Calibri"/>
      </rPr>
      <t xml:space="preserve">
</t>
    </r>
    <r>
      <rPr>
        <sz val="11"/>
        <color rgb="FF000000"/>
        <rFont val="Calibri"/>
      </rPr>
      <t xml:space="preserve">- Set </t>
    </r>
    <r>
      <rPr>
        <b/>
        <sz val="11"/>
        <color rgb="FF000000"/>
        <rFont val="Calibri"/>
      </rPr>
      <t>Encryption type</t>
    </r>
    <r>
      <rPr>
        <sz val="11"/>
        <color rgb="FF000000"/>
        <rFont val="Calibri"/>
      </rPr>
      <t xml:space="preserve"> to </t>
    </r>
    <r>
      <rPr>
        <b/>
        <sz val="11"/>
        <color rgb="FF000000"/>
        <rFont val="Calibri"/>
      </rPr>
      <t>Customer-managed keys</t>
    </r>
    <r>
      <rPr>
        <sz val="11"/>
        <color rgb="FF000000"/>
        <rFont val="Calibri"/>
      </rPr>
      <t xml:space="preserve">
</t>
    </r>
    <r>
      <rPr>
        <sz val="11"/>
        <color rgb="FF000000"/>
        <rFont val="Calibri"/>
      </rPr>
      <t>- Select an encryption key or enter a key URI</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</si>
  <si>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Enable sensitive data encryption at rest using Customer Managed Keys (CMK) rather than Microsoft Managed keys.</t>
    </r>
  </si>
  <si>
    <r>
      <rPr>
        <sz val="11"/>
        <color rgb="FF000000"/>
        <rFont val="Calibri"/>
      </rPr>
      <t>If the key expires by setting the 'activation date' and 'expiration date', the user must rotate the key manually.</t>
    </r>
    <r>
      <rPr>
        <sz val="11"/>
        <color rgb="FF000000"/>
        <rFont val="Calibri"/>
      </rPr>
      <t xml:space="preserve">
</t>
    </r>
    <r>
      <rPr>
        <sz val="11"/>
        <color rgb="FF000000"/>
        <rFont val="Calibri"/>
      </rPr>
      <t>Using Customer Managed Keys may also incur additional man-hour requirements to create, store, manage, and protect the keys as needed.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</si>
  <si>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go to </t>
    </r>
    <r>
      <rPr>
        <b/>
        <sz val="11"/>
        <color rgb="FF000000"/>
        <rFont val="Calibri"/>
      </rPr>
      <t>Encryption</t>
    </r>
    <r>
      <rPr>
        <sz val="11"/>
        <color rgb="FF000000"/>
        <rFont val="Calibri"/>
      </rPr>
      <t xml:space="preserve">
</t>
    </r>
    <r>
      <rPr>
        <sz val="11"/>
        <color rgb="FF000000"/>
        <rFont val="Calibri"/>
      </rPr>
      <t xml:space="preserve">- Ensure that </t>
    </r>
    <r>
      <rPr>
        <b/>
        <sz val="11"/>
        <color rgb="FF000000"/>
        <rFont val="Calibri"/>
      </rPr>
      <t>Encryption type</t>
    </r>
    <r>
      <rPr>
        <sz val="11"/>
        <color rgb="FF000000"/>
        <rFont val="Calibri"/>
      </rPr>
      <t xml:space="preserve"> is set to </t>
    </r>
    <r>
      <rPr>
        <b/>
        <sz val="11"/>
        <color rgb="FF000000"/>
        <rFont val="Calibri"/>
      </rPr>
      <t>Customer-managed keys</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Set-AzContext -Subscription &lt;subscription id&gt;</t>
    </r>
    <r>
      <rPr>
        <sz val="11"/>
        <color rgb="FF006096"/>
        <rFont val="Roboto Condensed"/>
      </rPr>
      <t xml:space="preserve">
</t>
    </r>
    <r>
      <rPr>
        <sz val="11"/>
        <color rgb="FF006096"/>
        <rFont val="Roboto Condensed"/>
      </rPr>
      <t>Get-AzStorageAccount |Select-Object -ExpandProperty Encryption</t>
    </r>
    <r>
      <rPr>
        <sz val="11"/>
        <color rgb="FF006096"/>
        <rFont val="Roboto Condensed"/>
      </rPr>
      <t xml:space="preserve">
</t>
    </r>
    <r>
      <rPr>
        <sz val="11"/>
        <color rgb="FF000000"/>
        <rFont val="Calibri"/>
      </rPr>
      <t xml:space="preserve">
</t>
    </r>
    <r>
      <rPr>
        <sz val="11"/>
        <color rgb="FF000000"/>
        <rFont val="Calibri"/>
      </rPr>
      <t>PowerShell Results - Non-Compliant</t>
    </r>
    <r>
      <rPr>
        <sz val="11"/>
        <color rgb="FF000000"/>
        <rFont val="Calibri"/>
      </rPr>
      <t xml:space="preserve">
</t>
    </r>
    <r>
      <rPr>
        <sz val="11"/>
        <color rgb="FF006096"/>
        <rFont val="Roboto Condensed"/>
      </rPr>
      <t>KeySource                       : Microsoft.Storage</t>
    </r>
    <r>
      <rPr>
        <sz val="11"/>
        <color rgb="FF006096"/>
        <rFont val="Roboto Condensed"/>
      </rPr>
      <t xml:space="preserve">
</t>
    </r>
    <r>
      <rPr>
        <sz val="11"/>
        <color rgb="FF000000"/>
        <rFont val="Calibri"/>
      </rPr>
      <t xml:space="preserve">
</t>
    </r>
    <r>
      <rPr>
        <sz val="11"/>
        <color rgb="FF000000"/>
        <rFont val="Calibri"/>
      </rPr>
      <t>PowerShell Results - Compliant</t>
    </r>
    <r>
      <rPr>
        <sz val="11"/>
        <color rgb="FF000000"/>
        <rFont val="Calibri"/>
      </rPr>
      <t xml:space="preserve">
</t>
    </r>
    <r>
      <rPr>
        <sz val="11"/>
        <color rgb="FF006096"/>
        <rFont val="Roboto Condensed"/>
      </rPr>
      <t>KeySource                       : Microsoft.Keyvault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6fac406b-40ca-413b-bf8e-0bf964659c25 </t>
    </r>
    <r>
      <rPr>
        <sz val="11"/>
        <color rgb="FF0000FF"/>
        <rFont val="Calibri"/>
      </rPr>
      <t>(https://portal.azure.com/#view/Microsoft_Azure_Policy/PolicyDetailBlade/definitionId/%2Fproviders%2FMicrosoft.Authorization%2FpolicyDefinitions%2F6fac406b-40ca-413b-bf8e-0bf964659c25)</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use customer-managed key for encryption'</t>
    </r>
  </si>
  <si>
    <t>Networking</t>
  </si>
  <si>
    <t>17.2.1</t>
  </si>
  <si>
    <r>
      <rPr>
        <sz val="11"/>
        <rFont val="Calibri"/>
      </rPr>
      <t>Ensure Private Endpoints are used to access Storage Accounts</t>
    </r>
  </si>
  <si>
    <r>
      <rPr>
        <b/>
        <sz val="11"/>
        <color rgb="FF000000"/>
        <rFont val="Calibri"/>
      </rPr>
      <t>Remediate from Azure Portal</t>
    </r>
    <r>
      <rPr>
        <sz val="11"/>
        <color rgb="FF000000"/>
        <rFont val="Calibri"/>
      </rPr>
      <t xml:space="preserve">
</t>
    </r>
    <r>
      <rPr>
        <sz val="11"/>
        <color rgb="FF000000"/>
        <rFont val="Calibri"/>
      </rPr>
      <t xml:space="preserve">- Open the </t>
    </r>
    <r>
      <rPr>
        <b/>
        <sz val="11"/>
        <color rgb="FF000000"/>
        <rFont val="Calibri"/>
      </rPr>
      <t>Storage Accounts</t>
    </r>
    <r>
      <rPr>
        <sz val="11"/>
        <color rgb="FF000000"/>
        <rFont val="Calibri"/>
      </rPr>
      <t xml:space="preserve"> blade</t>
    </r>
    <r>
      <rPr>
        <sz val="11"/>
        <color rgb="FF000000"/>
        <rFont val="Calibri"/>
      </rPr>
      <t xml:space="preserve">
</t>
    </r>
    <r>
      <rPr>
        <sz val="11"/>
        <color rgb="FF000000"/>
        <rFont val="Calibri"/>
      </rPr>
      <t>- For each listed Storage Account, perform the following:</t>
    </r>
    <r>
      <rPr>
        <sz val="11"/>
        <color rgb="FF000000"/>
        <rFont val="Calibri"/>
      </rPr>
      <t xml:space="preserve">
</t>
    </r>
    <r>
      <rPr>
        <sz val="11"/>
        <color rgb="FF000000"/>
        <rFont val="Calibri"/>
      </rPr>
      <t xml:space="preserve">- Under the </t>
    </r>
    <r>
      <rPr>
        <b/>
        <sz val="11"/>
        <color rgb="FF000000"/>
        <rFont val="Calibri"/>
      </rPr>
      <t>Security + networking</t>
    </r>
    <r>
      <rPr>
        <sz val="11"/>
        <color rgb="FF000000"/>
        <rFont val="Calibri"/>
      </rPr>
      <t xml:space="preserve"> heading, click on </t>
    </r>
    <r>
      <rPr>
        <b/>
        <sz val="11"/>
        <color rgb="FF000000"/>
        <rFont val="Calibri"/>
      </rPr>
      <t>Networking</t>
    </r>
    <r>
      <rPr>
        <sz val="11"/>
        <color rgb="FF000000"/>
        <rFont val="Calibri"/>
      </rPr>
      <t xml:space="preserve">
</t>
    </r>
    <r>
      <rPr>
        <sz val="11"/>
        <color rgb="FF000000"/>
        <rFont val="Calibri"/>
      </rPr>
      <t xml:space="preserve">- Click on the </t>
    </r>
    <r>
      <rPr>
        <b/>
        <sz val="11"/>
        <color rgb="FF000000"/>
        <rFont val="Calibri"/>
      </rPr>
      <t>Private endpoint connections</t>
    </r>
    <r>
      <rPr>
        <sz val="11"/>
        <color rgb="FF000000"/>
        <rFont val="Calibri"/>
      </rPr>
      <t xml:space="preserve"> tab at the top of the networking window</t>
    </r>
    <r>
      <rPr>
        <sz val="11"/>
        <color rgb="FF000000"/>
        <rFont val="Calibri"/>
      </rPr>
      <t xml:space="preserve">
</t>
    </r>
    <r>
      <rPr>
        <sz val="11"/>
        <color rgb="FF000000"/>
        <rFont val="Calibri"/>
      </rPr>
      <t xml:space="preserve">- Click the </t>
    </r>
    <r>
      <rPr>
        <b/>
        <sz val="11"/>
        <color rgb="FF000000"/>
        <rFont val="Calibri"/>
      </rPr>
      <t>+ Private endpoint</t>
    </r>
    <r>
      <rPr>
        <sz val="11"/>
        <color rgb="FF000000"/>
        <rFont val="Calibri"/>
      </rPr>
      <t xml:space="preserve"> button</t>
    </r>
    <r>
      <rPr>
        <sz val="11"/>
        <color rgb="FF000000"/>
        <rFont val="Calibri"/>
      </rPr>
      <t xml:space="preserve">
</t>
    </r>
    <r>
      <rPr>
        <sz val="11"/>
        <color rgb="FF000000"/>
        <rFont val="Calibri"/>
      </rPr>
      <t xml:space="preserve">- In the </t>
    </r>
    <r>
      <rPr>
        <b/>
        <sz val="11"/>
        <color rgb="FF000000"/>
        <rFont val="Calibri"/>
      </rPr>
      <t>1 - Basics</t>
    </r>
    <r>
      <rPr>
        <sz val="11"/>
        <color rgb="FF000000"/>
        <rFont val="Calibri"/>
      </rPr>
      <t xml:space="preserve"> tab/step:</t>
    </r>
    <r>
      <rPr>
        <sz val="11"/>
        <color rgb="FF000000"/>
        <rFont val="Calibri"/>
      </rPr>
      <t xml:space="preserve">
</t>
    </r>
    <r>
      <rPr>
        <sz val="11"/>
        <color rgb="FF000000"/>
        <rFont val="Calibri"/>
      </rPr>
      <t xml:space="preserve">- </t>
    </r>
    <r>
      <rPr>
        <b/>
        <sz val="11"/>
        <color rgb="FF000000"/>
        <rFont val="Calibri"/>
      </rPr>
      <t>Enter a name</t>
    </r>
    <r>
      <rPr>
        <sz val="11"/>
        <color rgb="FF000000"/>
        <rFont val="Calibri"/>
      </rPr>
      <t xml:space="preserve"> that will be easily recognizable as associated with the Storage Account (</t>
    </r>
    <r>
      <rPr>
        <i/>
        <sz val="11"/>
        <color rgb="FF000000"/>
        <rFont val="Calibri"/>
      </rPr>
      <t>Note</t>
    </r>
    <r>
      <rPr>
        <sz val="11"/>
        <color rgb="FF000000"/>
        <rFont val="Calibri"/>
      </rPr>
      <t>: The "Network Interface Name" will be automatically completed, but you can customize it if needed.)</t>
    </r>
    <r>
      <rPr>
        <sz val="11"/>
        <color rgb="FF000000"/>
        <rFont val="Calibri"/>
      </rPr>
      <t xml:space="preserve">
</t>
    </r>
    <r>
      <rPr>
        <sz val="11"/>
        <color rgb="FF000000"/>
        <rFont val="Calibri"/>
      </rPr>
      <t xml:space="preserve">- Ensure that the </t>
    </r>
    <r>
      <rPr>
        <b/>
        <sz val="11"/>
        <color rgb="FF000000"/>
        <rFont val="Calibri"/>
      </rPr>
      <t>Region</t>
    </r>
    <r>
      <rPr>
        <sz val="11"/>
        <color rgb="FF000000"/>
        <rFont val="Calibri"/>
      </rPr>
      <t xml:space="preserve"> matches the region of the Storage Account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2 - Resource</t>
    </r>
    <r>
      <rPr>
        <sz val="11"/>
        <color rgb="FF000000"/>
        <rFont val="Calibri"/>
      </rPr>
      <t xml:space="preserve"> tab/step:</t>
    </r>
    <r>
      <rPr>
        <sz val="11"/>
        <color rgb="FF000000"/>
        <rFont val="Calibri"/>
      </rPr>
      <t xml:space="preserve">
</t>
    </r>
    <r>
      <rPr>
        <sz val="11"/>
        <color rgb="FF000000"/>
        <rFont val="Calibri"/>
      </rPr>
      <t xml:space="preserve">- Select the </t>
    </r>
    <r>
      <rPr>
        <b/>
        <sz val="11"/>
        <color rgb="FF000000"/>
        <rFont val="Calibri"/>
      </rPr>
      <t>target sub-resource</t>
    </r>
    <r>
      <rPr>
        <sz val="11"/>
        <color rgb="FF000000"/>
        <rFont val="Calibri"/>
      </rPr>
      <t xml:space="preserve"> based on what type of storage resource is being made available</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3 - Virtual Network</t>
    </r>
    <r>
      <rPr>
        <sz val="11"/>
        <color rgb="FF000000"/>
        <rFont val="Calibri"/>
      </rPr>
      <t xml:space="preserve"> tab/step:</t>
    </r>
    <r>
      <rPr>
        <sz val="11"/>
        <color rgb="FF000000"/>
        <rFont val="Calibri"/>
      </rPr>
      <t xml:space="preserve">
</t>
    </r>
    <r>
      <rPr>
        <sz val="11"/>
        <color rgb="FF000000"/>
        <rFont val="Calibri"/>
      </rPr>
      <t xml:space="preserve">- Select the </t>
    </r>
    <r>
      <rPr>
        <b/>
        <sz val="11"/>
        <color rgb="FF000000"/>
        <rFont val="Calibri"/>
      </rPr>
      <t>Virtual network</t>
    </r>
    <r>
      <rPr>
        <sz val="11"/>
        <color rgb="FF000000"/>
        <rFont val="Calibri"/>
      </rPr>
      <t xml:space="preserve"> that your Storage Account will be connecting to</t>
    </r>
    <r>
      <rPr>
        <sz val="11"/>
        <color rgb="FF000000"/>
        <rFont val="Calibri"/>
      </rPr>
      <t xml:space="preserve">
</t>
    </r>
    <r>
      <rPr>
        <sz val="11"/>
        <color rgb="FF000000"/>
        <rFont val="Calibri"/>
      </rPr>
      <t xml:space="preserve">- Select the </t>
    </r>
    <r>
      <rPr>
        <b/>
        <sz val="11"/>
        <color rgb="FF000000"/>
        <rFont val="Calibri"/>
      </rPr>
      <t>Subnet</t>
    </r>
    <r>
      <rPr>
        <sz val="11"/>
        <color rgb="FF000000"/>
        <rFont val="Calibri"/>
      </rPr>
      <t xml:space="preserve"> that your Storage Account will be connecting to</t>
    </r>
    <r>
      <rPr>
        <sz val="11"/>
        <color rgb="FF000000"/>
        <rFont val="Calibri"/>
      </rPr>
      <t xml:space="preserve">
</t>
    </r>
    <r>
      <rPr>
        <sz val="11"/>
        <color rgb="FF000000"/>
        <rFont val="Calibri"/>
      </rPr>
      <t>- (Optional) Select other network settings as appropriate for your environment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4 - DNS</t>
    </r>
    <r>
      <rPr>
        <sz val="11"/>
        <color rgb="FF000000"/>
        <rFont val="Calibri"/>
      </rPr>
      <t xml:space="preserve"> tab/step:</t>
    </r>
    <r>
      <rPr>
        <sz val="11"/>
        <color rgb="FF000000"/>
        <rFont val="Calibri"/>
      </rPr>
      <t xml:space="preserve">
</t>
    </r>
    <r>
      <rPr>
        <sz val="11"/>
        <color rgb="FF000000"/>
        <rFont val="Calibri"/>
      </rPr>
      <t>- (Optional) Select other DNS settings as appropriate for your environment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5 - Tags</t>
    </r>
    <r>
      <rPr>
        <sz val="11"/>
        <color rgb="FF000000"/>
        <rFont val="Calibri"/>
      </rPr>
      <t xml:space="preserve"> tab/step:</t>
    </r>
    <r>
      <rPr>
        <sz val="11"/>
        <color rgb="FF000000"/>
        <rFont val="Calibri"/>
      </rPr>
      <t xml:space="preserve">
</t>
    </r>
    <r>
      <rPr>
        <sz val="11"/>
        <color rgb="FF000000"/>
        <rFont val="Calibri"/>
      </rPr>
      <t>- (Optional) Set any tags that are relevant to your organization</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 xml:space="preserve">
</t>
    </r>
    <r>
      <rPr>
        <sz val="11"/>
        <color rgb="FF000000"/>
        <rFont val="Calibri"/>
      </rPr>
      <t xml:space="preserve">- In the </t>
    </r>
    <r>
      <rPr>
        <b/>
        <sz val="11"/>
        <color rgb="FF000000"/>
        <rFont val="Calibri"/>
      </rPr>
      <t>6 - Review + create</t>
    </r>
    <r>
      <rPr>
        <sz val="11"/>
        <color rgb="FF000000"/>
        <rFont val="Calibri"/>
      </rPr>
      <t xml:space="preserve"> tab/step:</t>
    </r>
    <r>
      <rPr>
        <sz val="11"/>
        <color rgb="FF000000"/>
        <rFont val="Calibri"/>
      </rPr>
      <t xml:space="preserve">
</t>
    </r>
    <r>
      <rPr>
        <sz val="11"/>
        <color rgb="FF000000"/>
        <rFont val="Calibri"/>
      </rPr>
      <t xml:space="preserve">- A validation attempt will be made and after a few moments it should indicate </t>
    </r>
    <r>
      <rPr>
        <b/>
        <sz val="11"/>
        <color rgb="FF000000"/>
        <rFont val="Calibri"/>
      </rPr>
      <t>Validation Passed</t>
    </r>
    <r>
      <rPr>
        <sz val="11"/>
        <color rgb="FF000000"/>
        <rFont val="Calibri"/>
      </rPr>
      <t xml:space="preserve"> - if it does not pass, double-check your settings before beginning more in depth troubleshooting.</t>
    </r>
    <r>
      <rPr>
        <sz val="11"/>
        <color rgb="FF000000"/>
        <rFont val="Calibri"/>
      </rPr>
      <t xml:space="preserve">
</t>
    </r>
    <r>
      <rPr>
        <sz val="11"/>
        <color rgb="FF000000"/>
        <rFont val="Calibri"/>
      </rPr>
      <t xml:space="preserve">- If validation has passed, click </t>
    </r>
    <r>
      <rPr>
        <b/>
        <sz val="11"/>
        <color rgb="FF000000"/>
        <rFont val="Calibri"/>
      </rPr>
      <t>Create</t>
    </r>
    <r>
      <rPr>
        <sz val="11"/>
        <color rgb="FF000000"/>
        <rFont val="Calibri"/>
      </rPr>
      <t xml:space="preserve"> then wait for a few minutes for the scripted deployment to complete.</t>
    </r>
    <r>
      <rPr>
        <sz val="11"/>
        <color rgb="FF000000"/>
        <rFont val="Calibri"/>
      </rPr>
      <t xml:space="preserve">
</t>
    </r>
    <r>
      <rPr>
        <sz val="11"/>
        <color rgb="FF000000"/>
        <rFont val="Calibri"/>
      </rPr>
      <t>Repeat the above procedure for each Private Endpoint required within every Storage Account.</t>
    </r>
    <r>
      <rPr>
        <sz val="11"/>
        <color rgb="FF000000"/>
        <rFont val="Calibri"/>
      </rPr>
      <t xml:space="preserve">
</t>
    </r>
    <r>
      <rPr>
        <b/>
        <sz val="11"/>
        <color rgb="FF000000"/>
        <rFont val="Calibri"/>
      </rPr>
      <t>Remediate from PowerShell</t>
    </r>
    <r>
      <rPr>
        <sz val="11"/>
        <color rgb="FF000000"/>
        <rFont val="Calibri"/>
      </rPr>
      <t xml:space="preserve">
</t>
    </r>
    <r>
      <rPr>
        <sz val="11"/>
        <color rgb="FF006096"/>
        <rFont val="Roboto Condensed"/>
      </rPr>
      <t>$storageAccount = Get-AzStorageAccount -ResourceGroupName '&lt;ResourceGroupName&gt;' -Name '&lt;storageaccountname&gt;'</t>
    </r>
    <r>
      <rPr>
        <sz val="11"/>
        <color rgb="FF006096"/>
        <rFont val="Roboto Condensed"/>
      </rPr>
      <t xml:space="preserve">
</t>
    </r>
    <r>
      <rPr>
        <sz val="11"/>
        <color rgb="FF006096"/>
        <rFont val="Roboto Condensed"/>
      </rPr>
      <t xml:space="preserve">$privateEndpointConnection = @{ </t>
    </r>
    <r>
      <rPr>
        <sz val="11"/>
        <color rgb="FF006096"/>
        <rFont val="Roboto Condensed"/>
      </rPr>
      <t xml:space="preserve">
</t>
    </r>
    <r>
      <rPr>
        <sz val="11"/>
        <color rgb="FF006096"/>
        <rFont val="Roboto Condensed"/>
      </rPr>
      <t xml:space="preserve">                                Name = 'connectionName'</t>
    </r>
    <r>
      <rPr>
        <sz val="11"/>
        <color rgb="FF006096"/>
        <rFont val="Roboto Condensed"/>
      </rPr>
      <t xml:space="preserve">
</t>
    </r>
    <r>
      <rPr>
        <sz val="11"/>
        <color rgb="FF006096"/>
        <rFont val="Roboto Condensed"/>
      </rPr>
      <t xml:space="preserve">                                PrivateLinkServiceId = $storageAccount.Id</t>
    </r>
    <r>
      <rPr>
        <sz val="11"/>
        <color rgb="FF006096"/>
        <rFont val="Roboto Condensed"/>
      </rPr>
      <t xml:space="preserve">
</t>
    </r>
    <r>
      <rPr>
        <sz val="11"/>
        <color rgb="FF006096"/>
        <rFont val="Roboto Condensed"/>
      </rPr>
      <t xml:space="preserve">                                GroupID = "blob|blob_secondary|file|file_secondary|table|table_secondary|queue|queue_secondary|web|web_secondary|dfs|dfs_secondary"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$privateLinkServiceConnection = New-AzPrivateLinkServiceConnection @privateEndpointConnection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$virtualNetDetails = Get-AzVirtualNetwork -ResourceGroupName '&lt;ResourceGroupName&gt;' -Name '&lt;name&gt;'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$privateEndpoint = @{</t>
    </r>
    <r>
      <rPr>
        <sz val="11"/>
        <color rgb="FF006096"/>
        <rFont val="Roboto Condensed"/>
      </rPr>
      <t xml:space="preserve">
</t>
    </r>
    <r>
      <rPr>
        <sz val="11"/>
        <color rgb="FF006096"/>
        <rFont val="Roboto Condensed"/>
      </rPr>
      <t xml:space="preserve">                    ResourceGroupName = '&lt;ResourceGroupName&gt;'</t>
    </r>
    <r>
      <rPr>
        <sz val="11"/>
        <color rgb="FF006096"/>
        <rFont val="Roboto Condensed"/>
      </rPr>
      <t xml:space="preserve">
</t>
    </r>
    <r>
      <rPr>
        <sz val="11"/>
        <color rgb="FF006096"/>
        <rFont val="Roboto Condensed"/>
      </rPr>
      <t xml:space="preserve">                    Name = '&lt;PrivateEndpointName&gt;'</t>
    </r>
    <r>
      <rPr>
        <sz val="11"/>
        <color rgb="FF006096"/>
        <rFont val="Roboto Condensed"/>
      </rPr>
      <t xml:space="preserve">
</t>
    </r>
    <r>
      <rPr>
        <sz val="11"/>
        <color rgb="FF006096"/>
        <rFont val="Roboto Condensed"/>
      </rPr>
      <t xml:space="preserve">                    Location = '&lt;location&gt;'</t>
    </r>
    <r>
      <rPr>
        <sz val="11"/>
        <color rgb="FF006096"/>
        <rFont val="Roboto Condensed"/>
      </rPr>
      <t xml:space="preserve">
</t>
    </r>
    <r>
      <rPr>
        <sz val="11"/>
        <color rgb="FF006096"/>
        <rFont val="Roboto Condensed"/>
      </rPr>
      <t xml:space="preserve">                    Subnet = $virtualNetDetails.Subnets[0]</t>
    </r>
    <r>
      <rPr>
        <sz val="11"/>
        <color rgb="FF006096"/>
        <rFont val="Roboto Condensed"/>
      </rPr>
      <t xml:space="preserve">
</t>
    </r>
    <r>
      <rPr>
        <sz val="11"/>
        <color rgb="FF006096"/>
        <rFont val="Roboto Condensed"/>
      </rPr>
      <t xml:space="preserve">                    PrivateLinkServiceConnection = $privateLinkServiceConnection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New-AzPrivateEndpoint @privateEndpoint  </t>
    </r>
    <r>
      <rPr>
        <sz val="11"/>
        <color rgb="FF006096"/>
        <rFont val="Roboto Condensed"/>
      </rPr>
      <t xml:space="preserve">
</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network private-endpoint create --resource-group &lt;ResourceGroupName --location &lt;location&gt; --name &lt;private endpoint name&gt; --vnet-name &lt;VNET Name&gt; --subnet &lt;subnet name&gt; --private-connection-resource-id &lt;storage account ID&gt; --connection-name &lt;private link service connection name&gt; --group-id &lt;blob|blob_secondary|file|file_secondary|table|table_secondary|queue|queue_secondary|web|web_secondary|dfs|dfs_secondary&gt;</t>
    </r>
    <r>
      <rPr>
        <sz val="11"/>
        <color rgb="FF006096"/>
        <rFont val="Roboto Condensed"/>
      </rPr>
      <t xml:space="preserve">
</t>
    </r>
  </si>
  <si>
    <r>
      <rPr>
        <sz val="11"/>
        <color rgb="FF000000"/>
        <rFont val="Calibri"/>
      </rPr>
      <t>Use private endpoints for your Azure Storage accounts to allow clients and services to securely access data located over a network via an encrypted Private Link. To do this, the private endpoint uses an IP address from the VNet for each service. Network traffic between disparate services securely traverses encrypted over the VNet. This VNet can also link addressing space, extending your network and accessing resources on it. Similarly, it can be a tunnel through public networks to connect remote infrastructures together. This creates further security through segmenting network traffic and preventing outside sources from accessing it.</t>
    </r>
  </si>
  <si>
    <r>
      <rPr>
        <b/>
        <sz val="11"/>
        <color rgb="FF000000"/>
        <rFont val="Calibri"/>
      </rPr>
      <t>Audit from Azure Portal</t>
    </r>
    <r>
      <rPr>
        <sz val="11"/>
        <color rgb="FF000000"/>
        <rFont val="Calibri"/>
      </rPr>
      <t xml:space="preserve">
</t>
    </r>
    <r>
      <rPr>
        <sz val="11"/>
        <color rgb="FF000000"/>
        <rFont val="Calibri"/>
      </rPr>
      <t xml:space="preserve">- Open the </t>
    </r>
    <r>
      <rPr>
        <b/>
        <sz val="11"/>
        <color rgb="FF000000"/>
        <rFont val="Calibri"/>
      </rPr>
      <t>Storage Accounts</t>
    </r>
    <r>
      <rPr>
        <sz val="11"/>
        <color rgb="FF000000"/>
        <rFont val="Calibri"/>
      </rPr>
      <t xml:space="preserve"> blade.</t>
    </r>
    <r>
      <rPr>
        <sz val="11"/>
        <color rgb="FF000000"/>
        <rFont val="Calibri"/>
      </rPr>
      <t xml:space="preserve">
</t>
    </r>
    <r>
      <rPr>
        <sz val="11"/>
        <color rgb="FF000000"/>
        <rFont val="Calibri"/>
      </rPr>
      <t>- For each listed Storage Account, perform the following check:</t>
    </r>
    <r>
      <rPr>
        <sz val="11"/>
        <color rgb="FF000000"/>
        <rFont val="Calibri"/>
      </rPr>
      <t xml:space="preserve">
</t>
    </r>
    <r>
      <rPr>
        <sz val="11"/>
        <color rgb="FF000000"/>
        <rFont val="Calibri"/>
      </rPr>
      <t xml:space="preserve">- Under the </t>
    </r>
    <r>
      <rPr>
        <b/>
        <sz val="11"/>
        <color rgb="FF000000"/>
        <rFont val="Calibri"/>
      </rPr>
      <t>Security + networking</t>
    </r>
    <r>
      <rPr>
        <sz val="11"/>
        <color rgb="FF000000"/>
        <rFont val="Calibri"/>
      </rPr>
      <t xml:space="preserve"> heading, click on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Private endpoint connections</t>
    </r>
    <r>
      <rPr>
        <sz val="11"/>
        <color rgb="FF000000"/>
        <rFont val="Calibri"/>
      </rPr>
      <t xml:space="preserve"> tab at the top of the networking window.</t>
    </r>
    <r>
      <rPr>
        <sz val="11"/>
        <color rgb="FF000000"/>
        <rFont val="Calibri"/>
      </rPr>
      <t xml:space="preserve">
</t>
    </r>
    <r>
      <rPr>
        <sz val="11"/>
        <color rgb="FF000000"/>
        <rFont val="Calibri"/>
      </rPr>
      <t xml:space="preserve">- Ensure that for each VNet that the Storage Account must be accessed from, a unique Private Endpoint is deployed and the </t>
    </r>
    <r>
      <rPr>
        <b/>
        <sz val="11"/>
        <color rgb="FF000000"/>
        <rFont val="Calibri"/>
      </rPr>
      <t>Connection state</t>
    </r>
    <r>
      <rPr>
        <sz val="11"/>
        <color rgb="FF000000"/>
        <rFont val="Calibri"/>
      </rPr>
      <t xml:space="preserve"> for each Private Endpoint is </t>
    </r>
    <r>
      <rPr>
        <b/>
        <sz val="11"/>
        <color rgb="FF000000"/>
        <rFont val="Calibri"/>
      </rPr>
      <t>Approved</t>
    </r>
    <r>
      <rPr>
        <sz val="11"/>
        <color rgb="FF000000"/>
        <rFont val="Calibri"/>
      </rPr>
      <t>.</t>
    </r>
    <r>
      <rPr>
        <sz val="11"/>
        <color rgb="FF000000"/>
        <rFont val="Calibri"/>
      </rPr>
      <t xml:space="preserve">
</t>
    </r>
    <r>
      <rPr>
        <sz val="11"/>
        <color rgb="FF000000"/>
        <rFont val="Calibri"/>
      </rPr>
      <t>Repeat the procedure for each Storage Account.</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$storageAccount = Get-AzStorageAccount -ResourceGroup '&lt;ResourceGroupName&gt;' -Name '&lt;storageaccountname&gt;'</t>
    </r>
    <r>
      <rPr>
        <sz val="11"/>
        <color rgb="FF006096"/>
        <rFont val="Roboto Condensed"/>
      </rPr>
      <t xml:space="preserve">
</t>
    </r>
    <r>
      <rPr>
        <sz val="11"/>
        <color rgb="FF006096"/>
        <rFont val="Roboto Condensed"/>
      </rPr>
      <t>Get-AzPrivateEndpoint -ResourceGroup '&lt;ResourceGroupName&gt;'|Where-Object {$_.PrivateLinkServiceConnectionsText -match $storageAccount.id}</t>
    </r>
    <r>
      <rPr>
        <sz val="11"/>
        <color rgb="FF006096"/>
        <rFont val="Roboto Condensed"/>
      </rPr>
      <t xml:space="preserve">
</t>
    </r>
    <r>
      <rPr>
        <sz val="11"/>
        <color rgb="FF000000"/>
        <rFont val="Calibri"/>
      </rPr>
      <t xml:space="preserve">
</t>
    </r>
    <r>
      <rPr>
        <sz val="11"/>
        <color rgb="FF000000"/>
        <rFont val="Calibri"/>
      </rPr>
      <t>If the results of the second command returns information, the Storage Account is using a Private Endpoint and complies with this Benchmark, otherwise if the results of the second command are empty, the Storage Account generates a finding.</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storage account show --name '&lt;storage account name&gt;' --query "privateEndpointConnections[0].id"</t>
    </r>
    <r>
      <rPr>
        <sz val="11"/>
        <color rgb="FF006096"/>
        <rFont val="Roboto Condensed"/>
      </rPr>
      <t xml:space="preserve">
</t>
    </r>
    <r>
      <rPr>
        <sz val="11"/>
        <color rgb="FF000000"/>
        <rFont val="Calibri"/>
      </rPr>
      <t xml:space="preserve">
</t>
    </r>
    <r>
      <rPr>
        <sz val="11"/>
        <color rgb="FF000000"/>
        <rFont val="Calibri"/>
      </rPr>
      <t>If the above command returns data, the Storage Account complies with this Benchmark, otherwise if the results are empty, the Storage Account generates a finding.</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6edd7eda-6dd8-40f7-810d-67160c639cd9 </t>
    </r>
    <r>
      <rPr>
        <sz val="11"/>
        <color rgb="FF0000FF"/>
        <rFont val="Calibri"/>
      </rPr>
      <t>(https://portal.azure.com/#view/Microsoft_Azure_Policy/PolicyDetailBlade/definitionId/%2Fproviders%2FMicrosoft.Authorization%2FpolicyDefinitions%2F6edd7eda-6dd8-40f7-810d-67160c639cd9)</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use private link'</t>
    </r>
  </si>
  <si>
    <r>
      <rPr>
        <sz val="11"/>
        <color rgb="FF000000"/>
        <rFont val="Calibri"/>
      </rPr>
      <t>By default, Private Endpoints are not created for Storage Accounts.</t>
    </r>
  </si>
  <si>
    <t>17.2.2</t>
  </si>
  <si>
    <r>
      <rPr>
        <sz val="11"/>
        <rFont val="Calibri"/>
      </rPr>
      <t xml:space="preserve">Ensure that </t>
    </r>
    <r>
      <rPr>
        <sz val="11"/>
        <color rgb="FF000000"/>
        <rFont val="Calibri"/>
      </rPr>
      <t>'</t>
    </r>
    <r>
      <rPr>
        <b/>
        <sz val="11"/>
        <color rgb="FF000000"/>
        <rFont val="Calibri"/>
      </rPr>
      <t>Public Network Access</t>
    </r>
    <r>
      <rPr>
        <sz val="11"/>
        <color rgb="FF000000"/>
        <rFont val="Calibri"/>
      </rPr>
      <t>'</t>
    </r>
    <r>
      <rPr>
        <sz val="11"/>
        <color rgb="FF000000"/>
        <rFont val="Calibri"/>
      </rPr>
      <t xml:space="preserve"> is </t>
    </r>
    <r>
      <rPr>
        <sz val="11"/>
        <color rgb="FF000000"/>
        <rFont val="Calibri"/>
      </rPr>
      <t>'</t>
    </r>
    <r>
      <rPr>
        <b/>
        <sz val="11"/>
        <color rgb="FF000000"/>
        <rFont val="Calibri"/>
      </rPr>
      <t>Disabled</t>
    </r>
    <r>
      <rPr>
        <sz val="11"/>
        <color rgb="FF000000"/>
        <rFont val="Calibri"/>
      </rPr>
      <t>'</t>
    </r>
    <r>
      <rPr>
        <sz val="11"/>
        <color rgb="FF000000"/>
        <rFont val="Calibri"/>
      </rPr>
      <t xml:space="preserve"> for storage accounts</t>
    </r>
  </si>
  <si>
    <r>
      <rPr>
        <b/>
        <sz val="11"/>
        <color rgb="FF000000"/>
        <rFont val="Calibri"/>
      </rPr>
      <t>Remediate from Azure Portal</t>
    </r>
    <r>
      <rPr>
        <sz val="11"/>
        <color rgb="FF000000"/>
        <rFont val="Calibri"/>
      </rPr>
      <t xml:space="preserve">
</t>
    </r>
    <r>
      <rPr>
        <sz val="11"/>
        <color rgb="FF000000"/>
        <rFont val="Calibri"/>
      </rPr>
      <t>First, follow Microsoft documentation and create shared access signature tokens for your blob containers. Then,</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the </t>
    </r>
    <r>
      <rPr>
        <b/>
        <sz val="11"/>
        <color rgb="FF000000"/>
        <rFont val="Calibri"/>
      </rPr>
      <t>Security + networking</t>
    </r>
    <r>
      <rPr>
        <sz val="11"/>
        <color rgb="FF000000"/>
        <rFont val="Calibri"/>
      </rPr>
      <t xml:space="preserve"> section,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Set </t>
    </r>
    <r>
      <rPr>
        <b/>
        <sz val="11"/>
        <color rgb="FF000000"/>
        <rFont val="Calibri"/>
      </rPr>
      <t>Public network access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Set 'Public Network Access' to </t>
    </r>
    <r>
      <rPr>
        <b/>
        <sz val="11"/>
        <color rgb="FF000000"/>
        <rFont val="Calibri"/>
      </rPr>
      <t>Disabled</t>
    </r>
    <r>
      <rPr>
        <sz val="11"/>
        <color rgb="FF000000"/>
        <rFont val="Calibri"/>
      </rPr>
      <t xml:space="preserve"> on the storage account</t>
    </r>
    <r>
      <rPr>
        <sz val="11"/>
        <color rgb="FF000000"/>
        <rFont val="Calibri"/>
      </rPr>
      <t xml:space="preserve">
</t>
    </r>
    <r>
      <rPr>
        <sz val="11"/>
        <color rgb="FF006096"/>
        <rFont val="Roboto Condensed"/>
      </rPr>
      <t>az storage account update --name &lt;storage-account&gt; --resource-group &lt;resource-group&gt; --public-network-access Disabled</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 xml:space="preserve">For each Storage Account, run the following to set the </t>
    </r>
    <r>
      <rPr>
        <b/>
        <sz val="11"/>
        <color rgb="FF000000"/>
        <rFont val="Calibri"/>
      </rPr>
      <t>PublicNetworkAccess</t>
    </r>
    <r>
      <rPr>
        <sz val="11"/>
        <color rgb="FF000000"/>
        <rFont val="Calibri"/>
      </rPr>
      <t xml:space="preserve"> setting to </t>
    </r>
    <r>
      <rPr>
        <b/>
        <sz val="11"/>
        <color rgb="FF000000"/>
        <rFont val="Calibri"/>
      </rPr>
      <t>Disabled</t>
    </r>
    <r>
      <rPr>
        <sz val="11"/>
        <color rgb="FF000000"/>
        <rFont val="Calibri"/>
      </rPr>
      <t xml:space="preserve">
</t>
    </r>
    <r>
      <rPr>
        <sz val="11"/>
        <color rgb="FF006096"/>
        <rFont val="Roboto Condensed"/>
      </rPr>
      <t>Set-AzStorageAccount -ResourceGroupName &lt;resource group name&gt; -Name &lt;storage account name&gt; -PublicNetworkAccess Disabled</t>
    </r>
    <r>
      <rPr>
        <sz val="11"/>
        <color rgb="FF006096"/>
        <rFont val="Roboto Condensed"/>
      </rPr>
      <t xml:space="preserve">
</t>
    </r>
  </si>
  <si>
    <r>
      <rPr>
        <sz val="11"/>
        <color rgb="FF000000"/>
        <rFont val="Calibri"/>
      </rPr>
      <t>Disallowing public network access for a storage account overrides the public access settings for individual containers in that storage account for Azure Resource Manager Deployment Model storage accounts.  Azure Storage accounts that use the classic deployment model will be retired on August 31, 2024.</t>
    </r>
  </si>
  <si>
    <r>
      <rPr>
        <sz val="11"/>
        <color rgb="FF000000"/>
        <rFont val="Calibri"/>
      </rPr>
      <t>Access will have to be managed using shared access signatures or via Azure AD RBAC.</t>
    </r>
    <r>
      <rPr>
        <sz val="11"/>
        <color rgb="FF000000"/>
        <rFont val="Calibri"/>
      </rPr>
      <t xml:space="preserve">
</t>
    </r>
    <r>
      <rPr>
        <sz val="11"/>
        <color rgb="FF000000"/>
        <rFont val="Calibri"/>
      </rPr>
      <t>For classic storage accounts (to be retired on August 31, 2024), each container in the account must be configured to block anonymous access.  Either configure all containers or to configure at the storage account level, migrate to the Azure Resource Manager deployment model.</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</si>
  <si>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the </t>
    </r>
    <r>
      <rPr>
        <b/>
        <sz val="11"/>
        <color rgb="FF000000"/>
        <rFont val="Calibri"/>
      </rPr>
      <t>Security + networking</t>
    </r>
    <r>
      <rPr>
        <sz val="11"/>
        <color rgb="FF000000"/>
        <rFont val="Calibri"/>
      </rPr>
      <t xml:space="preserve"> section,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Public network access</t>
    </r>
    <r>
      <rPr>
        <sz val="11"/>
        <color rgb="FF000000"/>
        <rFont val="Calibri"/>
      </rPr>
      <t xml:space="preserve"> setting is set to </t>
    </r>
    <r>
      <rPr>
        <b/>
        <sz val="11"/>
        <color rgb="FF000000"/>
        <rFont val="Calibri"/>
      </rPr>
      <t>Disabled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publicNetworkAccess</t>
    </r>
    <r>
      <rPr>
        <sz val="11"/>
        <color rgb="FF000000"/>
        <rFont val="Calibri"/>
      </rPr>
      <t xml:space="preserve"> is </t>
    </r>
    <r>
      <rPr>
        <b/>
        <sz val="11"/>
        <color rgb="FF000000"/>
        <rFont val="Calibri"/>
      </rPr>
      <t>Disabled</t>
    </r>
    <r>
      <rPr>
        <sz val="11"/>
        <color rgb="FF000000"/>
        <rFont val="Calibri"/>
      </rPr>
      <t xml:space="preserve">
</t>
    </r>
    <r>
      <rPr>
        <sz val="11"/>
        <color rgb="FF006096"/>
        <rFont val="Roboto Condensed"/>
      </rPr>
      <t>az storage account show --name &lt;storage-account&gt; --resource-group &lt;resource-group&gt; --query "{publicNetworkAccess:publicNetworkAccess}"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 xml:space="preserve">For each Storage Account, ensure </t>
    </r>
    <r>
      <rPr>
        <b/>
        <sz val="11"/>
        <color rgb="FF000000"/>
        <rFont val="Calibri"/>
      </rPr>
      <t>PublicNetworkAccess</t>
    </r>
    <r>
      <rPr>
        <sz val="11"/>
        <color rgb="FF000000"/>
        <rFont val="Calibri"/>
      </rPr>
      <t xml:space="preserve"> is </t>
    </r>
    <r>
      <rPr>
        <b/>
        <sz val="11"/>
        <color rgb="FF000000"/>
        <rFont val="Calibri"/>
      </rPr>
      <t>Disabled</t>
    </r>
    <r>
      <rPr>
        <sz val="11"/>
        <color rgb="FF000000"/>
        <rFont val="Calibri"/>
      </rPr>
      <t xml:space="preserve">
</t>
    </r>
    <r>
      <rPr>
        <sz val="11"/>
        <color rgb="FF006096"/>
        <rFont val="Roboto Condensed"/>
      </rPr>
      <t>Get-AzStorageAccount -Name &lt;storage account name&gt; -ResourceGroupName &lt;resource group name&gt; |select PublicNetworkAccess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b2982f36-99f2-4db5-8eff-283140c09693 </t>
    </r>
    <r>
      <rPr>
        <sz val="11"/>
        <color rgb="FF0000FF"/>
        <rFont val="Calibri"/>
      </rPr>
      <t>(https://portal.azure.com/#view/Microsoft_Azure_Policy/PolicyDetailBlade/definitionId/%2Fproviders%2FMicrosoft.Authorization%2FpolicyDefinitions%b2982f36-99f2-4db5-8eff-283140c09693)</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disable public network access'</t>
    </r>
  </si>
  <si>
    <r>
      <rPr>
        <sz val="11"/>
        <color rgb="FF000000"/>
        <rFont val="Calibri"/>
      </rPr>
      <t xml:space="preserve">By default, </t>
    </r>
    <r>
      <rPr>
        <b/>
        <sz val="11"/>
        <color rgb="FF000000"/>
        <rFont val="Calibri"/>
      </rPr>
      <t>Public Network Access</t>
    </r>
    <r>
      <rPr>
        <sz val="11"/>
        <color rgb="FF000000"/>
        <rFont val="Calibri"/>
      </rPr>
      <t xml:space="preserve"> is set to </t>
    </r>
    <r>
      <rPr>
        <b/>
        <sz val="11"/>
        <color rgb="FF000000"/>
        <rFont val="Calibri"/>
      </rPr>
      <t>Enabled from all networks</t>
    </r>
    <r>
      <rPr>
        <sz val="11"/>
        <color rgb="FF000000"/>
        <rFont val="Calibri"/>
      </rPr>
      <t xml:space="preserve"> for the Storage Account.</t>
    </r>
  </si>
  <si>
    <t>17.2.3</t>
  </si>
  <si>
    <r>
      <rPr>
        <sz val="11"/>
        <rFont val="Calibri"/>
      </rPr>
      <t>Ensure Default Network Access Rule for Storage Accounts is Set to Deny</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</si>
  <si>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Firewalls and virtual networks</t>
    </r>
    <r>
      <rPr>
        <sz val="11"/>
        <color rgb="FF000000"/>
        <rFont val="Calibri"/>
      </rPr>
      <t xml:space="preserve"> heading.</t>
    </r>
    <r>
      <rPr>
        <sz val="11"/>
        <color rgb="FF000000"/>
        <rFont val="Calibri"/>
      </rPr>
      <t xml:space="preserve">
</t>
    </r>
    <r>
      <rPr>
        <sz val="11"/>
        <color rgb="FF000000"/>
        <rFont val="Calibri"/>
      </rPr>
      <t xml:space="preserve">- Set </t>
    </r>
    <r>
      <rPr>
        <b/>
        <sz val="11"/>
        <color rgb="FF000000"/>
        <rFont val="Calibri"/>
      </rPr>
      <t>Public network access</t>
    </r>
    <r>
      <rPr>
        <sz val="11"/>
        <color rgb="FF000000"/>
        <rFont val="Calibri"/>
      </rPr>
      <t xml:space="preserve"> to </t>
    </r>
    <r>
      <rPr>
        <b/>
        <sz val="11"/>
        <color rgb="FF000000"/>
        <rFont val="Calibri"/>
      </rPr>
      <t>Enabled from selected virtual networks and IP addresses</t>
    </r>
    <r>
      <rPr>
        <sz val="11"/>
        <color rgb="FF000000"/>
        <rFont val="Calibri"/>
      </rPr>
      <t>.</t>
    </r>
    <r>
      <rPr>
        <sz val="11"/>
        <color rgb="FF000000"/>
        <rFont val="Calibri"/>
      </rPr>
      <t xml:space="preserve">
</t>
    </r>
    <r>
      <rPr>
        <sz val="11"/>
        <color rgb="FF000000"/>
        <rFont val="Calibri"/>
      </rPr>
      <t>- Add rules to allow traffic from specific networks and IP addresses.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default-action</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xml:space="preserve">    az storage account update --name &lt;StorageAccountName&gt; --resource-group &lt;resourceGroupName&gt; --default-action Deny</t>
    </r>
    <r>
      <rPr>
        <sz val="11"/>
        <color rgb="FF006096"/>
        <rFont val="Roboto Condensed"/>
      </rPr>
      <t xml:space="preserve">
</t>
    </r>
  </si>
  <si>
    <r>
      <rPr>
        <sz val="11"/>
        <color rgb="FF000000"/>
        <rFont val="Calibri"/>
      </rPr>
      <t>Restricting default network access helps to provide a new layer of security, since storage accounts accept connections from clients on any network. To limit access to selected networks, the default action must be changed.</t>
    </r>
  </si>
  <si>
    <r>
      <rPr>
        <sz val="11"/>
        <color rgb="FF000000"/>
        <rFont val="Calibri"/>
      </rPr>
      <t>All allowed networks will need to be whitelisted on each specific network, creating administrative overhead. This may result in loss of network connectivity, so do not turn on for critical resources during business hours.</t>
    </r>
  </si>
  <si>
    <r>
      <rPr>
        <b/>
        <sz val="11"/>
        <color rgb="FF000000"/>
        <rFont val="Calibri"/>
      </rPr>
      <t>Audit from Azure Portal</t>
    </r>
    <r>
      <rPr>
        <sz val="11"/>
        <color rgb="FF000000"/>
        <rFont val="Calibri"/>
      </rPr>
      <t xml:space="preserve">
</t>
    </r>
    <r>
      <rPr>
        <sz val="11"/>
        <color rgb="FF000000"/>
        <rFont val="Calibri"/>
      </rPr>
      <t>- Go to Storage Accounts.</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Firewalls and virtual networks</t>
    </r>
    <r>
      <rPr>
        <sz val="11"/>
        <color rgb="FF000000"/>
        <rFont val="Calibri"/>
      </rPr>
      <t xml:space="preserve"> heading.</t>
    </r>
    <r>
      <rPr>
        <sz val="11"/>
        <color rgb="FF000000"/>
        <rFont val="Calibri"/>
      </rPr>
      <t xml:space="preserve">
</t>
    </r>
    <r>
      <rPr>
        <sz val="11"/>
        <color rgb="FF000000"/>
        <rFont val="Calibri"/>
      </rPr>
      <t xml:space="preserve">- Ensure that </t>
    </r>
    <r>
      <rPr>
        <b/>
        <sz val="11"/>
        <color rgb="FF000000"/>
        <rFont val="Calibri"/>
      </rPr>
      <t>Public network access</t>
    </r>
    <r>
      <rPr>
        <sz val="11"/>
        <color rgb="FF000000"/>
        <rFont val="Calibri"/>
      </rPr>
      <t xml:space="preserve"> is not set to </t>
    </r>
    <r>
      <rPr>
        <b/>
        <sz val="11"/>
        <color rgb="FF000000"/>
        <rFont val="Calibri"/>
      </rPr>
      <t>Enabled from all networks</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defaultAction</t>
    </r>
    <r>
      <rPr>
        <sz val="11"/>
        <color rgb="FF000000"/>
        <rFont val="Calibri"/>
      </rPr>
      <t xml:space="preserve"> is not set to </t>
    </r>
    <r>
      <rPr>
        <b/>
        <sz val="11"/>
        <color rgb="FF000000"/>
        <rFont val="Calibri"/>
      </rPr>
      <t xml:space="preserve"> Allow</t>
    </r>
    <r>
      <rPr>
        <sz val="11"/>
        <color rgb="FF000000"/>
        <rFont val="Calibri"/>
      </rPr>
      <t>.</t>
    </r>
    <r>
      <rPr>
        <sz val="11"/>
        <color rgb="FF000000"/>
        <rFont val="Calibri"/>
      </rPr>
      <t xml:space="preserve">
</t>
    </r>
    <r>
      <rPr>
        <sz val="11"/>
        <color rgb="FF006096"/>
        <rFont val="Roboto Condensed"/>
      </rPr>
      <t xml:space="preserve">    az storage account list --query '[*].networkRuleSet'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Set-AzContext -Subscription &lt;subscription ID&gt;</t>
    </r>
    <r>
      <rPr>
        <sz val="11"/>
        <color rgb="FF006096"/>
        <rFont val="Roboto Condensed"/>
      </rPr>
      <t xml:space="preserve">
</t>
    </r>
    <r>
      <rPr>
        <sz val="11"/>
        <color rgb="FF006096"/>
        <rFont val="Roboto Condensed"/>
      </rPr>
      <t>Get-AzStorageAccountNetworkRuleset -ResourceGroupName &lt;resource group&gt; -Name &lt;storage account name&gt; |Select-Object DefaultAction</t>
    </r>
    <r>
      <rPr>
        <sz val="11"/>
        <color rgb="FF006096"/>
        <rFont val="Roboto Condensed"/>
      </rPr>
      <t xml:space="preserve">
</t>
    </r>
    <r>
      <rPr>
        <sz val="11"/>
        <color rgb="FF000000"/>
        <rFont val="Calibri"/>
      </rPr>
      <t xml:space="preserve">
</t>
    </r>
    <r>
      <rPr>
        <sz val="11"/>
        <color rgb="FF000000"/>
        <rFont val="Calibri"/>
      </rPr>
      <t>PowerShell Result - Non-Compliant</t>
    </r>
    <r>
      <rPr>
        <sz val="11"/>
        <color rgb="FF000000"/>
        <rFont val="Calibri"/>
      </rPr>
      <t xml:space="preserve">
</t>
    </r>
    <r>
      <rPr>
        <sz val="11"/>
        <color rgb="FF006096"/>
        <rFont val="Roboto Condensed"/>
      </rPr>
      <t>DefaultAction       : Allow</t>
    </r>
    <r>
      <rPr>
        <sz val="11"/>
        <color rgb="FF006096"/>
        <rFont val="Roboto Condensed"/>
      </rPr>
      <t xml:space="preserve">
</t>
    </r>
    <r>
      <rPr>
        <sz val="11"/>
        <color rgb="FF000000"/>
        <rFont val="Calibri"/>
      </rPr>
      <t xml:space="preserve">
</t>
    </r>
    <r>
      <rPr>
        <sz val="11"/>
        <color rgb="FF000000"/>
        <rFont val="Calibri"/>
      </rPr>
      <t>PowerShell Result - Compliant</t>
    </r>
    <r>
      <rPr>
        <sz val="11"/>
        <color rgb="FF000000"/>
        <rFont val="Calibri"/>
      </rPr>
      <t xml:space="preserve">
</t>
    </r>
    <r>
      <rPr>
        <sz val="11"/>
        <color rgb="FF006096"/>
        <rFont val="Roboto Condensed"/>
      </rPr>
      <t>DefaultAction       : Deny</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34c877ad-507e-4c82-993e-3452a6e0ad3c </t>
    </r>
    <r>
      <rPr>
        <sz val="11"/>
        <color rgb="FF0000FF"/>
        <rFont val="Calibri"/>
      </rPr>
      <t>(https://portal.azure.com/#view/Microsoft_Azure_Policy/PolicyDetailBlade/definitionId/%2Fproviders%2FMicrosoft.Authorization%2FpolicyDefinitions%2F34c877ad-507e-4c82-993e-3452a6e0ad3c)</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restrict network access'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2a1a9cdf-e04d-429a-8416-3bfb72a1b26f </t>
    </r>
    <r>
      <rPr>
        <sz val="11"/>
        <color rgb="FF0000FF"/>
        <rFont val="Calibri"/>
      </rPr>
      <t>(https://portal.azure.com/#view/Microsoft_Azure_Policy/PolicyDetailBlade/definitionId/%2Fproviders%2FMicrosoft.Authorization%2FpolicyDefinitions%2F2a1a9cdf-e04d-429a-8416-3bfb72a1b26f)</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'Storage accounts should restrict network access using virtual network rules'</t>
    </r>
  </si>
  <si>
    <r>
      <rPr>
        <sz val="11"/>
        <color rgb="FF000000"/>
        <rFont val="Calibri"/>
      </rPr>
      <t>By default, Storage Accounts will accept connections from clients on any network.</t>
    </r>
  </si>
  <si>
    <t>Storage Accounts</t>
  </si>
  <si>
    <t>17.4</t>
  </si>
  <si>
    <r>
      <rPr>
        <sz val="11"/>
        <rFont val="Calibri"/>
      </rPr>
      <t xml:space="preserve">Ensure that </t>
    </r>
    <r>
      <rPr>
        <sz val="11"/>
        <color rgb="FF000000"/>
        <rFont val="Calibri"/>
      </rPr>
      <t>'</t>
    </r>
    <r>
      <rPr>
        <b/>
        <sz val="11"/>
        <color rgb="FF000000"/>
        <rFont val="Calibri"/>
      </rPr>
      <t>Secure transfer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</si>
  <si>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Secure transfer required</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enable </t>
    </r>
    <r>
      <rPr>
        <b/>
        <sz val="11"/>
        <color rgb="FF000000"/>
        <rFont val="Calibri"/>
      </rPr>
      <t>Secure transfer required</t>
    </r>
    <r>
      <rPr>
        <sz val="11"/>
        <color rgb="FF000000"/>
        <rFont val="Calibri"/>
      </rPr>
      <t xml:space="preserve"> for a </t>
    </r>
    <r>
      <rPr>
        <b/>
        <sz val="11"/>
        <color rgb="FF000000"/>
        <rFont val="Calibri"/>
      </rPr>
      <t>Storage Account</t>
    </r>
    <r>
      <rPr>
        <sz val="11"/>
        <color rgb="FF000000"/>
        <rFont val="Calibri"/>
      </rPr>
      <t xml:space="preserve">
</t>
    </r>
    <r>
      <rPr>
        <sz val="11"/>
        <color rgb="FF006096"/>
        <rFont val="Roboto Condensed"/>
      </rPr>
      <t>az storage account update --name &lt;storageAccountName&gt; --resource-group &lt;resourceGroupName&gt; --https-only true</t>
    </r>
    <r>
      <rPr>
        <sz val="11"/>
        <color rgb="FF006096"/>
        <rFont val="Roboto Condensed"/>
      </rPr>
      <t xml:space="preserve">
</t>
    </r>
  </si>
  <si>
    <r>
      <rPr>
        <sz val="11"/>
        <color rgb="FF000000"/>
        <rFont val="Calibri"/>
      </rPr>
      <t>Enable data encryption in transit.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</si>
  <si>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Secure transfer required</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Use the below command to ensure the </t>
    </r>
    <r>
      <rPr>
        <b/>
        <sz val="11"/>
        <color rgb="FF000000"/>
        <rFont val="Calibri"/>
      </rPr>
      <t>Secure transfer required</t>
    </r>
    <r>
      <rPr>
        <sz val="11"/>
        <color rgb="FF000000"/>
        <rFont val="Calibri"/>
      </rPr>
      <t xml:space="preserve"> is enabled for all the </t>
    </r>
    <r>
      <rPr>
        <b/>
        <sz val="11"/>
        <color rgb="FF000000"/>
        <rFont val="Calibri"/>
      </rPr>
      <t>Storage Accounts</t>
    </r>
    <r>
      <rPr>
        <sz val="11"/>
        <color rgb="FF000000"/>
        <rFont val="Calibri"/>
      </rPr>
      <t xml:space="preserve"> by ensuring the output contains </t>
    </r>
    <r>
      <rPr>
        <b/>
        <sz val="11"/>
        <color rgb="FF000000"/>
        <rFont val="Calibri"/>
      </rPr>
      <t>true</t>
    </r>
    <r>
      <rPr>
        <sz val="11"/>
        <color rgb="FF000000"/>
        <rFont val="Calibri"/>
      </rPr>
      <t xml:space="preserve"> for each of the </t>
    </r>
    <r>
      <rPr>
        <b/>
        <sz val="11"/>
        <color rgb="FF000000"/>
        <rFont val="Calibri"/>
      </rPr>
      <t>Storage Accounts</t>
    </r>
    <r>
      <rPr>
        <sz val="11"/>
        <color rgb="FF000000"/>
        <rFont val="Calibri"/>
      </rPr>
      <t>.</t>
    </r>
    <r>
      <rPr>
        <sz val="11"/>
        <color rgb="FF000000"/>
        <rFont val="Calibri"/>
      </rPr>
      <t xml:space="preserve">
</t>
    </r>
    <r>
      <rPr>
        <sz val="11"/>
        <color rgb="FF006096"/>
        <rFont val="Roboto Condensed"/>
      </rPr>
      <t>az storage account list --query "[*].[name,enableHttpsTrafficOnly]"</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404c3081-a854-4457-ae30-26a93ef643f9 </t>
    </r>
    <r>
      <rPr>
        <sz val="11"/>
        <color rgb="FF0000FF"/>
        <rFont val="Calibri"/>
      </rPr>
      <t>(https://portal.azure.com/#view/Microsoft_Azure_Policy/PolicyDetailBlade/definitionId/%2Fproviders%2FMicrosoft.Authorization%2FpolicyDefinitions%2F404c3081-a854-4457-ae30-26a93ef643f9)</t>
    </r>
    <r>
      <rPr>
        <sz val="11"/>
        <color rgb="FF000000"/>
        <rFont val="Calibri"/>
      </rPr>
      <t xml:space="preserve"> </t>
    </r>
    <r>
      <rPr>
        <b/>
        <sz val="11"/>
        <color rgb="FF000000"/>
        <rFont val="Calibri"/>
      </rPr>
      <t>- Name:</t>
    </r>
    <r>
      <rPr>
        <sz val="11"/>
        <color rgb="FF000000"/>
        <rFont val="Calibri"/>
      </rPr>
      <t xml:space="preserve"> 'Secure transfer to storage accounts should be enabled'</t>
    </r>
  </si>
  <si>
    <r>
      <rPr>
        <sz val="11"/>
        <color rgb="FF000000"/>
        <rFont val="Calibri"/>
      </rPr>
      <t xml:space="preserve">By default, </t>
    </r>
    <r>
      <rPr>
        <b/>
        <sz val="11"/>
        <color rgb="FF000000"/>
        <rFont val="Calibri"/>
      </rPr>
      <t>Secure transfer required</t>
    </r>
    <r>
      <rPr>
        <sz val="11"/>
        <color rgb="FF000000"/>
        <rFont val="Calibri"/>
      </rPr>
      <t xml:space="preserve"> is set to </t>
    </r>
    <r>
      <rPr>
        <b/>
        <sz val="11"/>
        <color rgb="FF000000"/>
        <rFont val="Calibri"/>
      </rPr>
      <t>Disabled</t>
    </r>
    <r>
      <rPr>
        <sz val="11"/>
        <color rgb="FF000000"/>
        <rFont val="Calibri"/>
      </rPr>
      <t>.</t>
    </r>
  </si>
  <si>
    <t>17.5</t>
  </si>
  <si>
    <r>
      <rPr>
        <sz val="11"/>
        <rFont val="Calibri"/>
      </rPr>
      <t>Ensure that ‘Enable Infrastructure Encryption’ for Each Storage Account in Azure Storage is Set to ‘enabled’</t>
    </r>
  </si>
  <si>
    <r>
      <rPr>
        <b/>
        <sz val="11"/>
        <color rgb="FF000000"/>
        <rFont val="Calibri"/>
      </rPr>
      <t>Remediate from Azure Portal</t>
    </r>
    <r>
      <rPr>
        <sz val="11"/>
        <color rgb="FF000000"/>
        <rFont val="Calibri"/>
      </rPr>
      <t xml:space="preserve">
</t>
    </r>
    <r>
      <rPr>
        <sz val="11"/>
        <color rgb="FF000000"/>
        <rFont val="Calibri"/>
      </rPr>
      <t xml:space="preserve">- During Storage Account creation, in the </t>
    </r>
    <r>
      <rPr>
        <b/>
        <sz val="11"/>
        <color rgb="FF000000"/>
        <rFont val="Calibri"/>
      </rPr>
      <t>Encryption</t>
    </r>
    <r>
      <rPr>
        <sz val="11"/>
        <color rgb="FF000000"/>
        <rFont val="Calibri"/>
      </rPr>
      <t xml:space="preserve"> tab, check the box next to </t>
    </r>
    <r>
      <rPr>
        <b/>
        <sz val="11"/>
        <color rgb="FF000000"/>
        <rFont val="Calibri"/>
      </rPr>
      <t>Enable infrastructure encryption</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storage account create \</t>
    </r>
    <r>
      <rPr>
        <sz val="11"/>
        <color rgb="FF006096"/>
        <rFont val="Roboto Condensed"/>
      </rPr>
      <t xml:space="preserve">
</t>
    </r>
    <r>
      <rPr>
        <sz val="11"/>
        <color rgb="FF006096"/>
        <rFont val="Roboto Condensed"/>
      </rPr>
      <t xml:space="preserve">    --name &lt;storage-account&gt;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--location &lt;location&gt; \</t>
    </r>
    <r>
      <rPr>
        <sz val="11"/>
        <color rgb="FF006096"/>
        <rFont val="Roboto Condensed"/>
      </rPr>
      <t xml:space="preserve">
</t>
    </r>
    <r>
      <rPr>
        <sz val="11"/>
        <color rgb="FF006096"/>
        <rFont val="Roboto Condensed"/>
      </rPr>
      <t xml:space="preserve">    --sku Standard_RAGRS \</t>
    </r>
    <r>
      <rPr>
        <sz val="11"/>
        <color rgb="FF006096"/>
        <rFont val="Roboto Condensed"/>
      </rPr>
      <t xml:space="preserve">
</t>
    </r>
    <r>
      <rPr>
        <sz val="11"/>
        <color rgb="FF006096"/>
        <rFont val="Roboto Condensed"/>
      </rPr>
      <t xml:space="preserve">    --kind StorageV2 \</t>
    </r>
    <r>
      <rPr>
        <sz val="11"/>
        <color rgb="FF006096"/>
        <rFont val="Roboto Condensed"/>
      </rPr>
      <t xml:space="preserve">
</t>
    </r>
    <r>
      <rPr>
        <sz val="11"/>
        <color rgb="FF006096"/>
        <rFont val="Roboto Condensed"/>
      </rPr>
      <t xml:space="preserve">    --require-infrastructure-encryption</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New-AzStorageAccount -ResourceGroupName &lt;resource_group&gt; `</t>
    </r>
    <r>
      <rPr>
        <sz val="11"/>
        <color rgb="FF006096"/>
        <rFont val="Roboto Condensed"/>
      </rPr>
      <t xml:space="preserve">
</t>
    </r>
    <r>
      <rPr>
        <sz val="11"/>
        <color rgb="FF006096"/>
        <rFont val="Roboto Condensed"/>
      </rPr>
      <t xml:space="preserve">    -AccountName &lt;storage-account&gt; `</t>
    </r>
    <r>
      <rPr>
        <sz val="11"/>
        <color rgb="FF006096"/>
        <rFont val="Roboto Condensed"/>
      </rPr>
      <t xml:space="preserve">
</t>
    </r>
    <r>
      <rPr>
        <sz val="11"/>
        <color rgb="FF006096"/>
        <rFont val="Roboto Condensed"/>
      </rPr>
      <t xml:space="preserve">    -Location &lt;location&gt; `</t>
    </r>
    <r>
      <rPr>
        <sz val="11"/>
        <color rgb="FF006096"/>
        <rFont val="Roboto Condensed"/>
      </rPr>
      <t xml:space="preserve">
</t>
    </r>
    <r>
      <rPr>
        <sz val="11"/>
        <color rgb="FF006096"/>
        <rFont val="Roboto Condensed"/>
      </rPr>
      <t xml:space="preserve">    -SkuName "Standard_RAGRS" `</t>
    </r>
    <r>
      <rPr>
        <sz val="11"/>
        <color rgb="FF006096"/>
        <rFont val="Roboto Condensed"/>
      </rPr>
      <t xml:space="preserve">
</t>
    </r>
    <r>
      <rPr>
        <sz val="11"/>
        <color rgb="FF006096"/>
        <rFont val="Roboto Condensed"/>
      </rPr>
      <t xml:space="preserve">    -Kind StorageV2 `</t>
    </r>
    <r>
      <rPr>
        <sz val="11"/>
        <color rgb="FF006096"/>
        <rFont val="Roboto Condensed"/>
      </rPr>
      <t xml:space="preserve">
</t>
    </r>
    <r>
      <rPr>
        <sz val="11"/>
        <color rgb="FF006096"/>
        <rFont val="Roboto Condensed"/>
      </rPr>
      <t xml:space="preserve">    -RequireInfrastructureEncryption</t>
    </r>
    <r>
      <rPr>
        <sz val="11"/>
        <color rgb="FF006096"/>
        <rFont val="Roboto Condensed"/>
      </rPr>
      <t xml:space="preserve">
</t>
    </r>
    <r>
      <rPr>
        <sz val="11"/>
        <color rgb="FF000000"/>
        <rFont val="Calibri"/>
      </rPr>
      <t xml:space="preserve">
</t>
    </r>
    <r>
      <rPr>
        <b/>
        <sz val="11"/>
        <color rgb="FF000000"/>
        <rFont val="Calibri"/>
      </rPr>
      <t>Enabling Infrastructure Encryption after Storage Account Creation</t>
    </r>
    <r>
      <rPr>
        <sz val="11"/>
        <color rgb="FF000000"/>
        <rFont val="Calibri"/>
      </rPr>
      <t xml:space="preserve">
</t>
    </r>
    <r>
      <rPr>
        <sz val="11"/>
        <color rgb="FF000000"/>
        <rFont val="Calibri"/>
      </rPr>
      <t xml:space="preserve">If infrastructure encryption was not enabled on blob storage creation, there is no </t>
    </r>
    <r>
      <rPr>
        <b/>
        <i/>
        <sz val="11"/>
        <color rgb="FF000000"/>
        <rFont val="Calibri"/>
      </rPr>
      <t>official</t>
    </r>
    <r>
      <rPr>
        <sz val="11"/>
        <color rgb="FF000000"/>
        <rFont val="Calibri"/>
      </rPr>
      <t xml:space="preserve"> way to enable it. Please see the additional information section.</t>
    </r>
  </si>
  <si>
    <r>
      <rPr>
        <sz val="11"/>
        <color rgb="FF000000"/>
        <rFont val="Calibri"/>
      </rPr>
      <t>Enabling encryption at the hardware level on top of the default software encryption for Storage Accounts accessing Azure storage solutions.</t>
    </r>
  </si>
  <si>
    <r>
      <rPr>
        <sz val="11"/>
        <color rgb="FF000000"/>
        <rFont val="Calibri"/>
      </rPr>
      <t>The read and write speeds to the storage will be impacted if both default encryption and Infrastructure Encryption are checked, as a secondary form of encryption requires more resource overhead for the cryptography of information. This performance impact should be considered in an analysis for justifying use of the feature in your environment. Customer-managed keys are recommended for the most secure implementation, leading to overhead of key management. The key will also need to be backed up in a secure location, as loss of the key will mean loss of the information in the storage.</t>
    </r>
  </si>
  <si>
    <r>
      <rPr>
        <b/>
        <sz val="11"/>
        <color rgb="FF000000"/>
        <rFont val="Calibri"/>
      </rPr>
      <t>Audit from Azure Portal</t>
    </r>
    <r>
      <rPr>
        <sz val="11"/>
        <color rgb="FF000000"/>
        <rFont val="Calibri"/>
      </rPr>
      <t xml:space="preserve">
</t>
    </r>
    <r>
      <rPr>
        <sz val="11"/>
        <color rgb="FF000000"/>
        <rFont val="Calibri"/>
      </rPr>
      <t>- From Azure Portal select the portal menu in the top left.</t>
    </r>
    <r>
      <rPr>
        <sz val="11"/>
        <color rgb="FF000000"/>
        <rFont val="Calibri"/>
      </rPr>
      <t xml:space="preserve">
</t>
    </r>
    <r>
      <rPr>
        <sz val="11"/>
        <color rgb="FF000000"/>
        <rFont val="Calibri"/>
      </rPr>
      <t xml:space="preserve">- Select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each storage account within each resource group you wish to audit.</t>
    </r>
    <r>
      <rPr>
        <sz val="11"/>
        <color rgb="FF000000"/>
        <rFont val="Calibri"/>
      </rPr>
      <t xml:space="preserve">
</t>
    </r>
    <r>
      <rPr>
        <sz val="11"/>
        <color rgb="FF000000"/>
        <rFont val="Calibri"/>
      </rPr>
      <t xml:space="preserve">- In the overview, under Security, ensure </t>
    </r>
    <r>
      <rPr>
        <b/>
        <sz val="11"/>
        <color rgb="FF000000"/>
        <rFont val="Calibri"/>
      </rPr>
      <t>Infrastructure encryption</t>
    </r>
    <r>
      <rPr>
        <sz val="11"/>
        <color rgb="FF000000"/>
        <rFont val="Calibri"/>
      </rPr>
      <t xml:space="preserve"> is set to </t>
    </r>
    <r>
      <rPr>
        <b/>
        <sz val="11"/>
        <color rgb="FF000000"/>
        <rFont val="Calibri"/>
      </rPr>
      <t>Enabled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storage blob show \</t>
    </r>
    <r>
      <rPr>
        <sz val="11"/>
        <color rgb="FF006096"/>
        <rFont val="Roboto Condensed"/>
      </rPr>
      <t xml:space="preserve">
</t>
    </r>
    <r>
      <rPr>
        <sz val="11"/>
        <color rgb="FF006096"/>
        <rFont val="Roboto Condensed"/>
      </rPr>
      <t xml:space="preserve">    --account-name &lt;storage-account&gt; \</t>
    </r>
    <r>
      <rPr>
        <sz val="11"/>
        <color rgb="FF006096"/>
        <rFont val="Roboto Condensed"/>
      </rPr>
      <t xml:space="preserve">
</t>
    </r>
    <r>
      <rPr>
        <sz val="11"/>
        <color rgb="FF006096"/>
        <rFont val="Roboto Condensed"/>
      </rPr>
      <t xml:space="preserve">    --container-name &lt;container&gt; \</t>
    </r>
    <r>
      <rPr>
        <sz val="11"/>
        <color rgb="FF006096"/>
        <rFont val="Roboto Condensed"/>
      </rPr>
      <t xml:space="preserve">
</t>
    </r>
    <r>
      <rPr>
        <sz val="11"/>
        <color rgb="FF006096"/>
        <rFont val="Roboto Condensed"/>
      </rPr>
      <t xml:space="preserve">    --name &lt;blob&gt; \</t>
    </r>
    <r>
      <rPr>
        <sz val="11"/>
        <color rgb="FF006096"/>
        <rFont val="Roboto Condensed"/>
      </rPr>
      <t xml:space="preserve">
</t>
    </r>
    <r>
      <rPr>
        <sz val="11"/>
        <color rgb="FF006096"/>
        <rFont val="Roboto Condensed"/>
      </rPr>
      <t xml:space="preserve">    --query "properties.serverEncrypted"</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$account = Get-AzStorageAccount -ResourceGroupName &lt;resource-group&gt; `</t>
    </r>
    <r>
      <rPr>
        <sz val="11"/>
        <color rgb="FF006096"/>
        <rFont val="Roboto Condensed"/>
      </rPr>
      <t xml:space="preserve">
</t>
    </r>
    <r>
      <rPr>
        <sz val="11"/>
        <color rgb="FF006096"/>
        <rFont val="Roboto Condensed"/>
      </rPr>
      <t xml:space="preserve">    -Name &lt;storage-account&gt;</t>
    </r>
    <r>
      <rPr>
        <sz val="11"/>
        <color rgb="FF006096"/>
        <rFont val="Roboto Condensed"/>
      </rPr>
      <t xml:space="preserve">
</t>
    </r>
    <r>
      <rPr>
        <sz val="11"/>
        <color rgb="FF006096"/>
        <rFont val="Roboto Condensed"/>
      </rPr>
      <t>$blob = Get-AzStorageBlob -Context $account.Context `</t>
    </r>
    <r>
      <rPr>
        <sz val="11"/>
        <color rgb="FF006096"/>
        <rFont val="Roboto Condensed"/>
      </rPr>
      <t xml:space="preserve">
</t>
    </r>
    <r>
      <rPr>
        <sz val="11"/>
        <color rgb="FF006096"/>
        <rFont val="Roboto Condensed"/>
      </rPr>
      <t xml:space="preserve">    -Container &lt;container&gt; `</t>
    </r>
    <r>
      <rPr>
        <sz val="11"/>
        <color rgb="FF006096"/>
        <rFont val="Roboto Condensed"/>
      </rPr>
      <t xml:space="preserve">
</t>
    </r>
    <r>
      <rPr>
        <sz val="11"/>
        <color rgb="FF006096"/>
        <rFont val="Roboto Condensed"/>
      </rPr>
      <t xml:space="preserve">    -Blob &lt;blob&gt;</t>
    </r>
    <r>
      <rPr>
        <sz val="11"/>
        <color rgb="FF006096"/>
        <rFont val="Roboto Condensed"/>
      </rPr>
      <t xml:space="preserve">
</t>
    </r>
    <r>
      <rPr>
        <sz val="11"/>
        <color rgb="FF006096"/>
        <rFont val="Roboto Condensed"/>
      </rPr>
      <t>$blob.ICloudBlob.Properties.IsServerEncrypted</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4733ea7b-a883-42fe-8cac-97454c2a9e4a </t>
    </r>
    <r>
      <rPr>
        <sz val="11"/>
        <color rgb="FF0000FF"/>
        <rFont val="Calibri"/>
      </rPr>
      <t>(https://portal.azure.com/#view/Microsoft_Azure_Policy/PolicyDetailBlade/definitionId/%2Fproviders%2FMicrosoft.Authorization%2FpolicyDefinitions%2F4733ea7b-a883-42fe-8cac-97454c2a9e4a)</t>
    </r>
    <r>
      <rPr>
        <sz val="11"/>
        <color rgb="FF000000"/>
        <rFont val="Calibri"/>
      </rPr>
      <t xml:space="preserve"> </t>
    </r>
    <r>
      <rPr>
        <b/>
        <sz val="11"/>
        <color rgb="FF000000"/>
        <rFont val="Calibri"/>
      </rPr>
      <t>- Name:</t>
    </r>
    <r>
      <rPr>
        <sz val="11"/>
        <color rgb="FF000000"/>
        <rFont val="Calibri"/>
      </rPr>
      <t xml:space="preserve"> 'Storage accounts should have infrastructure encryption'</t>
    </r>
  </si>
  <si>
    <r>
      <rPr>
        <sz val="11"/>
        <color rgb="FF000000"/>
        <rFont val="Calibri"/>
      </rPr>
      <t>By default, Infrastructure Encryption is disabled in blob creation.</t>
    </r>
  </si>
  <si>
    <t>17.6</t>
  </si>
  <si>
    <r>
      <rPr>
        <sz val="11"/>
        <rFont val="Calibri"/>
      </rPr>
      <t xml:space="preserve">Ensure </t>
    </r>
    <r>
      <rPr>
        <sz val="11"/>
        <color rgb="FF000000"/>
        <rFont val="Calibri"/>
      </rPr>
      <t>'</t>
    </r>
    <r>
      <rPr>
        <b/>
        <sz val="11"/>
        <color rgb="FF000000"/>
        <rFont val="Calibri"/>
      </rPr>
      <t>Allow Azure services on the trusted services list to access this storage account</t>
    </r>
    <r>
      <rPr>
        <sz val="11"/>
        <color rgb="FF000000"/>
        <rFont val="Calibri"/>
      </rPr>
      <t>'</t>
    </r>
    <r>
      <rPr>
        <sz val="11"/>
        <color rgb="FF000000"/>
        <rFont val="Calibri"/>
      </rPr>
      <t xml:space="preserve"> is Enabled for Storage Account Access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</si>
  <si>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Firewalls and virtual networks</t>
    </r>
    <r>
      <rPr>
        <sz val="11"/>
        <color rgb="FF000000"/>
        <rFont val="Calibri"/>
      </rPr>
      <t xml:space="preserve"> heading.</t>
    </r>
    <r>
      <rPr>
        <sz val="11"/>
        <color rgb="FF000000"/>
        <rFont val="Calibri"/>
      </rPr>
      <t xml:space="preserve">
</t>
    </r>
    <r>
      <rPr>
        <sz val="11"/>
        <color rgb="FF000000"/>
        <rFont val="Calibri"/>
      </rPr>
      <t xml:space="preserve">- Under </t>
    </r>
    <r>
      <rPr>
        <b/>
        <sz val="11"/>
        <color rgb="FF000000"/>
        <rFont val="Calibri"/>
      </rPr>
      <t>Exceptions</t>
    </r>
    <r>
      <rPr>
        <sz val="11"/>
        <color rgb="FF000000"/>
        <rFont val="Calibri"/>
      </rPr>
      <t xml:space="preserve">, check the box next to </t>
    </r>
    <r>
      <rPr>
        <b/>
        <sz val="11"/>
        <color rgb="FF000000"/>
        <rFont val="Calibri"/>
      </rPr>
      <t>Allow Azure services on the trusted services list to access this storage account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 xml:space="preserve">Use the below command to update </t>
    </r>
    <r>
      <rPr>
        <b/>
        <sz val="11"/>
        <color rgb="FF000000"/>
        <rFont val="Calibri"/>
      </rPr>
      <t>bypass</t>
    </r>
    <r>
      <rPr>
        <sz val="11"/>
        <color rgb="FF000000"/>
        <rFont val="Calibri"/>
      </rPr>
      <t xml:space="preserve"> to </t>
    </r>
    <r>
      <rPr>
        <b/>
        <sz val="11"/>
        <color rgb="FF000000"/>
        <rFont val="Calibri"/>
      </rPr>
      <t>Azure services</t>
    </r>
    <r>
      <rPr>
        <sz val="11"/>
        <color rgb="FF000000"/>
        <rFont val="Calibri"/>
      </rPr>
      <t>.</t>
    </r>
    <r>
      <rPr>
        <sz val="11"/>
        <color rgb="FF000000"/>
        <rFont val="Calibri"/>
      </rPr>
      <t xml:space="preserve">
</t>
    </r>
    <r>
      <rPr>
        <sz val="11"/>
        <color rgb="FF006096"/>
        <rFont val="Roboto Condensed"/>
      </rPr>
      <t>az storage account update --name &lt;StorageAccountName&gt; --resource-group &lt;resourceGroupName&gt; --bypass AzureServices</t>
    </r>
    <r>
      <rPr>
        <sz val="11"/>
        <color rgb="FF006096"/>
        <rFont val="Roboto Condensed"/>
      </rPr>
      <t xml:space="preserve">
</t>
    </r>
  </si>
  <si>
    <r>
      <rPr>
        <i/>
        <sz val="11"/>
        <color rgb="FF000000"/>
        <rFont val="Calibri"/>
      </rPr>
      <t>NOTE:</t>
    </r>
    <r>
      <rPr>
        <sz val="11"/>
        <color rgb="FF000000"/>
        <rFont val="Calibri"/>
      </rPr>
      <t xml:space="preserve"> This recommendation assumes that the </t>
    </r>
    <r>
      <rPr>
        <b/>
        <sz val="11"/>
        <color rgb="FF000000"/>
        <rFont val="Calibri"/>
      </rPr>
      <t>Public network access</t>
    </r>
    <r>
      <rPr>
        <sz val="11"/>
        <color rgb="FF000000"/>
        <rFont val="Calibri"/>
      </rPr>
      <t xml:space="preserve"> parameter is set to </t>
    </r>
    <r>
      <rPr>
        <b/>
        <sz val="11"/>
        <color rgb="FF000000"/>
        <rFont val="Calibri"/>
      </rPr>
      <t>Enabled from selected virtual networks and IP addresses</t>
    </r>
    <r>
      <rPr>
        <sz val="11"/>
        <color rgb="FF000000"/>
        <rFont val="Calibri"/>
      </rPr>
      <t>. Please ensure the prerequisite recommendation has been implemented before proceeding:</t>
    </r>
    <r>
      <rPr>
        <sz val="11"/>
        <color rgb="FF000000"/>
        <rFont val="Calibri"/>
      </rPr>
      <t xml:space="preserve">
</t>
    </r>
    <r>
      <rPr>
        <sz val="11"/>
        <color rgb="FF000000"/>
        <rFont val="Calibri"/>
      </rPr>
      <t>- Ensure Default Network Access Rule for Storage Accounts is Set to Deny</t>
    </r>
    <r>
      <rPr>
        <sz val="11"/>
        <color rgb="FF000000"/>
        <rFont val="Calibri"/>
      </rPr>
      <t xml:space="preserve">
</t>
    </r>
    <r>
      <rPr>
        <sz val="11"/>
        <color rgb="FF000000"/>
        <rFont val="Calibri"/>
      </rPr>
      <t xml:space="preserve">Some Azure services that interact with storage accounts operate from networks that can't be granted access through network rules. To help this type of service work as intended, allow the set of trusted Azure services to bypass the network rules. These services will then use strong authentication to access the storage account. If the </t>
    </r>
    <r>
      <rPr>
        <b/>
        <sz val="11"/>
        <color rgb="FF000000"/>
        <rFont val="Calibri"/>
      </rPr>
      <t>Allow Azure services on the trusted services list to access this storage account</t>
    </r>
    <r>
      <rPr>
        <sz val="11"/>
        <color rgb="FF000000"/>
        <rFont val="Calibri"/>
      </rPr>
      <t xml:space="preserve"> exception is enabled, the following services are granted access to the storage account: Azure Backup, Azure Data Box, Azure DevTest Labs, Azure Event Grid, Azure Event Hubs, Azure File Sync, Azure HDInsight, Azure Import/Export, Azure Monitor, Azure Networking Services, and Azure Site Recovery (when registered in the subscription).</t>
    </r>
  </si>
  <si>
    <r>
      <rPr>
        <sz val="11"/>
        <color rgb="FF000000"/>
        <rFont val="Calibri"/>
      </rPr>
      <t>This creates authentication credentials for services that need access to storage resources so that services will no longer need to communicate via network request. There may be a temporary loss of communication as you set each Storage Account. It is recommended to not do this on mission-critical resources during business hours.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</si>
  <si>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Security + networking</t>
    </r>
    <r>
      <rPr>
        <sz val="11"/>
        <color rgb="FF000000"/>
        <rFont val="Calibri"/>
      </rPr>
      <t xml:space="preserve">, click </t>
    </r>
    <r>
      <rPr>
        <b/>
        <sz val="11"/>
        <color rgb="FF000000"/>
        <rFont val="Calibri"/>
      </rPr>
      <t>Networking</t>
    </r>
    <r>
      <rPr>
        <sz val="11"/>
        <color rgb="FF000000"/>
        <rFont val="Calibri"/>
      </rPr>
      <t>.</t>
    </r>
    <r>
      <rPr>
        <sz val="11"/>
        <color rgb="FF000000"/>
        <rFont val="Calibri"/>
      </rPr>
      <t xml:space="preserve">
</t>
    </r>
    <r>
      <rPr>
        <sz val="11"/>
        <color rgb="FF000000"/>
        <rFont val="Calibri"/>
      </rPr>
      <t xml:space="preserve">- Click on the </t>
    </r>
    <r>
      <rPr>
        <b/>
        <sz val="11"/>
        <color rgb="FF000000"/>
        <rFont val="Calibri"/>
      </rPr>
      <t>Firewalls and virtual networks</t>
    </r>
    <r>
      <rPr>
        <sz val="11"/>
        <color rgb="FF000000"/>
        <rFont val="Calibri"/>
      </rPr>
      <t xml:space="preserve"> heading.</t>
    </r>
    <r>
      <rPr>
        <sz val="11"/>
        <color rgb="FF000000"/>
        <rFont val="Calibri"/>
      </rPr>
      <t xml:space="preserve">
</t>
    </r>
    <r>
      <rPr>
        <sz val="11"/>
        <color rgb="FF000000"/>
        <rFont val="Calibri"/>
      </rPr>
      <t xml:space="preserve">- Under </t>
    </r>
    <r>
      <rPr>
        <b/>
        <sz val="11"/>
        <color rgb="FF000000"/>
        <rFont val="Calibri"/>
      </rPr>
      <t>Exceptions</t>
    </r>
    <r>
      <rPr>
        <sz val="11"/>
        <color rgb="FF000000"/>
        <rFont val="Calibri"/>
      </rPr>
      <t xml:space="preserve">, ensure that </t>
    </r>
    <r>
      <rPr>
        <b/>
        <sz val="11"/>
        <color rgb="FF000000"/>
        <rFont val="Calibri"/>
      </rPr>
      <t>Allow Azure services on the trusted services list to access this storage account</t>
    </r>
    <r>
      <rPr>
        <sz val="11"/>
        <color rgb="FF000000"/>
        <rFont val="Calibri"/>
      </rPr>
      <t xml:space="preserve"> is checked.</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
    </r>
    <r>
      <rPr>
        <b/>
        <sz val="11"/>
        <color rgb="FF000000"/>
        <rFont val="Calibri"/>
      </rPr>
      <t>bypass</t>
    </r>
    <r>
      <rPr>
        <sz val="11"/>
        <color rgb="FF000000"/>
        <rFont val="Calibri"/>
      </rPr>
      <t xml:space="preserve"> contains </t>
    </r>
    <r>
      <rPr>
        <b/>
        <sz val="11"/>
        <color rgb="FF000000"/>
        <rFont val="Calibri"/>
      </rPr>
      <t>AzureServices</t>
    </r>
    <r>
      <rPr>
        <sz val="11"/>
        <color rgb="FF000000"/>
        <rFont val="Calibri"/>
      </rPr>
      <t xml:space="preserve">
</t>
    </r>
    <r>
      <rPr>
        <sz val="11"/>
        <color rgb="FF006096"/>
        <rFont val="Roboto Condensed"/>
      </rPr>
      <t>az storage account list --query '[*].networkRuleSet'</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Connect-AzAccount</t>
    </r>
    <r>
      <rPr>
        <sz val="11"/>
        <color rgb="FF006096"/>
        <rFont val="Roboto Condensed"/>
      </rPr>
      <t xml:space="preserve">
</t>
    </r>
    <r>
      <rPr>
        <sz val="11"/>
        <color rgb="FF006096"/>
        <rFont val="Roboto Condensed"/>
      </rPr>
      <t>Set-AzContext -Subscription &lt;subscription ID&gt;</t>
    </r>
    <r>
      <rPr>
        <sz val="11"/>
        <color rgb="FF006096"/>
        <rFont val="Roboto Condensed"/>
      </rPr>
      <t xml:space="preserve">
</t>
    </r>
    <r>
      <rPr>
        <sz val="11"/>
        <color rgb="FF006096"/>
        <rFont val="Roboto Condensed"/>
      </rPr>
      <t>Get-AzStorageAccountNetworkRuleset -ResourceGroupName &lt;resource group&gt; -Name &lt;storage account name&gt; |Select-Object Bypass</t>
    </r>
    <r>
      <rPr>
        <sz val="11"/>
        <color rgb="FF006096"/>
        <rFont val="Roboto Condensed"/>
      </rPr>
      <t xml:space="preserve">
</t>
    </r>
    <r>
      <rPr>
        <sz val="11"/>
        <color rgb="FF000000"/>
        <rFont val="Calibri"/>
      </rPr>
      <t xml:space="preserve">
</t>
    </r>
    <r>
      <rPr>
        <sz val="11"/>
        <color rgb="FF000000"/>
        <rFont val="Calibri"/>
      </rPr>
      <t xml:space="preserve">If the response from the above command is </t>
    </r>
    <r>
      <rPr>
        <b/>
        <sz val="11"/>
        <color rgb="FF000000"/>
        <rFont val="Calibri"/>
      </rPr>
      <t>None</t>
    </r>
    <r>
      <rPr>
        <sz val="11"/>
        <color rgb="FF000000"/>
        <rFont val="Calibri"/>
      </rPr>
      <t xml:space="preserve">, the storage account configuration is out of compliance with this check. If the response is </t>
    </r>
    <r>
      <rPr>
        <b/>
        <sz val="11"/>
        <color rgb="FF000000"/>
        <rFont val="Calibri"/>
      </rPr>
      <t>AzureServices</t>
    </r>
    <r>
      <rPr>
        <sz val="11"/>
        <color rgb="FF000000"/>
        <rFont val="Calibri"/>
      </rPr>
      <t>, the storage account configuration is in compliance with this check.</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c9d007d0-c057-4772-b18c-01e546713bcd </t>
    </r>
    <r>
      <rPr>
        <sz val="11"/>
        <color rgb="FF0000FF"/>
        <rFont val="Calibri"/>
      </rPr>
      <t>(https://portal.azure.com/#view/Microsoft_Azure_Policy/PolicyDetailBlade/definitionId/%2Fproviders%2FMicrosoft.Authorization%2FpolicyDefinitions%2Fc9d007d0-c057-4772-b18c-01e546713bcd)</t>
    </r>
    <r>
      <rPr>
        <sz val="11"/>
        <color rgb="FF000000"/>
        <rFont val="Calibri"/>
      </rPr>
      <t xml:space="preserve"> </t>
    </r>
    <r>
      <rPr>
        <b/>
        <sz val="11"/>
        <color rgb="FF000000"/>
        <rFont val="Calibri"/>
      </rPr>
      <t>- Name:</t>
    </r>
    <r>
      <rPr>
        <sz val="11"/>
        <color rgb="FF000000"/>
        <rFont val="Calibri"/>
      </rPr>
      <t xml:space="preserve"> 'Storage accounts should allow access from trusted Microsoft services'</t>
    </r>
  </si>
  <si>
    <t>17.7</t>
  </si>
  <si>
    <r>
      <rPr>
        <sz val="11"/>
        <rFont val="Calibri"/>
      </rPr>
      <t>Ensure Soft Delete is Enabled for Azure Containers and Blob Storage</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</si>
  <si>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for blobs</t>
    </r>
    <r>
      <rPr>
        <sz val="11"/>
        <color rgb="FF000000"/>
        <rFont val="Calibri"/>
      </rPr>
      <t>.</t>
    </r>
    <r>
      <rPr>
        <sz val="11"/>
        <color rgb="FF000000"/>
        <rFont val="Calibri"/>
      </rPr>
      <t xml:space="preserve">
</t>
    </r>
    <r>
      <rPr>
        <sz val="11"/>
        <color rgb="FF000000"/>
        <rFont val="Calibri"/>
      </rPr>
      <t xml:space="preserve">- Check the box next to </t>
    </r>
    <r>
      <rPr>
        <b/>
        <sz val="11"/>
        <color rgb="FF000000"/>
        <rFont val="Calibri"/>
      </rPr>
      <t>Enable soft delete for containers</t>
    </r>
    <r>
      <rPr>
        <sz val="11"/>
        <color rgb="FF000000"/>
        <rFont val="Calibri"/>
      </rPr>
      <t>.</t>
    </r>
    <r>
      <rPr>
        <sz val="11"/>
        <color rgb="FF000000"/>
        <rFont val="Calibri"/>
      </rPr>
      <t xml:space="preserve">
</t>
    </r>
    <r>
      <rPr>
        <sz val="11"/>
        <color rgb="FF000000"/>
        <rFont val="Calibri"/>
      </rPr>
      <t>- Set the retention period for both to a sufficient length for your organization.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Update blob storage retention days in below command</t>
    </r>
    <r>
      <rPr>
        <sz val="11"/>
        <color rgb="FF000000"/>
        <rFont val="Calibri"/>
      </rPr>
      <t xml:space="preserve">
</t>
    </r>
    <r>
      <rPr>
        <sz val="11"/>
        <color rgb="FF006096"/>
        <rFont val="Roboto Condensed"/>
      </rPr>
      <t>az storage blob service-properties delete-policy update --days-retained &lt;RetentionDaysValue&gt; --account-name &lt;StorageAccountName&gt; --account-key &lt;AccountKey&gt; --enable true</t>
    </r>
    <r>
      <rPr>
        <sz val="11"/>
        <color rgb="FF006096"/>
        <rFont val="Roboto Condensed"/>
      </rPr>
      <t xml:space="preserve">
</t>
    </r>
    <r>
      <rPr>
        <sz val="11"/>
        <color rgb="FF000000"/>
        <rFont val="Calibri"/>
      </rPr>
      <t xml:space="preserve">
</t>
    </r>
    <r>
      <rPr>
        <sz val="11"/>
        <color rgb="FF000000"/>
        <rFont val="Calibri"/>
      </rPr>
      <t>Update container retention with the below command</t>
    </r>
    <r>
      <rPr>
        <sz val="11"/>
        <color rgb="FF000000"/>
        <rFont val="Calibri"/>
      </rPr>
      <t xml:space="preserve">
</t>
    </r>
    <r>
      <rPr>
        <sz val="11"/>
        <color rgb="FF006096"/>
        <rFont val="Roboto Condensed"/>
      </rPr>
      <t>az storage account blob-service-properties update</t>
    </r>
    <r>
      <rPr>
        <sz val="11"/>
        <color rgb="FF006096"/>
        <rFont val="Roboto Condensed"/>
      </rPr>
      <t xml:space="preserve">
</t>
    </r>
    <r>
      <rPr>
        <sz val="11"/>
        <color rgb="FF006096"/>
        <rFont val="Roboto Condensed"/>
      </rPr>
      <t xml:space="preserve">    --enable-container-delete-retention true</t>
    </r>
    <r>
      <rPr>
        <sz val="11"/>
        <color rgb="FF006096"/>
        <rFont val="Roboto Condensed"/>
      </rPr>
      <t xml:space="preserve">
</t>
    </r>
    <r>
      <rPr>
        <sz val="11"/>
        <color rgb="FF006096"/>
        <rFont val="Roboto Condensed"/>
      </rPr>
      <t xml:space="preserve">    --container-delete-retention-days &lt;days&gt;</t>
    </r>
    <r>
      <rPr>
        <sz val="11"/>
        <color rgb="FF006096"/>
        <rFont val="Roboto Condensed"/>
      </rPr>
      <t xml:space="preserve">
</t>
    </r>
    <r>
      <rPr>
        <sz val="11"/>
        <color rgb="FF006096"/>
        <rFont val="Roboto Condensed"/>
      </rPr>
      <t xml:space="preserve">    --account-name &lt;storageAccount&gt;</t>
    </r>
    <r>
      <rPr>
        <sz val="11"/>
        <color rgb="FF006096"/>
        <rFont val="Roboto Condensed"/>
      </rPr>
      <t xml:space="preserve">
</t>
    </r>
    <r>
      <rPr>
        <sz val="11"/>
        <color rgb="FF006096"/>
        <rFont val="Roboto Condensed"/>
      </rPr>
      <t xml:space="preserve">    --resource-group &lt;resourceGroup&gt;</t>
    </r>
    <r>
      <rPr>
        <sz val="11"/>
        <color rgb="FF006096"/>
        <rFont val="Roboto Condensed"/>
      </rPr>
      <t xml:space="preserve">
</t>
    </r>
  </si>
  <si>
    <r>
      <rPr>
        <sz val="11"/>
        <color rgb="FF000000"/>
        <rFont val="Calibri"/>
      </rPr>
      <t>The Azure Storage blobs contain data like ePHI or Financial, which can be secret or personal. Data that is erroneously modified or deleted by an application or other storage account user will cause data loss or unavailability.</t>
    </r>
    <r>
      <rPr>
        <sz val="11"/>
        <color rgb="FF000000"/>
        <rFont val="Calibri"/>
      </rPr>
      <t xml:space="preserve">
</t>
    </r>
    <r>
      <rPr>
        <sz val="11"/>
        <color rgb="FF000000"/>
        <rFont val="Calibri"/>
      </rPr>
      <t xml:space="preserve">It is recommended that both Azure Containers with attached Blob Storage and standalone containers with Blob Storage be made recoverable by enabling the </t>
    </r>
    <r>
      <rPr>
        <b/>
        <sz val="11"/>
        <color rgb="FF000000"/>
        <rFont val="Calibri"/>
      </rPr>
      <t>soft delete</t>
    </r>
    <r>
      <rPr>
        <sz val="11"/>
        <color rgb="FF000000"/>
        <rFont val="Calibri"/>
      </rPr>
      <t xml:space="preserve"> configuration. This is to save and recover data when blobs or blob snapshots are deleted.</t>
    </r>
  </si>
  <si>
    <r>
      <rPr>
        <sz val="11"/>
        <color rgb="FF000000"/>
        <rFont val="Calibri"/>
      </rPr>
      <t>Additional storage costs may be incurred as snapshots are retained.</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</si>
  <si>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Data management</t>
    </r>
    <r>
      <rPr>
        <sz val="11"/>
        <color rgb="FF000000"/>
        <rFont val="Calibri"/>
      </rPr>
      <t xml:space="preserve">, go to </t>
    </r>
    <r>
      <rPr>
        <b/>
        <sz val="11"/>
        <color rgb="FF000000"/>
        <rFont val="Calibri"/>
      </rPr>
      <t>Data protection</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Enable soft delete for blobs</t>
    </r>
    <r>
      <rPr>
        <sz val="11"/>
        <color rgb="FF000000"/>
        <rFont val="Calibri"/>
      </rPr>
      <t xml:space="preserve"> is checked.</t>
    </r>
    <r>
      <rPr>
        <sz val="11"/>
        <color rgb="FF000000"/>
        <rFont val="Calibri"/>
      </rPr>
      <t xml:space="preserve">
</t>
    </r>
    <r>
      <rPr>
        <sz val="11"/>
        <color rgb="FF000000"/>
        <rFont val="Calibri"/>
      </rPr>
      <t xml:space="preserve">- Ensure that </t>
    </r>
    <r>
      <rPr>
        <b/>
        <sz val="11"/>
        <color rgb="FF000000"/>
        <rFont val="Calibri"/>
      </rPr>
      <t>Enable soft delete for containers</t>
    </r>
    <r>
      <rPr>
        <sz val="11"/>
        <color rgb="FF000000"/>
        <rFont val="Calibri"/>
      </rPr>
      <t xml:space="preserve"> is checked.</t>
    </r>
    <r>
      <rPr>
        <sz val="11"/>
        <color rgb="FF000000"/>
        <rFont val="Calibri"/>
      </rPr>
      <t xml:space="preserve">
</t>
    </r>
    <r>
      <rPr>
        <sz val="11"/>
        <color rgb="FF000000"/>
        <rFont val="Calibri"/>
      </rPr>
      <t>- Ensure that the retention period for both is a sufficient length for your organization.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Blob Storage: Ensure that the output of the below command contains enabled status as true and days is not empty or null</t>
    </r>
    <r>
      <rPr>
        <sz val="11"/>
        <color rgb="FF000000"/>
        <rFont val="Calibri"/>
      </rPr>
      <t xml:space="preserve">
</t>
    </r>
    <r>
      <rPr>
        <sz val="11"/>
        <color rgb="FF006096"/>
        <rFont val="Roboto Condensed"/>
      </rPr>
      <t>az storage blob service-properties delete-policy show</t>
    </r>
    <r>
      <rPr>
        <sz val="11"/>
        <color rgb="FF006096"/>
        <rFont val="Roboto Condensed"/>
      </rPr>
      <t xml:space="preserve">
</t>
    </r>
    <r>
      <rPr>
        <sz val="11"/>
        <color rgb="FF006096"/>
        <rFont val="Roboto Condensed"/>
      </rPr>
      <t xml:space="preserve">    --account-name &lt;storageAccount&gt;</t>
    </r>
    <r>
      <rPr>
        <sz val="11"/>
        <color rgb="FF006096"/>
        <rFont val="Roboto Condensed"/>
      </rPr>
      <t xml:space="preserve">
</t>
    </r>
    <r>
      <rPr>
        <sz val="11"/>
        <color rgb="FF006096"/>
        <rFont val="Roboto Condensed"/>
      </rPr>
      <t xml:space="preserve">    --account-key &lt;accountkey&gt;</t>
    </r>
    <r>
      <rPr>
        <sz val="11"/>
        <color rgb="FF006096"/>
        <rFont val="Roboto Condensed"/>
      </rPr>
      <t xml:space="preserve">
</t>
    </r>
    <r>
      <rPr>
        <sz val="11"/>
        <color rgb="FF000000"/>
        <rFont val="Calibri"/>
      </rPr>
      <t xml:space="preserve">
</t>
    </r>
    <r>
      <rPr>
        <sz val="11"/>
        <color rgb="FF000000"/>
        <rFont val="Calibri"/>
      </rPr>
      <t xml:space="preserve">Azure Containers: Ensure that within </t>
    </r>
    <r>
      <rPr>
        <b/>
        <sz val="11"/>
        <color rgb="FF000000"/>
        <rFont val="Calibri"/>
      </rPr>
      <t>containerDeleteRetentionPolicy</t>
    </r>
    <r>
      <rPr>
        <sz val="11"/>
        <color rgb="FF000000"/>
        <rFont val="Calibri"/>
      </rPr>
      <t xml:space="preserve">, the </t>
    </r>
    <r>
      <rPr>
        <b/>
        <sz val="11"/>
        <color rgb="FF000000"/>
        <rFont val="Calibri"/>
      </rPr>
      <t>enabled</t>
    </r>
    <r>
      <rPr>
        <sz val="11"/>
        <color rgb="FF000000"/>
        <rFont val="Calibri"/>
      </rPr>
      <t xml:space="preserve"> property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az storage account blob-service-properties show</t>
    </r>
    <r>
      <rPr>
        <sz val="11"/>
        <color rgb="FF006096"/>
        <rFont val="Roboto Condensed"/>
      </rPr>
      <t xml:space="preserve">
</t>
    </r>
    <r>
      <rPr>
        <sz val="11"/>
        <color rgb="FF006096"/>
        <rFont val="Roboto Condensed"/>
      </rPr>
      <t xml:space="preserve">    --account-name &lt;storageAccount&gt;</t>
    </r>
    <r>
      <rPr>
        <sz val="11"/>
        <color rgb="FF006096"/>
        <rFont val="Roboto Condensed"/>
      </rPr>
      <t xml:space="preserve">
</t>
    </r>
    <r>
      <rPr>
        <sz val="11"/>
        <color rgb="FF006096"/>
        <rFont val="Roboto Condensed"/>
      </rPr>
      <t xml:space="preserve">    --resource-group &lt;resourceGroup&gt;</t>
    </r>
    <r>
      <rPr>
        <sz val="11"/>
        <color rgb="FF006096"/>
        <rFont val="Roboto Condensed"/>
      </rPr>
      <t xml:space="preserve">
</t>
    </r>
  </si>
  <si>
    <r>
      <rPr>
        <sz val="11"/>
        <color rgb="FF000000"/>
        <rFont val="Calibri"/>
      </rPr>
      <t xml:space="preserve">Soft delete for containers and blob storage is </t>
    </r>
    <r>
      <rPr>
        <b/>
        <sz val="11"/>
        <color rgb="FF000000"/>
        <rFont val="Calibri"/>
      </rPr>
      <t>enabled</t>
    </r>
    <r>
      <rPr>
        <sz val="11"/>
        <color rgb="FF000000"/>
        <rFont val="Calibri"/>
      </rPr>
      <t xml:space="preserve"> by default on storage accounts created via the Azure Portal, and </t>
    </r>
    <r>
      <rPr>
        <b/>
        <sz val="11"/>
        <color rgb="FF000000"/>
        <rFont val="Calibri"/>
      </rPr>
      <t>disabled</t>
    </r>
    <r>
      <rPr>
        <sz val="11"/>
        <color rgb="FF000000"/>
        <rFont val="Calibri"/>
      </rPr>
      <t xml:space="preserve"> by default on storage accounts created via Azure CLI or PowerShell.</t>
    </r>
  </si>
  <si>
    <t>17.8</t>
  </si>
  <si>
    <r>
      <rPr>
        <sz val="11"/>
        <rFont val="Calibri"/>
      </rPr>
      <t xml:space="preserve">Ensure Storage Logging is Enabled for Queue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</si>
  <si>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Monitoring</t>
    </r>
    <r>
      <rPr>
        <sz val="11"/>
        <color rgb="FF000000"/>
        <rFont val="Calibri"/>
      </rPr>
      <t xml:space="preserve">, click </t>
    </r>
    <r>
      <rPr>
        <b/>
        <sz val="11"/>
        <color rgb="FF000000"/>
        <rFont val="Calibri"/>
      </rPr>
      <t>Diagnostics settings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queue</t>
    </r>
    <r>
      <rPr>
        <sz val="11"/>
        <color rgb="FF000000"/>
        <rFont val="Calibri"/>
      </rPr>
      <t xml:space="preserve"> tab indented below the storage account.</t>
    </r>
    <r>
      <rPr>
        <sz val="11"/>
        <color rgb="FF000000"/>
        <rFont val="Calibri"/>
      </rPr>
      <t xml:space="preserve">
</t>
    </r>
    <r>
      <rPr>
        <sz val="11"/>
        <color rgb="FF000000"/>
        <rFont val="Calibri"/>
      </rPr>
      <t xml:space="preserve">- To create a new diagnostic setting, click </t>
    </r>
    <r>
      <rPr>
        <b/>
        <sz val="11"/>
        <color rgb="FF000000"/>
        <rFont val="Calibri"/>
      </rPr>
      <t>+ Add diagnostic setting</t>
    </r>
    <r>
      <rPr>
        <sz val="11"/>
        <color rgb="FF000000"/>
        <rFont val="Calibri"/>
      </rPr>
      <t xml:space="preserve">. To update an existing diagnostic setting, click </t>
    </r>
    <r>
      <rPr>
        <b/>
        <sz val="11"/>
        <color rgb="FF000000"/>
        <rFont val="Calibri"/>
      </rPr>
      <t>Edit setting</t>
    </r>
    <r>
      <rPr>
        <sz val="11"/>
        <color rgb="FF000000"/>
        <rFont val="Calibri"/>
      </rPr>
      <t xml:space="preserve"> on the diagnostic setting.</t>
    </r>
    <r>
      <rPr>
        <sz val="11"/>
        <color rgb="FF000000"/>
        <rFont val="Calibri"/>
      </rPr>
      <t xml:space="preserve">
</t>
    </r>
    <r>
      <rPr>
        <sz val="11"/>
        <color rgb="FF000000"/>
        <rFont val="Calibri"/>
      </rPr>
      <t xml:space="preserve">- Check the boxes next to </t>
    </r>
    <r>
      <rPr>
        <b/>
        <sz val="11"/>
        <color rgb="FF000000"/>
        <rFont val="Calibri"/>
      </rPr>
      <t>StorageRead</t>
    </r>
    <r>
      <rPr>
        <sz val="11"/>
        <color rgb="FF000000"/>
        <rFont val="Calibri"/>
      </rPr>
      <t xml:space="preserve">, </t>
    </r>
    <r>
      <rPr>
        <b/>
        <sz val="11"/>
        <color rgb="FF000000"/>
        <rFont val="Calibri"/>
      </rPr>
      <t>StorageWrite</t>
    </r>
    <r>
      <rPr>
        <sz val="11"/>
        <color rgb="FF000000"/>
        <rFont val="Calibri"/>
      </rPr>
      <t xml:space="preserve">, and </t>
    </r>
    <r>
      <rPr>
        <b/>
        <sz val="11"/>
        <color rgb="FF000000"/>
        <rFont val="Calibri"/>
      </rPr>
      <t>StorageDelete</t>
    </r>
    <r>
      <rPr>
        <sz val="11"/>
        <color rgb="FF000000"/>
        <rFont val="Calibri"/>
      </rPr>
      <t>.</t>
    </r>
    <r>
      <rPr>
        <sz val="11"/>
        <color rgb="FF000000"/>
        <rFont val="Calibri"/>
      </rPr>
      <t xml:space="preserve">
</t>
    </r>
    <r>
      <rPr>
        <sz val="11"/>
        <color rgb="FF000000"/>
        <rFont val="Calibri"/>
      </rPr>
      <t>- Select an appropriate destination.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enable the Storage Logging for Queue service.</t>
    </r>
    <r>
      <rPr>
        <sz val="11"/>
        <color rgb="FF000000"/>
        <rFont val="Calibri"/>
      </rPr>
      <t xml:space="preserve">
</t>
    </r>
    <r>
      <rPr>
        <sz val="11"/>
        <color rgb="FF006096"/>
        <rFont val="Roboto Condensed"/>
      </rPr>
      <t>az storage logging update --account-name &lt;storageAccountName&gt; --account-key &lt;storageAccountKey&gt; --services q --log rwd --retention 90</t>
    </r>
    <r>
      <rPr>
        <sz val="11"/>
        <color rgb="FF006096"/>
        <rFont val="Roboto Condensed"/>
      </rPr>
      <t xml:space="preserve">
</t>
    </r>
  </si>
  <si>
    <r>
      <rPr>
        <sz val="11"/>
        <color rgb="FF000000"/>
        <rFont val="Calibri"/>
      </rPr>
      <t>The Storage Queue service stores messages that may be read by any client who has access to the storage account. A queue can contain an unlimited number of messages, each of which can be up to 64KB in size using version 2011-08-18 or newer. Storage Logging happens server-side and allows details for both successful and failed requests to be recorded in the storage account. These logs allow users to see the details of read, write, and delete operations against the queues. Storage Logging log entries contain the following information about individual requests: Timing information such as start time, end-to-end latency, and server latency, authentication details, concurrency information, and the sizes of the request and response messages.</t>
    </r>
  </si>
  <si>
    <r>
      <rPr>
        <sz val="11"/>
        <color rgb="FF000000"/>
        <rFont val="Calibri"/>
      </rPr>
      <t>Enabling this setting can have a high impact on the cost of the log analytics service and data storage used by logging more data per each request. Do not enable this without determining your need for this level of logging, and do not forget to check in on data usage and projected cost. Some users have seen their logging costs increase from $10 per month to $10,000 per month.</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</si>
  <si>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Monitoring</t>
    </r>
    <r>
      <rPr>
        <sz val="11"/>
        <color rgb="FF000000"/>
        <rFont val="Calibri"/>
      </rPr>
      <t xml:space="preserve">, click </t>
    </r>
    <r>
      <rPr>
        <b/>
        <sz val="11"/>
        <color rgb="FF000000"/>
        <rFont val="Calibri"/>
      </rPr>
      <t>Diagnostics settings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queue</t>
    </r>
    <r>
      <rPr>
        <sz val="11"/>
        <color rgb="FF000000"/>
        <rFont val="Calibri"/>
      </rPr>
      <t xml:space="preserve"> tab indented below the storage account.</t>
    </r>
    <r>
      <rPr>
        <sz val="11"/>
        <color rgb="FF000000"/>
        <rFont val="Calibri"/>
      </rPr>
      <t xml:space="preserve">
</t>
    </r>
    <r>
      <rPr>
        <sz val="11"/>
        <color rgb="FF000000"/>
        <rFont val="Calibri"/>
      </rPr>
      <t>- Ensure that at least one diagnostic setting is listed.</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on a diagnostic setting.</t>
    </r>
    <r>
      <rPr>
        <sz val="11"/>
        <color rgb="FF000000"/>
        <rFont val="Calibri"/>
      </rPr>
      <t xml:space="preserve">
</t>
    </r>
    <r>
      <rPr>
        <sz val="11"/>
        <color rgb="FF000000"/>
        <rFont val="Calibri"/>
      </rPr>
      <t xml:space="preserve">- Ensure that at least one diagnostic setting has </t>
    </r>
    <r>
      <rPr>
        <b/>
        <sz val="11"/>
        <color rgb="FF000000"/>
        <rFont val="Calibri"/>
      </rPr>
      <t>StorageRead</t>
    </r>
    <r>
      <rPr>
        <sz val="11"/>
        <color rgb="FF000000"/>
        <rFont val="Calibri"/>
      </rPr>
      <t xml:space="preserve">, </t>
    </r>
    <r>
      <rPr>
        <b/>
        <sz val="11"/>
        <color rgb="FF000000"/>
        <rFont val="Calibri"/>
      </rPr>
      <t>StorageWrite</t>
    </r>
    <r>
      <rPr>
        <sz val="11"/>
        <color rgb="FF000000"/>
        <rFont val="Calibri"/>
      </rPr>
      <t xml:space="preserve">, and </t>
    </r>
    <r>
      <rPr>
        <b/>
        <sz val="11"/>
        <color rgb="FF000000"/>
        <rFont val="Calibri"/>
      </rPr>
      <t>StorageDelete</t>
    </r>
    <r>
      <rPr>
        <sz val="11"/>
        <color rgb="FF000000"/>
        <rFont val="Calibri"/>
      </rPr>
      <t xml:space="preserve"> options selected under the </t>
    </r>
    <r>
      <rPr>
        <b/>
        <sz val="11"/>
        <color rgb="FF000000"/>
        <rFont val="Calibri"/>
      </rPr>
      <t>Logs</t>
    </r>
    <r>
      <rPr>
        <sz val="11"/>
        <color rgb="FF000000"/>
        <rFont val="Calibri"/>
      </rPr>
      <t xml:space="preserve"> section and that they are sent to an appropriate destination.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 xml:space="preserve">Ensure the below command's output contains properties </t>
    </r>
    <r>
      <rPr>
        <b/>
        <sz val="11"/>
        <color rgb="FF000000"/>
        <rFont val="Calibri"/>
      </rPr>
      <t>delete</t>
    </r>
    <r>
      <rPr>
        <sz val="11"/>
        <color rgb="FF000000"/>
        <rFont val="Calibri"/>
      </rPr>
      <t xml:space="preserve">, </t>
    </r>
    <r>
      <rPr>
        <b/>
        <sz val="11"/>
        <color rgb="FF000000"/>
        <rFont val="Calibri"/>
      </rPr>
      <t>read</t>
    </r>
    <r>
      <rPr>
        <sz val="11"/>
        <color rgb="FF000000"/>
        <rFont val="Calibri"/>
      </rPr>
      <t xml:space="preserve"> and </t>
    </r>
    <r>
      <rPr>
        <b/>
        <sz val="11"/>
        <color rgb="FF000000"/>
        <rFont val="Calibri"/>
      </rPr>
      <t>write</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az storage logging show --services q --account-name &lt;storageAccountName&gt;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7bd000e3-37c7-4928-9f31-86c4b77c5c45 </t>
    </r>
    <r>
      <rPr>
        <sz val="11"/>
        <color rgb="FF0000FF"/>
        <rFont val="Calibri"/>
      </rPr>
      <t>(https://portal.azure.com/#view/Microsoft_Azure_Policy/PolicyDetailBlade/definitionId/%2Fproviders%2FMicrosoft.Authorization%2FpolicyDefinitions%2F7bd000e3-37c7-4928-9f31-86c4b77c5c45)</t>
    </r>
    <r>
      <rPr>
        <sz val="11"/>
        <color rgb="FF000000"/>
        <rFont val="Calibri"/>
      </rPr>
      <t xml:space="preserve"> </t>
    </r>
    <r>
      <rPr>
        <b/>
        <sz val="11"/>
        <color rgb="FF000000"/>
        <rFont val="Calibri"/>
      </rPr>
      <t>- Name:</t>
    </r>
    <r>
      <rPr>
        <sz val="11"/>
        <color rgb="FF000000"/>
        <rFont val="Calibri"/>
      </rPr>
      <t xml:space="preserve"> 'Configure diagnostic settings for Queue Services to Log Analytics workspace'</t>
    </r>
  </si>
  <si>
    <r>
      <rPr>
        <sz val="11"/>
        <color rgb="FF000000"/>
        <rFont val="Calibri"/>
      </rPr>
      <t>By default storage account queue services are not logged.</t>
    </r>
  </si>
  <si>
    <t>17.9</t>
  </si>
  <si>
    <r>
      <rPr>
        <sz val="11"/>
        <rFont val="Calibri"/>
      </rPr>
      <t xml:space="preserve">Ensure Storage logging is Enabled for Blob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</si>
  <si>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Monitoring</t>
    </r>
    <r>
      <rPr>
        <sz val="11"/>
        <color rgb="FF000000"/>
        <rFont val="Calibri"/>
      </rPr>
      <t xml:space="preserve">, click </t>
    </r>
    <r>
      <rPr>
        <b/>
        <sz val="11"/>
        <color rgb="FF000000"/>
        <rFont val="Calibri"/>
      </rPr>
      <t>Diagnostics settings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blob</t>
    </r>
    <r>
      <rPr>
        <sz val="11"/>
        <color rgb="FF000000"/>
        <rFont val="Calibri"/>
      </rPr>
      <t xml:space="preserve"> tab indented below the storage account.</t>
    </r>
    <r>
      <rPr>
        <sz val="11"/>
        <color rgb="FF000000"/>
        <rFont val="Calibri"/>
      </rPr>
      <t xml:space="preserve">
</t>
    </r>
    <r>
      <rPr>
        <sz val="11"/>
        <color rgb="FF000000"/>
        <rFont val="Calibri"/>
      </rPr>
      <t xml:space="preserve">- To create a new diagnostic setting, click </t>
    </r>
    <r>
      <rPr>
        <b/>
        <sz val="11"/>
        <color rgb="FF000000"/>
        <rFont val="Calibri"/>
      </rPr>
      <t>+ Add diagnostic setting</t>
    </r>
    <r>
      <rPr>
        <sz val="11"/>
        <color rgb="FF000000"/>
        <rFont val="Calibri"/>
      </rPr>
      <t xml:space="preserve">. To update an existing diagnostic setting, click </t>
    </r>
    <r>
      <rPr>
        <b/>
        <sz val="11"/>
        <color rgb="FF000000"/>
        <rFont val="Calibri"/>
      </rPr>
      <t>Edit setting</t>
    </r>
    <r>
      <rPr>
        <sz val="11"/>
        <color rgb="FF000000"/>
        <rFont val="Calibri"/>
      </rPr>
      <t xml:space="preserve"> on the diagnostic setting.</t>
    </r>
    <r>
      <rPr>
        <sz val="11"/>
        <color rgb="FF000000"/>
        <rFont val="Calibri"/>
      </rPr>
      <t xml:space="preserve">
</t>
    </r>
    <r>
      <rPr>
        <sz val="11"/>
        <color rgb="FF000000"/>
        <rFont val="Calibri"/>
      </rPr>
      <t xml:space="preserve">- Check the boxes next to </t>
    </r>
    <r>
      <rPr>
        <b/>
        <sz val="11"/>
        <color rgb="FF000000"/>
        <rFont val="Calibri"/>
      </rPr>
      <t>StorageRead</t>
    </r>
    <r>
      <rPr>
        <sz val="11"/>
        <color rgb="FF000000"/>
        <rFont val="Calibri"/>
      </rPr>
      <t xml:space="preserve">, </t>
    </r>
    <r>
      <rPr>
        <b/>
        <sz val="11"/>
        <color rgb="FF000000"/>
        <rFont val="Calibri"/>
      </rPr>
      <t>StorageWrite</t>
    </r>
    <r>
      <rPr>
        <sz val="11"/>
        <color rgb="FF000000"/>
        <rFont val="Calibri"/>
      </rPr>
      <t xml:space="preserve">, and </t>
    </r>
    <r>
      <rPr>
        <b/>
        <sz val="11"/>
        <color rgb="FF000000"/>
        <rFont val="Calibri"/>
      </rPr>
      <t>StorageDelete</t>
    </r>
    <r>
      <rPr>
        <sz val="11"/>
        <color rgb="FF000000"/>
        <rFont val="Calibri"/>
      </rPr>
      <t>.</t>
    </r>
    <r>
      <rPr>
        <sz val="11"/>
        <color rgb="FF000000"/>
        <rFont val="Calibri"/>
      </rPr>
      <t xml:space="preserve">
</t>
    </r>
    <r>
      <rPr>
        <sz val="11"/>
        <color rgb="FF000000"/>
        <rFont val="Calibri"/>
      </rPr>
      <t>- Select an appropriate destination.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enable the Storage Logging for Blob service.</t>
    </r>
    <r>
      <rPr>
        <sz val="11"/>
        <color rgb="FF000000"/>
        <rFont val="Calibri"/>
      </rPr>
      <t xml:space="preserve">
</t>
    </r>
    <r>
      <rPr>
        <sz val="11"/>
        <color rgb="FF006096"/>
        <rFont val="Roboto Condensed"/>
      </rPr>
      <t>az storage logging update --account-name &lt;storageAccountName&gt; --account-key &lt;storageAccountKey&gt; --services b --log rwd --retention 90</t>
    </r>
    <r>
      <rPr>
        <sz val="11"/>
        <color rgb="FF006096"/>
        <rFont val="Roboto Condensed"/>
      </rPr>
      <t xml:space="preserve">
</t>
    </r>
  </si>
  <si>
    <r>
      <rPr>
        <sz val="11"/>
        <color rgb="FF000000"/>
        <rFont val="Calibri"/>
      </rPr>
      <t>The Storage Blob service provides scalable, cost-efficient object storage in the cloud. Storage Logging happens server-side and allows details for both successful and failed requests to be recorded in the storage account. These logs allow users to see the details of read, write, and delete operations against the blobs. Storage Logging log entries contain the following information about individual requests: timing information such as start time, end-to-end latency, and server latency; authentication details; concurrency information; and the sizes of the request and response messages.</t>
    </r>
  </si>
  <si>
    <r>
      <rPr>
        <sz val="11"/>
        <color rgb="FF000000"/>
        <rFont val="Calibri"/>
      </rPr>
      <t>Being a level 2, enabling this setting can have a high impact on the cost of data storage used for logging more data per each request. Do not enable this without determining your need for this level of logging or forget to check in on data usage and projected cost.</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</si>
  <si>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Monitoring</t>
    </r>
    <r>
      <rPr>
        <sz val="11"/>
        <color rgb="FF000000"/>
        <rFont val="Calibri"/>
      </rPr>
      <t xml:space="preserve">, click </t>
    </r>
    <r>
      <rPr>
        <b/>
        <sz val="11"/>
        <color rgb="FF000000"/>
        <rFont val="Calibri"/>
      </rPr>
      <t>Diagnostics settings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blob</t>
    </r>
    <r>
      <rPr>
        <sz val="11"/>
        <color rgb="FF000000"/>
        <rFont val="Calibri"/>
      </rPr>
      <t xml:space="preserve"> tab indented below the storage account.</t>
    </r>
    <r>
      <rPr>
        <sz val="11"/>
        <color rgb="FF000000"/>
        <rFont val="Calibri"/>
      </rPr>
      <t xml:space="preserve">
</t>
    </r>
    <r>
      <rPr>
        <sz val="11"/>
        <color rgb="FF000000"/>
        <rFont val="Calibri"/>
      </rPr>
      <t>- Ensure that at least one diagnostic setting is listed.</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on a diagnostic setting.</t>
    </r>
    <r>
      <rPr>
        <sz val="11"/>
        <color rgb="FF000000"/>
        <rFont val="Calibri"/>
      </rPr>
      <t xml:space="preserve">
</t>
    </r>
    <r>
      <rPr>
        <sz val="11"/>
        <color rgb="FF000000"/>
        <rFont val="Calibri"/>
      </rPr>
      <t xml:space="preserve">- Ensure that at least one diagnostic setting has </t>
    </r>
    <r>
      <rPr>
        <b/>
        <sz val="11"/>
        <color rgb="FF000000"/>
        <rFont val="Calibri"/>
      </rPr>
      <t>StorageRead</t>
    </r>
    <r>
      <rPr>
        <sz val="11"/>
        <color rgb="FF000000"/>
        <rFont val="Calibri"/>
      </rPr>
      <t xml:space="preserve">, </t>
    </r>
    <r>
      <rPr>
        <b/>
        <sz val="11"/>
        <color rgb="FF000000"/>
        <rFont val="Calibri"/>
      </rPr>
      <t>StorageWrite</t>
    </r>
    <r>
      <rPr>
        <sz val="11"/>
        <color rgb="FF000000"/>
        <rFont val="Calibri"/>
      </rPr>
      <t xml:space="preserve">, and </t>
    </r>
    <r>
      <rPr>
        <b/>
        <sz val="11"/>
        <color rgb="FF000000"/>
        <rFont val="Calibri"/>
      </rPr>
      <t>StorageDelete</t>
    </r>
    <r>
      <rPr>
        <sz val="11"/>
        <color rgb="FF000000"/>
        <rFont val="Calibri"/>
      </rPr>
      <t xml:space="preserve"> options selected under the </t>
    </r>
    <r>
      <rPr>
        <b/>
        <sz val="11"/>
        <color rgb="FF000000"/>
        <rFont val="Calibri"/>
      </rPr>
      <t>Logs</t>
    </r>
    <r>
      <rPr>
        <sz val="11"/>
        <color rgb="FF000000"/>
        <rFont val="Calibri"/>
      </rPr>
      <t xml:space="preserve"> section and that they are sent to an appropriate destination.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below command's output contains properties delete, read and write set to true.</t>
    </r>
    <r>
      <rPr>
        <sz val="11"/>
        <color rgb="FF000000"/>
        <rFont val="Calibri"/>
      </rPr>
      <t xml:space="preserve">
</t>
    </r>
    <r>
      <rPr>
        <sz val="11"/>
        <color rgb="FF006096"/>
        <rFont val="Roboto Condensed"/>
      </rPr>
      <t>az storage logging show --services b --account-name &lt;storageAccountName&gt;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b4fe1a3b-0715-4c6c-a5ea-ffc33cf823cb </t>
    </r>
    <r>
      <rPr>
        <sz val="11"/>
        <color rgb="FF0000FF"/>
        <rFont val="Calibri"/>
      </rPr>
      <t>(https://portal.azure.com/#view/Microsoft_Azure_Policy/PolicyDetailBlade/definitionId/%2Fproviders%2FMicrosoft.Authorization%2FpolicyDefinitions%2Fb4fe1a3b-0715-4c6c-a5ea-ffc33cf823cb)</t>
    </r>
    <r>
      <rPr>
        <sz val="11"/>
        <color rgb="FF000000"/>
        <rFont val="Calibri"/>
      </rPr>
      <t xml:space="preserve"> </t>
    </r>
    <r>
      <rPr>
        <b/>
        <sz val="11"/>
        <color rgb="FF000000"/>
        <rFont val="Calibri"/>
      </rPr>
      <t>- Name:</t>
    </r>
    <r>
      <rPr>
        <sz val="11"/>
        <color rgb="FF000000"/>
        <rFont val="Calibri"/>
      </rPr>
      <t xml:space="preserve"> 'Configure diagnostic settings for Blob Services to Log Analytics workspace'</t>
    </r>
  </si>
  <si>
    <r>
      <rPr>
        <sz val="11"/>
        <color rgb="FF000000"/>
        <rFont val="Calibri"/>
      </rPr>
      <t>By default, storage account blob service logging is disabled for read, write, and delete operations.</t>
    </r>
  </si>
  <si>
    <t>17.10</t>
  </si>
  <si>
    <r>
      <rPr>
        <sz val="11"/>
        <rFont val="Calibri"/>
      </rPr>
      <t xml:space="preserve">Ensure Storage Logging is Enabled for Table Service for </t>
    </r>
    <r>
      <rPr>
        <sz val="11"/>
        <color rgb="FF000000"/>
        <rFont val="Calibri"/>
      </rPr>
      <t>'</t>
    </r>
    <r>
      <rPr>
        <b/>
        <sz val="11"/>
        <color rgb="FF000000"/>
        <rFont val="Calibri"/>
      </rPr>
      <t>Read</t>
    </r>
    <r>
      <rPr>
        <sz val="11"/>
        <color rgb="FF000000"/>
        <rFont val="Calibri"/>
      </rPr>
      <t>'</t>
    </r>
    <r>
      <rPr>
        <sz val="11"/>
        <color rgb="FF000000"/>
        <rFont val="Calibri"/>
      </rPr>
      <t xml:space="preserve">, </t>
    </r>
    <r>
      <rPr>
        <sz val="11"/>
        <color rgb="FF000000"/>
        <rFont val="Calibri"/>
      </rPr>
      <t>'</t>
    </r>
    <r>
      <rPr>
        <b/>
        <sz val="11"/>
        <color rgb="FF000000"/>
        <rFont val="Calibri"/>
      </rPr>
      <t>Write</t>
    </r>
    <r>
      <rPr>
        <sz val="11"/>
        <color rgb="FF000000"/>
        <rFont val="Calibri"/>
      </rPr>
      <t>'</t>
    </r>
    <r>
      <rPr>
        <sz val="11"/>
        <color rgb="FF000000"/>
        <rFont val="Calibri"/>
      </rPr>
      <t xml:space="preserve">, and </t>
    </r>
    <r>
      <rPr>
        <sz val="11"/>
        <color rgb="FF000000"/>
        <rFont val="Calibri"/>
      </rPr>
      <t>'</t>
    </r>
    <r>
      <rPr>
        <b/>
        <sz val="11"/>
        <color rgb="FF000000"/>
        <rFont val="Calibri"/>
      </rPr>
      <t>Delete</t>
    </r>
    <r>
      <rPr>
        <sz val="11"/>
        <color rgb="FF000000"/>
        <rFont val="Calibri"/>
      </rPr>
      <t>'</t>
    </r>
    <r>
      <rPr>
        <sz val="11"/>
        <color rgb="FF000000"/>
        <rFont val="Calibri"/>
      </rPr>
      <t xml:space="preserve"> Requests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</si>
  <si>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Monitoring</t>
    </r>
    <r>
      <rPr>
        <sz val="11"/>
        <color rgb="FF000000"/>
        <rFont val="Calibri"/>
      </rPr>
      <t xml:space="preserve">, click </t>
    </r>
    <r>
      <rPr>
        <b/>
        <sz val="11"/>
        <color rgb="FF000000"/>
        <rFont val="Calibri"/>
      </rPr>
      <t>Diagnostics settings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table</t>
    </r>
    <r>
      <rPr>
        <sz val="11"/>
        <color rgb="FF000000"/>
        <rFont val="Calibri"/>
      </rPr>
      <t xml:space="preserve"> tab indented below the storage account.</t>
    </r>
    <r>
      <rPr>
        <sz val="11"/>
        <color rgb="FF000000"/>
        <rFont val="Calibri"/>
      </rPr>
      <t xml:space="preserve">
</t>
    </r>
    <r>
      <rPr>
        <sz val="11"/>
        <color rgb="FF000000"/>
        <rFont val="Calibri"/>
      </rPr>
      <t xml:space="preserve">- To create a new diagnostic setting, click </t>
    </r>
    <r>
      <rPr>
        <b/>
        <sz val="11"/>
        <color rgb="FF000000"/>
        <rFont val="Calibri"/>
      </rPr>
      <t>+ Add diagnostic setting</t>
    </r>
    <r>
      <rPr>
        <sz val="11"/>
        <color rgb="FF000000"/>
        <rFont val="Calibri"/>
      </rPr>
      <t xml:space="preserve">. To update an existing diagnostic setting, click </t>
    </r>
    <r>
      <rPr>
        <b/>
        <sz val="11"/>
        <color rgb="FF000000"/>
        <rFont val="Calibri"/>
      </rPr>
      <t>Edit setting</t>
    </r>
    <r>
      <rPr>
        <sz val="11"/>
        <color rgb="FF000000"/>
        <rFont val="Calibri"/>
      </rPr>
      <t xml:space="preserve"> on the diagnostic setting.</t>
    </r>
    <r>
      <rPr>
        <sz val="11"/>
        <color rgb="FF000000"/>
        <rFont val="Calibri"/>
      </rPr>
      <t xml:space="preserve">
</t>
    </r>
    <r>
      <rPr>
        <sz val="11"/>
        <color rgb="FF000000"/>
        <rFont val="Calibri"/>
      </rPr>
      <t xml:space="preserve">- Check the boxes next to </t>
    </r>
    <r>
      <rPr>
        <b/>
        <sz val="11"/>
        <color rgb="FF000000"/>
        <rFont val="Calibri"/>
      </rPr>
      <t>StorageRead</t>
    </r>
    <r>
      <rPr>
        <sz val="11"/>
        <color rgb="FF000000"/>
        <rFont val="Calibri"/>
      </rPr>
      <t xml:space="preserve">, </t>
    </r>
    <r>
      <rPr>
        <b/>
        <sz val="11"/>
        <color rgb="FF000000"/>
        <rFont val="Calibri"/>
      </rPr>
      <t>StorageWrite</t>
    </r>
    <r>
      <rPr>
        <sz val="11"/>
        <color rgb="FF000000"/>
        <rFont val="Calibri"/>
      </rPr>
      <t xml:space="preserve">, and </t>
    </r>
    <r>
      <rPr>
        <b/>
        <sz val="11"/>
        <color rgb="FF000000"/>
        <rFont val="Calibri"/>
      </rPr>
      <t>StorageDelete</t>
    </r>
    <r>
      <rPr>
        <sz val="11"/>
        <color rgb="FF000000"/>
        <rFont val="Calibri"/>
      </rPr>
      <t>.</t>
    </r>
    <r>
      <rPr>
        <sz val="11"/>
        <color rgb="FF000000"/>
        <rFont val="Calibri"/>
      </rPr>
      <t xml:space="preserve">
</t>
    </r>
    <r>
      <rPr>
        <sz val="11"/>
        <color rgb="FF000000"/>
        <rFont val="Calibri"/>
      </rPr>
      <t>- Select an appropriate destination.</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Use the below command to enable the Storage Logging for Table service.</t>
    </r>
    <r>
      <rPr>
        <sz val="11"/>
        <color rgb="FF000000"/>
        <rFont val="Calibri"/>
      </rPr>
      <t xml:space="preserve">
</t>
    </r>
    <r>
      <rPr>
        <sz val="11"/>
        <color rgb="FF006096"/>
        <rFont val="Roboto Condensed"/>
      </rPr>
      <t>az storage logging update --account-name &lt;storageAccountName&gt; --account-key &lt;storageAccountKey&gt; --services t --log rwd --retention 90</t>
    </r>
    <r>
      <rPr>
        <sz val="11"/>
        <color rgb="FF006096"/>
        <rFont val="Roboto Condensed"/>
      </rPr>
      <t xml:space="preserve">
</t>
    </r>
  </si>
  <si>
    <r>
      <rPr>
        <sz val="11"/>
        <color rgb="FF000000"/>
        <rFont val="Calibri"/>
      </rPr>
      <t>Azure Table storage is a service that stores structured NoSQL data in the cloud, providing a key/attribute store with a schema-less design. Storage Logging happens server-side and allows details for both successful and failed requests to be recorded in the storage account. These logs allow users to see the details of read, write, and delete operations against the tables. Storage Logging log entries contain the following information about individual requests: timing information such as start time, end-to-end latency, and server latency; authentication details; concurrency information; and the sizes of the request and response messages.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</si>
  <si>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Monitoring</t>
    </r>
    <r>
      <rPr>
        <sz val="11"/>
        <color rgb="FF000000"/>
        <rFont val="Calibri"/>
      </rPr>
      <t xml:space="preserve">, click </t>
    </r>
    <r>
      <rPr>
        <b/>
        <sz val="11"/>
        <color rgb="FF000000"/>
        <rFont val="Calibri"/>
      </rPr>
      <t>Diagnostics settings</t>
    </r>
    <r>
      <rPr>
        <sz val="11"/>
        <color rgb="FF000000"/>
        <rFont val="Calibri"/>
      </rPr>
      <t>.</t>
    </r>
    <r>
      <rPr>
        <sz val="11"/>
        <color rgb="FF000000"/>
        <rFont val="Calibri"/>
      </rPr>
      <t xml:space="preserve">
</t>
    </r>
    <r>
      <rPr>
        <sz val="11"/>
        <color rgb="FF000000"/>
        <rFont val="Calibri"/>
      </rPr>
      <t xml:space="preserve">- Select the </t>
    </r>
    <r>
      <rPr>
        <b/>
        <sz val="11"/>
        <color rgb="FF000000"/>
        <rFont val="Calibri"/>
      </rPr>
      <t>table</t>
    </r>
    <r>
      <rPr>
        <sz val="11"/>
        <color rgb="FF000000"/>
        <rFont val="Calibri"/>
      </rPr>
      <t xml:space="preserve"> tab indented below the storage account.</t>
    </r>
    <r>
      <rPr>
        <sz val="11"/>
        <color rgb="FF000000"/>
        <rFont val="Calibri"/>
      </rPr>
      <t xml:space="preserve">
</t>
    </r>
    <r>
      <rPr>
        <sz val="11"/>
        <color rgb="FF000000"/>
        <rFont val="Calibri"/>
      </rPr>
      <t>- Ensure that at least one diagnostic setting is listed.</t>
    </r>
    <r>
      <rPr>
        <sz val="11"/>
        <color rgb="FF000000"/>
        <rFont val="Calibri"/>
      </rPr>
      <t xml:space="preserve">
</t>
    </r>
    <r>
      <rPr>
        <sz val="11"/>
        <color rgb="FF000000"/>
        <rFont val="Calibri"/>
      </rPr>
      <t xml:space="preserve">- Click </t>
    </r>
    <r>
      <rPr>
        <b/>
        <sz val="11"/>
        <color rgb="FF000000"/>
        <rFont val="Calibri"/>
      </rPr>
      <t>Edit setting</t>
    </r>
    <r>
      <rPr>
        <sz val="11"/>
        <color rgb="FF000000"/>
        <rFont val="Calibri"/>
      </rPr>
      <t xml:space="preserve"> on a diagnostic setting.</t>
    </r>
    <r>
      <rPr>
        <sz val="11"/>
        <color rgb="FF000000"/>
        <rFont val="Calibri"/>
      </rPr>
      <t xml:space="preserve">
</t>
    </r>
    <r>
      <rPr>
        <sz val="11"/>
        <color rgb="FF000000"/>
        <rFont val="Calibri"/>
      </rPr>
      <t xml:space="preserve">- Ensure that at least one diagnostic setting has </t>
    </r>
    <r>
      <rPr>
        <b/>
        <sz val="11"/>
        <color rgb="FF000000"/>
        <rFont val="Calibri"/>
      </rPr>
      <t>StorageRead</t>
    </r>
    <r>
      <rPr>
        <sz val="11"/>
        <color rgb="FF000000"/>
        <rFont val="Calibri"/>
      </rPr>
      <t xml:space="preserve">, </t>
    </r>
    <r>
      <rPr>
        <b/>
        <sz val="11"/>
        <color rgb="FF000000"/>
        <rFont val="Calibri"/>
      </rPr>
      <t>StorageWrite</t>
    </r>
    <r>
      <rPr>
        <sz val="11"/>
        <color rgb="FF000000"/>
        <rFont val="Calibri"/>
      </rPr>
      <t xml:space="preserve">, and </t>
    </r>
    <r>
      <rPr>
        <b/>
        <sz val="11"/>
        <color rgb="FF000000"/>
        <rFont val="Calibri"/>
      </rPr>
      <t>StorageDelete</t>
    </r>
    <r>
      <rPr>
        <sz val="11"/>
        <color rgb="FF000000"/>
        <rFont val="Calibri"/>
      </rPr>
      <t xml:space="preserve"> options selected under the </t>
    </r>
    <r>
      <rPr>
        <b/>
        <sz val="11"/>
        <color rgb="FF000000"/>
        <rFont val="Calibri"/>
      </rPr>
      <t>Logs</t>
    </r>
    <r>
      <rPr>
        <sz val="11"/>
        <color rgb="FF000000"/>
        <rFont val="Calibri"/>
      </rPr>
      <t xml:space="preserve"> section and that they are sent to an appropriate destination.</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Ensure the below command's output contains properties delete, read and write set to true.</t>
    </r>
    <r>
      <rPr>
        <sz val="11"/>
        <color rgb="FF000000"/>
        <rFont val="Calibri"/>
      </rPr>
      <t xml:space="preserve">
</t>
    </r>
    <r>
      <rPr>
        <sz val="11"/>
        <color rgb="FF006096"/>
        <rFont val="Roboto Condensed"/>
      </rPr>
      <t>az storage logging show --services t --account-name &lt;storageAccountName&gt;</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2fb86bf3-d221-43d1-96d1-2434af34eaa0 </t>
    </r>
    <r>
      <rPr>
        <sz val="11"/>
        <color rgb="FF0000FF"/>
        <rFont val="Calibri"/>
      </rPr>
      <t>(https://portal.azure.com/#view/Microsoft_Azure_Policy/PolicyDetailBlade/definitionId/%2Fproviders%2FMicrosoft.Authorization%2FpolicyDefinitions%2F2fb86bf3-d221-43d1-96d1-2434af34eaa0)</t>
    </r>
    <r>
      <rPr>
        <sz val="11"/>
        <color rgb="FF000000"/>
        <rFont val="Calibri"/>
      </rPr>
      <t xml:space="preserve"> </t>
    </r>
    <r>
      <rPr>
        <b/>
        <sz val="11"/>
        <color rgb="FF000000"/>
        <rFont val="Calibri"/>
      </rPr>
      <t>- Name:</t>
    </r>
    <r>
      <rPr>
        <sz val="11"/>
        <color rgb="FF000000"/>
        <rFont val="Calibri"/>
      </rPr>
      <t xml:space="preserve"> 'Configure diagnostic settings for Table Services to Log Analytics workspace'</t>
    </r>
  </si>
  <si>
    <r>
      <rPr>
        <sz val="11"/>
        <color rgb="FF000000"/>
        <rFont val="Calibri"/>
      </rPr>
      <t>By default, storage account table service logging is disabled for read, write, an delete operations</t>
    </r>
  </si>
  <si>
    <t>17.11</t>
  </si>
  <si>
    <r>
      <rPr>
        <sz val="11"/>
        <rFont val="Calibri"/>
      </rPr>
      <t xml:space="preserve">Ensure the </t>
    </r>
    <r>
      <rPr>
        <sz val="11"/>
        <color rgb="FF000000"/>
        <rFont val="Calibri"/>
      </rPr>
      <t>'</t>
    </r>
    <r>
      <rPr>
        <b/>
        <sz val="11"/>
        <color rgb="FF000000"/>
        <rFont val="Calibri"/>
      </rPr>
      <t>Minimum TLS version</t>
    </r>
    <r>
      <rPr>
        <sz val="11"/>
        <color rgb="FF000000"/>
        <rFont val="Calibri"/>
      </rPr>
      <t>'</t>
    </r>
    <r>
      <rPr>
        <sz val="11"/>
        <color rgb="FF000000"/>
        <rFont val="Calibri"/>
      </rPr>
      <t xml:space="preserve"> for storage accounts is set to </t>
    </r>
    <r>
      <rPr>
        <sz val="11"/>
        <color rgb="FF000000"/>
        <rFont val="Calibri"/>
      </rPr>
      <t>'</t>
    </r>
    <r>
      <rPr>
        <b/>
        <sz val="11"/>
        <color rgb="FF000000"/>
        <rFont val="Calibri"/>
      </rPr>
      <t>Version 1.2</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</si>
  <si>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Minimum TLS version</t>
    </r>
    <r>
      <rPr>
        <sz val="11"/>
        <color rgb="FF000000"/>
        <rFont val="Calibri"/>
      </rPr>
      <t xml:space="preserve"> to </t>
    </r>
    <r>
      <rPr>
        <b/>
        <sz val="11"/>
        <color rgb="FF000000"/>
        <rFont val="Calibri"/>
      </rPr>
      <t>Version 1.2</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6096"/>
        <rFont val="Roboto Condensed"/>
      </rPr>
      <t>az storage account update \</t>
    </r>
    <r>
      <rPr>
        <sz val="11"/>
        <color rgb="FF006096"/>
        <rFont val="Roboto Condensed"/>
      </rPr>
      <t xml:space="preserve">
</t>
    </r>
    <r>
      <rPr>
        <sz val="11"/>
        <color rgb="FF006096"/>
        <rFont val="Roboto Condensed"/>
      </rPr>
      <t xml:space="preserve">    --name &lt;storage-account&gt;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--min-tls-version TLS1_2</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To set the minimum TLS version, run the following command:</t>
    </r>
    <r>
      <rPr>
        <sz val="11"/>
        <color rgb="FF000000"/>
        <rFont val="Calibri"/>
      </rPr>
      <t xml:space="preserve">
</t>
    </r>
    <r>
      <rPr>
        <sz val="11"/>
        <color rgb="FF006096"/>
        <rFont val="Roboto Condensed"/>
      </rPr>
      <t>Set-AzStorageAccount -AccountName &lt;STORAGEACCOUNTNAME&gt; `</t>
    </r>
    <r>
      <rPr>
        <sz val="11"/>
        <color rgb="FF006096"/>
        <rFont val="Roboto Condensed"/>
      </rPr>
      <t xml:space="preserve">
</t>
    </r>
    <r>
      <rPr>
        <sz val="11"/>
        <color rgb="FF006096"/>
        <rFont val="Roboto Condensed"/>
      </rPr>
      <t xml:space="preserve">                     -ResourceGroupName &lt;RESOURCEGROUPNAME&gt; `</t>
    </r>
    <r>
      <rPr>
        <sz val="11"/>
        <color rgb="FF006096"/>
        <rFont val="Roboto Condensed"/>
      </rPr>
      <t xml:space="preserve">
</t>
    </r>
    <r>
      <rPr>
        <sz val="11"/>
        <color rgb="FF006096"/>
        <rFont val="Roboto Condensed"/>
      </rPr>
      <t xml:space="preserve">                     -MinimumTlsVersion TLS1_2</t>
    </r>
    <r>
      <rPr>
        <sz val="11"/>
        <color rgb="FF006096"/>
        <rFont val="Roboto Condensed"/>
      </rPr>
      <t xml:space="preserve">
</t>
    </r>
  </si>
  <si>
    <r>
      <rPr>
        <sz val="11"/>
        <color rgb="FF000000"/>
        <rFont val="Calibri"/>
      </rPr>
      <t>In some cases, Azure Storage sets the minimum TLS version to be version 1.0 by default. TLS 1.0 is a legacy version and has known vulnerabilities. This minimum TLS version can be configured to be later protocols such as TLS 1.2.</t>
    </r>
  </si>
  <si>
    <r>
      <rPr>
        <sz val="11"/>
        <color rgb="FF000000"/>
        <rFont val="Calibri"/>
      </rPr>
      <t>When set to TLS 1.2 all requests must leverage this version of the protocol. Applications leveraging legacy versions of the protocol will fail.</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</si>
  <si>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that the </t>
    </r>
    <r>
      <rPr>
        <b/>
        <sz val="11"/>
        <color rgb="FF000000"/>
        <rFont val="Calibri"/>
      </rPr>
      <t>Minimum TLS version</t>
    </r>
    <r>
      <rPr>
        <sz val="11"/>
        <color rgb="FF000000"/>
        <rFont val="Calibri"/>
      </rPr>
      <t xml:space="preserve"> is set to </t>
    </r>
    <r>
      <rPr>
        <b/>
        <sz val="11"/>
        <color rgb="FF000000"/>
        <rFont val="Calibri"/>
      </rPr>
      <t>Version 1.2</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Get a list of all storage accounts and their resource groups</t>
    </r>
    <r>
      <rPr>
        <sz val="11"/>
        <color rgb="FF000000"/>
        <rFont val="Calibri"/>
      </rPr>
      <t xml:space="preserve">
</t>
    </r>
    <r>
      <rPr>
        <sz val="11"/>
        <color rgb="FF006096"/>
        <rFont val="Roboto Condensed"/>
      </rPr>
      <t>az storage account list | jq '.[] | {name, resourceGroup}'</t>
    </r>
    <r>
      <rPr>
        <sz val="11"/>
        <color rgb="FF006096"/>
        <rFont val="Roboto Condensed"/>
      </rPr>
      <t xml:space="preserve">
</t>
    </r>
    <r>
      <rPr>
        <sz val="11"/>
        <color rgb="FF000000"/>
        <rFont val="Calibri"/>
      </rPr>
      <t xml:space="preserve">
</t>
    </r>
    <r>
      <rPr>
        <sz val="11"/>
        <color rgb="FF000000"/>
        <rFont val="Calibri"/>
      </rPr>
      <t>Then query the minimumTLSVersion field</t>
    </r>
    <r>
      <rPr>
        <sz val="11"/>
        <color rgb="FF000000"/>
        <rFont val="Calibri"/>
      </rPr>
      <t xml:space="preserve">
</t>
    </r>
    <r>
      <rPr>
        <sz val="11"/>
        <color rgb="FF006096"/>
        <rFont val="Roboto Condensed"/>
      </rPr>
      <t>az storage account show \</t>
    </r>
    <r>
      <rPr>
        <sz val="11"/>
        <color rgb="FF006096"/>
        <rFont val="Roboto Condensed"/>
      </rPr>
      <t xml:space="preserve">
</t>
    </r>
    <r>
      <rPr>
        <sz val="11"/>
        <color rgb="FF006096"/>
        <rFont val="Roboto Condensed"/>
      </rPr>
      <t xml:space="preserve">    --name &lt;storage-account&gt;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--query minimumTlsVersion \</t>
    </r>
    <r>
      <rPr>
        <sz val="11"/>
        <color rgb="FF006096"/>
        <rFont val="Roboto Condensed"/>
      </rPr>
      <t xml:space="preserve">
</t>
    </r>
    <r>
      <rPr>
        <sz val="11"/>
        <color rgb="FF006096"/>
        <rFont val="Roboto Condensed"/>
      </rPr>
      <t xml:space="preserve">    --output tsv</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To get the minimum TLS version, run the following command:</t>
    </r>
    <r>
      <rPr>
        <sz val="11"/>
        <color rgb="FF000000"/>
        <rFont val="Calibri"/>
      </rPr>
      <t xml:space="preserve">
</t>
    </r>
    <r>
      <rPr>
        <sz val="11"/>
        <color rgb="FF006096"/>
        <rFont val="Roboto Condensed"/>
      </rPr>
      <t>(Get-AzStorageAccount -Name &lt;STORAGEACCOUNTNAME&gt;  -ResourceGroupName &lt;RESOURCEGROUPNAME&gt;).MinimumTlsVersion</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fe83a0eb-a853-422d-aac2-1bffd182c5d0 </t>
    </r>
    <r>
      <rPr>
        <sz val="11"/>
        <color rgb="FF0000FF"/>
        <rFont val="Calibri"/>
      </rPr>
      <t>(https://portal.azure.com/#view/Microsoft_Azure_Policy/PolicyDetailBlade/definitionId/%2Fproviders%2FMicrosoft.Authorization%2FpolicyDefinitions%2Ffe83a0eb-a853-422d-aac2-1bffd182c5d0)</t>
    </r>
    <r>
      <rPr>
        <sz val="11"/>
        <color rgb="FF000000"/>
        <rFont val="Calibri"/>
      </rPr>
      <t xml:space="preserve"> </t>
    </r>
    <r>
      <rPr>
        <b/>
        <sz val="11"/>
        <color rgb="FF000000"/>
        <rFont val="Calibri"/>
      </rPr>
      <t>- Name:</t>
    </r>
    <r>
      <rPr>
        <sz val="11"/>
        <color rgb="FF000000"/>
        <rFont val="Calibri"/>
      </rPr>
      <t xml:space="preserve"> 'Storage accounts should have the specified minimum TLS version'</t>
    </r>
  </si>
  <si>
    <r>
      <rPr>
        <sz val="11"/>
        <color rgb="FF000000"/>
        <rFont val="Calibri"/>
      </rPr>
      <t>If a storage account is created through the portal, the MinimumTlsVersion property for that storage account will be set to TLS 1.2.</t>
    </r>
    <r>
      <rPr>
        <sz val="11"/>
        <color rgb="FF000000"/>
        <rFont val="Calibri"/>
      </rPr>
      <t xml:space="preserve">
</t>
    </r>
    <r>
      <rPr>
        <sz val="11"/>
        <color rgb="FF000000"/>
        <rFont val="Calibri"/>
      </rPr>
      <t>If a storage account is created through PowerShell or CLI, the MinimumTlsVersion property for that storage account will not be set, and defaults to TLS 1.0.</t>
    </r>
  </si>
  <si>
    <t>17.12</t>
  </si>
  <si>
    <r>
      <rPr>
        <sz val="11"/>
        <rFont val="Calibri"/>
      </rPr>
      <t xml:space="preserve">Ensure </t>
    </r>
    <r>
      <rPr>
        <sz val="11"/>
        <color rgb="FF000000"/>
        <rFont val="Calibri"/>
      </rPr>
      <t>'</t>
    </r>
    <r>
      <rPr>
        <b/>
        <sz val="11"/>
        <color rgb="FF000000"/>
        <rFont val="Calibri"/>
      </rPr>
      <t>Cross Tenant Replication</t>
    </r>
    <r>
      <rPr>
        <sz val="11"/>
        <color rgb="FF000000"/>
        <rFont val="Calibri"/>
      </rPr>
      <t>'</t>
    </r>
    <r>
      <rPr>
        <sz val="11"/>
        <color rgb="FF000000"/>
        <rFont val="Calibri"/>
      </rPr>
      <t xml:space="preserve"> is not enabled</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</si>
  <si>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Data management</t>
    </r>
    <r>
      <rPr>
        <sz val="11"/>
        <color rgb="FF000000"/>
        <rFont val="Calibri"/>
      </rPr>
      <t xml:space="preserve">, click </t>
    </r>
    <r>
      <rPr>
        <b/>
        <sz val="11"/>
        <color rgb="FF000000"/>
        <rFont val="Calibri"/>
      </rPr>
      <t>Object replication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Advanced settings</t>
    </r>
    <r>
      <rPr>
        <sz val="11"/>
        <color rgb="FF000000"/>
        <rFont val="Calibri"/>
      </rPr>
      <t>.</t>
    </r>
    <r>
      <rPr>
        <sz val="11"/>
        <color rgb="FF000000"/>
        <rFont val="Calibri"/>
      </rPr>
      <t xml:space="preserve">
</t>
    </r>
    <r>
      <rPr>
        <sz val="11"/>
        <color rgb="FF000000"/>
        <rFont val="Calibri"/>
      </rPr>
      <t xml:space="preserve">- Uncheck </t>
    </r>
    <r>
      <rPr>
        <b/>
        <sz val="11"/>
        <color rgb="FF000000"/>
        <rFont val="Calibri"/>
      </rPr>
      <t>Allow cross-tenant replication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OK</t>
    </r>
    <r>
      <rPr>
        <sz val="11"/>
        <color rgb="FF000000"/>
        <rFont val="Calibri"/>
      </rPr>
      <t>.</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storage account update --name &lt;storageAccountName&gt; --resource-group &lt;resourceGroupName&gt; --allow-cross-tenant-replication false</t>
    </r>
    <r>
      <rPr>
        <sz val="11"/>
        <color rgb="FF006096"/>
        <rFont val="Roboto Condensed"/>
      </rPr>
      <t xml:space="preserve">
</t>
    </r>
  </si>
  <si>
    <r>
      <rPr>
        <sz val="11"/>
        <color rgb="FF000000"/>
        <rFont val="Calibri"/>
      </rPr>
      <t>Cross Tenant Replication in Azure allows data to be replicated across multiple Azure tenants. While this feature can be beneficial for data sharing and availability, it also poses a significant security risk if not properly managed. Unauthorized data access, data leakage, and compliance violations are potential risks. Disabling Cross Tenant Replication ensures that data is not inadvertently replicated across different tenant boundaries without explicit authorization.</t>
    </r>
  </si>
  <si>
    <r>
      <rPr>
        <sz val="11"/>
        <color rgb="FF000000"/>
        <rFont val="Calibri"/>
      </rPr>
      <t>Disabling Cross Tenant Replication may affect data availability and sharing across different Azure tenants. Ensure that this change aligns with your organizational data sharing and availability requirements.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</si>
  <si>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Data management</t>
    </r>
    <r>
      <rPr>
        <sz val="11"/>
        <color rgb="FF000000"/>
        <rFont val="Calibri"/>
      </rPr>
      <t xml:space="preserve">, click </t>
    </r>
    <r>
      <rPr>
        <b/>
        <sz val="11"/>
        <color rgb="FF000000"/>
        <rFont val="Calibri"/>
      </rPr>
      <t>Object replication</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Advanced settings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Allow cross-tenant replication</t>
    </r>
    <r>
      <rPr>
        <sz val="11"/>
        <color rgb="FF000000"/>
        <rFont val="Calibri"/>
      </rPr>
      <t xml:space="preserve"> is not checked.</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storage account list --query "[*].[name,allowCrossTenantReplication]"</t>
    </r>
    <r>
      <rPr>
        <sz val="11"/>
        <color rgb="FF006096"/>
        <rFont val="Roboto Condensed"/>
      </rPr>
      <t xml:space="preserve">
</t>
    </r>
    <r>
      <rPr>
        <sz val="11"/>
        <color rgb="FF000000"/>
        <rFont val="Calibri"/>
      </rPr>
      <t xml:space="preserve">
</t>
    </r>
    <r>
      <rPr>
        <sz val="11"/>
        <color rgb="FF000000"/>
        <rFont val="Calibri"/>
      </rPr>
      <t xml:space="preserve">The value of </t>
    </r>
    <r>
      <rPr>
        <b/>
        <sz val="11"/>
        <color rgb="FF000000"/>
        <rFont val="Calibri"/>
      </rPr>
      <t>false</t>
    </r>
    <r>
      <rPr>
        <sz val="11"/>
        <color rgb="FF000000"/>
        <rFont val="Calibri"/>
      </rPr>
      <t xml:space="preserve"> should be returned for each storage account listed.</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92a89a79-6c52-4a7e-a03f-61306fc49312 </t>
    </r>
    <r>
      <rPr>
        <sz val="11"/>
        <color rgb="FF0000FF"/>
        <rFont val="Calibri"/>
      </rPr>
      <t>(https://portal.azure.com/#view/Microsoft_Azure_Policy/PolicyDetailBlade/definitionId/%2Fproviders%2FMicrosoft.Authorization%2FpolicyDefinitions%92a89a79-6c52-4a7e-a03f-61306fc49312)</t>
    </r>
    <r>
      <rPr>
        <sz val="11"/>
        <color rgb="FF000000"/>
        <rFont val="Calibri"/>
      </rPr>
      <t xml:space="preserve"> </t>
    </r>
    <r>
      <rPr>
        <b/>
        <sz val="11"/>
        <color rgb="FF000000"/>
        <rFont val="Calibri"/>
      </rPr>
      <t>- Name:</t>
    </r>
    <r>
      <rPr>
        <sz val="11"/>
        <color rgb="FF000000"/>
        <rFont val="Calibri"/>
      </rPr>
      <t xml:space="preserve"> 'Storage accounts should prevent cross tenant object replication'</t>
    </r>
  </si>
  <si>
    <r>
      <rPr>
        <sz val="11"/>
        <color rgb="FF000000"/>
        <rFont val="Calibri"/>
      </rPr>
      <t>For new storage accounts created after Dec 15, 2023 cross tenant replication is not enabled.</t>
    </r>
  </si>
  <si>
    <t>17.13</t>
  </si>
  <si>
    <r>
      <rPr>
        <sz val="11"/>
        <rFont val="Calibri"/>
      </rPr>
      <t xml:space="preserve">Ensure that </t>
    </r>
    <r>
      <rPr>
        <sz val="11"/>
        <color rgb="FF000000"/>
        <rFont val="Calibri"/>
      </rPr>
      <t>'</t>
    </r>
    <r>
      <rPr>
        <b/>
        <sz val="11"/>
        <color rgb="FF000000"/>
        <rFont val="Calibri"/>
      </rPr>
      <t>Allow Blob Anonymous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</si>
  <si>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Blob Anonymous Access</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every storage account in scope, run the following:</t>
    </r>
    <r>
      <rPr>
        <sz val="11"/>
        <color rgb="FF000000"/>
        <rFont val="Calibri"/>
      </rPr>
      <t xml:space="preserve">
</t>
    </r>
    <r>
      <rPr>
        <sz val="11"/>
        <color rgb="FF006096"/>
        <rFont val="Roboto Condensed"/>
      </rPr>
      <t>$storageAccount = Get-AzStorageAccount -ResourceGroupName "&lt;yourResourceGroup&gt;" -Name "&lt;yourStorageAccountName&gt;"</t>
    </r>
    <r>
      <rPr>
        <sz val="11"/>
        <color rgb="FF006096"/>
        <rFont val="Roboto Condensed"/>
      </rPr>
      <t xml:space="preserve">
</t>
    </r>
    <r>
      <rPr>
        <sz val="11"/>
        <color rgb="FF006096"/>
        <rFont val="Roboto Condensed"/>
      </rPr>
      <t>$storageAccount.AllowBlobPublicAccess = $false</t>
    </r>
    <r>
      <rPr>
        <sz val="11"/>
        <color rgb="FF006096"/>
        <rFont val="Roboto Condensed"/>
      </rPr>
      <t xml:space="preserve">
</t>
    </r>
    <r>
      <rPr>
        <sz val="11"/>
        <color rgb="FF006096"/>
        <rFont val="Roboto Condensed"/>
      </rPr>
      <t>Set-AzStorageAccount -InputObject $storageAccount</t>
    </r>
    <r>
      <rPr>
        <sz val="11"/>
        <color rgb="FF006096"/>
        <rFont val="Roboto Condensed"/>
      </rPr>
      <t xml:space="preserve">
</t>
    </r>
  </si>
  <si>
    <r>
      <rPr>
        <sz val="11"/>
        <color rgb="FF000000"/>
        <rFont val="Calibri"/>
      </rPr>
      <t>The Azure Storage setting ‘Allow Blob Anonymous Access’ (aka "allowBlobPublicAccess") controls whether anonymous access is allowed for blob data in a storage account. When this property is set to True, it enables public read access to blob data, which can be convenient for sharing data but may carry security risks. When set to False, it disallows public access to blob data, providing a more secure storage environment.</t>
    </r>
  </si>
  <si>
    <r>
      <rPr>
        <sz val="11"/>
        <color rgb="FF000000"/>
        <rFont val="Calibri"/>
      </rPr>
      <t>Additional consideration may be required for exceptional circumstances where elements of a storage account require public accessibility. In these circumstances, it is highly recommended that all data stored in the public facing storage account be reviewed for sensitive or potentially compromising data, and that sensitive or compromising data is never stored in these storage accounts.</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</si>
  <si>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Configuration</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Allow Blob Anonymous Access</t>
    </r>
    <r>
      <rPr>
        <sz val="11"/>
        <color rgb="FF000000"/>
        <rFont val="Calibri"/>
      </rPr>
      <t xml:space="preserve"> is set to </t>
    </r>
    <r>
      <rPr>
        <b/>
        <sz val="11"/>
        <color rgb="FF000000"/>
        <rFont val="Calibri"/>
      </rPr>
      <t>Disabled</t>
    </r>
    <r>
      <rPr>
        <sz val="11"/>
        <color rgb="FF000000"/>
        <rFont val="Calibri"/>
      </rPr>
      <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For every storage account in scope:</t>
    </r>
    <r>
      <rPr>
        <sz val="11"/>
        <color rgb="FF000000"/>
        <rFont val="Calibri"/>
      </rPr>
      <t xml:space="preserve">
</t>
    </r>
    <r>
      <rPr>
        <sz val="11"/>
        <color rgb="FF006096"/>
        <rFont val="Roboto Condensed"/>
      </rPr>
      <t>az storage account show --name "&lt;yourStorageAccountName&gt;" --query allowBlobPublicAccess</t>
    </r>
    <r>
      <rPr>
        <sz val="11"/>
        <color rgb="FF006096"/>
        <rFont val="Roboto Condensed"/>
      </rPr>
      <t xml:space="preserve">
</t>
    </r>
    <r>
      <rPr>
        <sz val="11"/>
        <color rgb="FF000000"/>
        <rFont val="Calibri"/>
      </rPr>
      <t xml:space="preserve">
</t>
    </r>
    <r>
      <rPr>
        <sz val="11"/>
        <color rgb="FF000000"/>
        <rFont val="Calibri"/>
      </rPr>
      <t xml:space="preserve">Ensure that every storage account in scope returns </t>
    </r>
    <r>
      <rPr>
        <b/>
        <sz val="11"/>
        <color rgb="FF000000"/>
        <rFont val="Calibri"/>
      </rPr>
      <t>false</t>
    </r>
    <r>
      <rPr>
        <sz val="11"/>
        <color rgb="FF000000"/>
        <rFont val="Calibri"/>
      </rPr>
      <t xml:space="preserve"> for the "allowBlobPublicAccess" setting.</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4fa4b6c0-31ca-4c0d-b10d-24b96f62a751 </t>
    </r>
    <r>
      <rPr>
        <sz val="11"/>
        <color rgb="FF0000FF"/>
        <rFont val="Calibri"/>
      </rPr>
      <t>(https://portal.azure.com/#view/Microsoft_Azure_Policy/PolicyDetailBlade/definitionId/%2Fproviders%2FMicrosoft.Authorization%2FpolicyDefinitions%2F4fa4b6c0-31ca-4c0d-b10d-24b96f62a751)</t>
    </r>
    <r>
      <rPr>
        <sz val="11"/>
        <color rgb="FF000000"/>
        <rFont val="Calibri"/>
      </rPr>
      <t xml:space="preserve"> </t>
    </r>
    <r>
      <rPr>
        <b/>
        <sz val="11"/>
        <color rgb="FF000000"/>
        <rFont val="Calibri"/>
      </rPr>
      <t>- Name:</t>
    </r>
    <r>
      <rPr>
        <sz val="11"/>
        <color rgb="FF000000"/>
        <rFont val="Calibri"/>
      </rPr>
      <t xml:space="preserve"> '[Preview]: Storage account public access should be disallowed'</t>
    </r>
  </si>
  <si>
    <r>
      <rPr>
        <sz val="11"/>
        <color rgb="FF000000"/>
        <rFont val="Calibri"/>
      </rPr>
      <t>Disabled</t>
    </r>
  </si>
  <si>
    <t>17.14</t>
  </si>
  <si>
    <r>
      <rPr>
        <sz val="11"/>
        <rFont val="Calibri"/>
      </rPr>
      <t>Ensure Azure Resource Manager Delete locks are applied to Azure Storage Accounts</t>
    </r>
  </si>
  <si>
    <r>
      <rPr>
        <b/>
        <sz val="11"/>
        <color rgb="FF000000"/>
        <rFont val="Calibri"/>
      </rPr>
      <t>Remediate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Under the </t>
    </r>
    <r>
      <rPr>
        <b/>
        <sz val="11"/>
        <color rgb="FF000000"/>
        <rFont val="Calibri"/>
      </rPr>
      <t>Settings</t>
    </r>
    <r>
      <rPr>
        <sz val="11"/>
        <color rgb="FF000000"/>
        <rFont val="Calibri"/>
      </rPr>
      <t xml:space="preserve"> section, select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t>
    </r>
    <r>
      <rPr>
        <sz val="11"/>
        <color rgb="FF000000"/>
        <rFont val="Calibri"/>
      </rPr>
      <t xml:space="preserve">
</t>
    </r>
    <r>
      <rPr>
        <sz val="11"/>
        <color rgb="FF000000"/>
        <rFont val="Calibri"/>
      </rPr>
      <t xml:space="preserve">- Provide a Name, and choose </t>
    </r>
    <r>
      <rPr>
        <b/>
        <sz val="11"/>
        <color rgb="FF000000"/>
        <rFont val="Calibri"/>
      </rPr>
      <t>Delete</t>
    </r>
    <r>
      <rPr>
        <sz val="11"/>
        <color rgb="FF000000"/>
        <rFont val="Calibri"/>
      </rPr>
      <t xml:space="preserve"> for the type of lock.</t>
    </r>
    <r>
      <rPr>
        <sz val="11"/>
        <color rgb="FF000000"/>
        <rFont val="Calibri"/>
      </rPr>
      <t xml:space="preserve">
</t>
    </r>
    <r>
      <rPr>
        <sz val="11"/>
        <color rgb="FF000000"/>
        <rFont val="Calibri"/>
      </rPr>
      <t>- Add a note about the lock if desired.</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lock create --name &lt;lock&gt;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--resource &lt;storage-account&gt; \</t>
    </r>
    <r>
      <rPr>
        <sz val="11"/>
        <color rgb="FF006096"/>
        <rFont val="Roboto Condensed"/>
      </rPr>
      <t xml:space="preserve">
</t>
    </r>
    <r>
      <rPr>
        <sz val="11"/>
        <color rgb="FF006096"/>
        <rFont val="Roboto Condensed"/>
      </rPr>
      <t xml:space="preserve">               --lock-type CanNotDelete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New-AzResourceLock -LockLevel CanNotDelete `</t>
    </r>
    <r>
      <rPr>
        <sz val="11"/>
        <color rgb="FF006096"/>
        <rFont val="Roboto Condensed"/>
      </rPr>
      <t xml:space="preserve">
</t>
    </r>
    <r>
      <rPr>
        <sz val="11"/>
        <color rgb="FF006096"/>
        <rFont val="Roboto Condensed"/>
      </rPr>
      <t xml:space="preserve">                   -LockName &lt;lock&gt;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 `</t>
    </r>
    <r>
      <rPr>
        <sz val="11"/>
        <color rgb="FF006096"/>
        <rFont val="Roboto Condensed"/>
      </rPr>
      <t xml:space="preserve">
</t>
    </r>
    <r>
      <rPr>
        <sz val="11"/>
        <color rgb="FF006096"/>
        <rFont val="Roboto Condensed"/>
      </rPr>
      <t xml:space="preserve">                   -ResourceGroupName &lt;resource-group&gt;</t>
    </r>
    <r>
      <rPr>
        <sz val="11"/>
        <color rgb="FF006096"/>
        <rFont val="Roboto Condensed"/>
      </rPr>
      <t xml:space="preserve">
</t>
    </r>
  </si>
  <si>
    <r>
      <rPr>
        <sz val="11"/>
        <color rgb="FF000000"/>
        <rFont val="Calibri"/>
      </rPr>
      <t xml:space="preserve">Azure Resource Manager </t>
    </r>
    <r>
      <rPr>
        <i/>
        <sz val="11"/>
        <color rgb="FF000000"/>
        <rFont val="Calibri"/>
      </rPr>
      <t>CannotDelete (Delete)</t>
    </r>
    <r>
      <rPr>
        <sz val="11"/>
        <color rgb="FF000000"/>
        <rFont val="Calibri"/>
      </rPr>
      <t xml:space="preserve"> locks can prevent users from accidentally or maliciously deleting a storage account. This feature ensures that while the Storage account can still be modified or used, deletion of the Storage account resource requires removal of the lock by a user with appropriate permissions.</t>
    </r>
    <r>
      <rPr>
        <sz val="11"/>
        <color rgb="FF000000"/>
        <rFont val="Calibri"/>
      </rPr>
      <t xml:space="preserve">
</t>
    </r>
    <r>
      <rPr>
        <sz val="11"/>
        <color rgb="FF000000"/>
        <rFont val="Calibri"/>
      </rPr>
      <t>This feature is a protective control for the availability of data. By ensuring that a storage account or its parent resource group cannot be deleted without first removing the lock, the risk of data loss is reduced.</t>
    </r>
  </si>
  <si>
    <r>
      <rPr>
        <sz val="11"/>
        <color rgb="FF000000"/>
        <rFont val="Calibri"/>
      </rPr>
      <t>- Prevents the deletion of the Storage account Resource entirely.</t>
    </r>
    <r>
      <rPr>
        <sz val="11"/>
        <color rgb="FF000000"/>
        <rFont val="Calibri"/>
      </rPr>
      <t xml:space="preserve">
</t>
    </r>
    <r>
      <rPr>
        <sz val="11"/>
        <color rgb="FF000000"/>
        <rFont val="Calibri"/>
      </rPr>
      <t>- Prevents the deletion of the parent Resource Group containing the locked Storage account resource.</t>
    </r>
    <r>
      <rPr>
        <sz val="11"/>
        <color rgb="FF000000"/>
        <rFont val="Calibri"/>
      </rPr>
      <t xml:space="preserve">
</t>
    </r>
    <r>
      <rPr>
        <sz val="11"/>
        <color rgb="FF000000"/>
        <rFont val="Calibri"/>
      </rPr>
      <t>- Does not prevent other control plane operations, including modification of configurations, network settings, containers, and access.</t>
    </r>
    <r>
      <rPr>
        <sz val="11"/>
        <color rgb="FF000000"/>
        <rFont val="Calibri"/>
      </rPr>
      <t xml:space="preserve">
</t>
    </r>
    <r>
      <rPr>
        <sz val="11"/>
        <color rgb="FF000000"/>
        <rFont val="Calibri"/>
      </rPr>
      <t>- Does not prevent deletion of containers or other objects within the storage account.</t>
    </r>
  </si>
  <si>
    <r>
      <rPr>
        <b/>
        <sz val="11"/>
        <color rgb="FF000000"/>
        <rFont val="Calibri"/>
      </rPr>
      <t>Audit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Ensure that a </t>
    </r>
    <r>
      <rPr>
        <b/>
        <sz val="11"/>
        <color rgb="FF000000"/>
        <rFont val="Calibri"/>
      </rPr>
      <t>Delete</t>
    </r>
    <r>
      <rPr>
        <sz val="11"/>
        <color rgb="FF000000"/>
        <rFont val="Calibri"/>
      </rPr>
      <t xml:space="preserve"> lock exists on the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lock list --resource-group &lt;resource-group&gt;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Get-AzResourceLock -ResourceGroupName &lt;RESOURCEGROUPNAME&gt; `</t>
    </r>
    <r>
      <rPr>
        <sz val="11"/>
        <color rgb="FF006096"/>
        <rFont val="Roboto Condensed"/>
      </rPr>
      <t xml:space="preserve">
</t>
    </r>
    <r>
      <rPr>
        <sz val="11"/>
        <color rgb="FF006096"/>
        <rFont val="Roboto Condensed"/>
      </rPr>
      <t xml:space="preserve">                   -ResourceName &lt;STORAGEACCOUNTNAME&gt;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There is currently no built-in Microsoft policy to audit resource locks on storage accounts.Custom and community policy definitions can check for the existence of a “Microsoft.Authorization/locks” resource with an AuditIfNotExists effect.</t>
    </r>
  </si>
  <si>
    <r>
      <rPr>
        <sz val="11"/>
        <color rgb="FF000000"/>
        <rFont val="Calibri"/>
      </rPr>
      <t>By default, no locks are applied to Azure resources, including storage accounts. Locks must be manually configured after resource creation.</t>
    </r>
  </si>
  <si>
    <t>17.15</t>
  </si>
  <si>
    <r>
      <rPr>
        <sz val="11"/>
        <rFont val="Calibri"/>
      </rPr>
      <t>Ensure Azure Resource Manager ReadOnly locks are considered for Azure Storage Accounts</t>
    </r>
  </si>
  <si>
    <r>
      <rPr>
        <b/>
        <sz val="11"/>
        <color rgb="FF000000"/>
        <rFont val="Calibri"/>
      </rPr>
      <t>Remediate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Under the </t>
    </r>
    <r>
      <rPr>
        <b/>
        <sz val="11"/>
        <color rgb="FF000000"/>
        <rFont val="Calibri"/>
      </rPr>
      <t>Settings</t>
    </r>
    <r>
      <rPr>
        <sz val="11"/>
        <color rgb="FF000000"/>
        <rFont val="Calibri"/>
      </rPr>
      <t xml:space="preserve"> section, select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Add</t>
    </r>
    <r>
      <rPr>
        <sz val="11"/>
        <color rgb="FF000000"/>
        <rFont val="Calibri"/>
      </rPr>
      <t>.</t>
    </r>
    <r>
      <rPr>
        <sz val="11"/>
        <color rgb="FF000000"/>
        <rFont val="Calibri"/>
      </rPr>
      <t xml:space="preserve">
</t>
    </r>
    <r>
      <rPr>
        <sz val="11"/>
        <color rgb="FF000000"/>
        <rFont val="Calibri"/>
      </rPr>
      <t xml:space="preserve">- Provide a Name, and choose </t>
    </r>
    <r>
      <rPr>
        <b/>
        <sz val="11"/>
        <color rgb="FF000000"/>
        <rFont val="Calibri"/>
      </rPr>
      <t>ReadOnly</t>
    </r>
    <r>
      <rPr>
        <sz val="11"/>
        <color rgb="FF000000"/>
        <rFont val="Calibri"/>
      </rPr>
      <t xml:space="preserve"> for the type of lock.</t>
    </r>
    <r>
      <rPr>
        <sz val="11"/>
        <color rgb="FF000000"/>
        <rFont val="Calibri"/>
      </rPr>
      <t xml:space="preserve">
</t>
    </r>
    <r>
      <rPr>
        <sz val="11"/>
        <color rgb="FF000000"/>
        <rFont val="Calibri"/>
      </rPr>
      <t>- Add a note about the lock if desired.</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az lock create --name &lt;lock&gt; \</t>
    </r>
    <r>
      <rPr>
        <sz val="11"/>
        <color rgb="FF006096"/>
        <rFont val="Roboto Condensed"/>
      </rPr>
      <t xml:space="preserve">
</t>
    </r>
    <r>
      <rPr>
        <sz val="11"/>
        <color rgb="FF006096"/>
        <rFont val="Roboto Condensed"/>
      </rPr>
      <t xml:space="preserve">               --resource-group &lt;resource-group&gt; \</t>
    </r>
    <r>
      <rPr>
        <sz val="11"/>
        <color rgb="FF006096"/>
        <rFont val="Roboto Condensed"/>
      </rPr>
      <t xml:space="preserve">
</t>
    </r>
    <r>
      <rPr>
        <sz val="11"/>
        <color rgb="FF006096"/>
        <rFont val="Roboto Condensed"/>
      </rPr>
      <t xml:space="preserve">               --resource &lt;storage-account&gt; \</t>
    </r>
    <r>
      <rPr>
        <sz val="11"/>
        <color rgb="FF006096"/>
        <rFont val="Roboto Condensed"/>
      </rPr>
      <t xml:space="preserve">
</t>
    </r>
    <r>
      <rPr>
        <sz val="11"/>
        <color rgb="FF006096"/>
        <rFont val="Roboto Condensed"/>
      </rPr>
      <t xml:space="preserve">               --lock-type ReadOnly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Replace the information within &lt;&gt; with appropriate values:</t>
    </r>
    <r>
      <rPr>
        <sz val="11"/>
        <color rgb="FF000000"/>
        <rFont val="Calibri"/>
      </rPr>
      <t xml:space="preserve">
</t>
    </r>
    <r>
      <rPr>
        <sz val="11"/>
        <color rgb="FF006096"/>
        <rFont val="Roboto Condensed"/>
      </rPr>
      <t>New-AzResourceLock -LockLevel ReadOnly `</t>
    </r>
    <r>
      <rPr>
        <sz val="11"/>
        <color rgb="FF006096"/>
        <rFont val="Roboto Condensed"/>
      </rPr>
      <t xml:space="preserve">
</t>
    </r>
    <r>
      <rPr>
        <sz val="11"/>
        <color rgb="FF006096"/>
        <rFont val="Roboto Condensed"/>
      </rPr>
      <t xml:space="preserve">                   -LockName &lt;lock&gt;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 `</t>
    </r>
    <r>
      <rPr>
        <sz val="11"/>
        <color rgb="FF006096"/>
        <rFont val="Roboto Condensed"/>
      </rPr>
      <t xml:space="preserve">
</t>
    </r>
    <r>
      <rPr>
        <sz val="11"/>
        <color rgb="FF006096"/>
        <rFont val="Roboto Condensed"/>
      </rPr>
      <t xml:space="preserve">                   -ResourceGroupName &lt;resource-group&gt;</t>
    </r>
    <r>
      <rPr>
        <sz val="11"/>
        <color rgb="FF006096"/>
        <rFont val="Roboto Condensed"/>
      </rPr>
      <t xml:space="preserve">
</t>
    </r>
  </si>
  <si>
    <r>
      <rPr>
        <sz val="11"/>
        <color rgb="FF000000"/>
        <rFont val="Calibri"/>
      </rPr>
      <t xml:space="preserve">Adding an Azure Resource Manager </t>
    </r>
    <r>
      <rPr>
        <b/>
        <sz val="11"/>
        <color rgb="FF000000"/>
        <rFont val="Calibri"/>
      </rPr>
      <t>ReadOnly</t>
    </r>
    <r>
      <rPr>
        <sz val="11"/>
        <color rgb="FF000000"/>
        <rFont val="Calibri"/>
      </rPr>
      <t xml:space="preserve"> lock can prevent users from accidentally or maliciously deleting a storage account, modifying its properties and containers, or creating access assignments. The lock must be removed before the storage account can be deleted or updated. It provides more protection than a  </t>
    </r>
    <r>
      <rPr>
        <b/>
        <sz val="11"/>
        <color rgb="FF000000"/>
        <rFont val="Calibri"/>
      </rPr>
      <t>CannotDelete</t>
    </r>
    <r>
      <rPr>
        <sz val="11"/>
        <color rgb="FF000000"/>
        <rFont val="Calibri"/>
      </rPr>
      <t>-type of resource manager lock.</t>
    </r>
    <r>
      <rPr>
        <sz val="11"/>
        <color rgb="FF000000"/>
        <rFont val="Calibri"/>
      </rPr>
      <t xml:space="preserve">
</t>
    </r>
    <r>
      <rPr>
        <sz val="11"/>
        <color rgb="FF000000"/>
        <rFont val="Calibri"/>
      </rPr>
      <t xml:space="preserve">This feature prevents </t>
    </r>
    <r>
      <rPr>
        <b/>
        <sz val="11"/>
        <color rgb="FF000000"/>
        <rFont val="Calibri"/>
      </rPr>
      <t>POST</t>
    </r>
    <r>
      <rPr>
        <sz val="11"/>
        <color rgb="FF000000"/>
        <rFont val="Calibri"/>
      </rPr>
      <t xml:space="preserve"> operations on a storage account and containers to the Azure Resource Manager control plane, </t>
    </r>
    <r>
      <rPr>
        <i/>
        <sz val="11"/>
        <color rgb="FF000000"/>
        <rFont val="Calibri"/>
      </rPr>
      <t>management.azure.com</t>
    </r>
    <r>
      <rPr>
        <sz val="11"/>
        <color rgb="FF000000"/>
        <rFont val="Calibri"/>
      </rPr>
      <t xml:space="preserve">. Blocked operations include </t>
    </r>
    <r>
      <rPr>
        <b/>
        <sz val="11"/>
        <color rgb="FF000000"/>
        <rFont val="Calibri"/>
      </rPr>
      <t>listKeys</t>
    </r>
    <r>
      <rPr>
        <sz val="11"/>
        <color rgb="FF000000"/>
        <rFont val="Calibri"/>
      </rPr>
      <t xml:space="preserve"> which prevents clients from obtaining the account shared access keys.</t>
    </r>
    <r>
      <rPr>
        <sz val="11"/>
        <color rgb="FF000000"/>
        <rFont val="Calibri"/>
      </rPr>
      <t xml:space="preserve">
</t>
    </r>
    <r>
      <rPr>
        <sz val="11"/>
        <color rgb="FF000000"/>
        <rFont val="Calibri"/>
      </rPr>
      <t xml:space="preserve">Microsoft does not recommend </t>
    </r>
    <r>
      <rPr>
        <b/>
        <sz val="11"/>
        <color rgb="FF000000"/>
        <rFont val="Calibri"/>
      </rPr>
      <t>ReadOnly</t>
    </r>
    <r>
      <rPr>
        <sz val="11"/>
        <color rgb="FF000000"/>
        <rFont val="Calibri"/>
      </rPr>
      <t xml:space="preserve"> locks for storage accounts with Azure Files and Table service containers.</t>
    </r>
    <r>
      <rPr>
        <sz val="11"/>
        <color rgb="FF000000"/>
        <rFont val="Calibri"/>
      </rPr>
      <t xml:space="preserve">
</t>
    </r>
    <r>
      <rPr>
        <sz val="11"/>
        <color rgb="FF000000"/>
        <rFont val="Calibri"/>
      </rPr>
      <t xml:space="preserve">This Azure Resource Manager REST API documentation (spec) provides information about the control plane </t>
    </r>
    <r>
      <rPr>
        <b/>
        <sz val="11"/>
        <color rgb="FF000000"/>
        <rFont val="Calibri"/>
      </rPr>
      <t>POST</t>
    </r>
    <r>
      <rPr>
        <sz val="11"/>
        <color rgb="FF000000"/>
        <rFont val="Calibri"/>
      </rPr>
      <t xml:space="preserve"> operations for </t>
    </r>
    <r>
      <rPr>
        <i/>
        <sz val="11"/>
        <color rgb="FF000000"/>
        <rFont val="Calibri"/>
      </rPr>
      <t>Microsoft.Storage</t>
    </r>
    <r>
      <rPr>
        <sz val="11"/>
        <color rgb="FF000000"/>
        <rFont val="Calibri"/>
      </rPr>
      <t xml:space="preserve"> resources.</t>
    </r>
  </si>
  <si>
    <r>
      <rPr>
        <sz val="11"/>
        <color rgb="FF000000"/>
        <rFont val="Calibri"/>
      </rPr>
      <t>- Prevents the deletion of the Storage account Resource entirely.</t>
    </r>
    <r>
      <rPr>
        <sz val="11"/>
        <color rgb="FF000000"/>
        <rFont val="Calibri"/>
      </rPr>
      <t xml:space="preserve">
</t>
    </r>
    <r>
      <rPr>
        <sz val="11"/>
        <color rgb="FF000000"/>
        <rFont val="Calibri"/>
      </rPr>
      <t>- Prevents the deletion of the parent Resource Group containing the locked Storage account resource.</t>
    </r>
    <r>
      <rPr>
        <sz val="11"/>
        <color rgb="FF000000"/>
        <rFont val="Calibri"/>
      </rPr>
      <t xml:space="preserve">
</t>
    </r>
    <r>
      <rPr>
        <sz val="11"/>
        <color rgb="FF000000"/>
        <rFont val="Calibri"/>
      </rPr>
      <t xml:space="preserve">- Prevents clients from obtaining the storage account shared access keys using a </t>
    </r>
    <r>
      <rPr>
        <b/>
        <sz val="11"/>
        <color rgb="FF000000"/>
        <rFont val="Calibri"/>
      </rPr>
      <t>listKeys</t>
    </r>
    <r>
      <rPr>
        <sz val="11"/>
        <color rgb="FF000000"/>
        <rFont val="Calibri"/>
      </rPr>
      <t xml:space="preserve"> operation.</t>
    </r>
    <r>
      <rPr>
        <sz val="11"/>
        <color rgb="FF000000"/>
        <rFont val="Calibri"/>
      </rPr>
      <t xml:space="preserve">
</t>
    </r>
    <r>
      <rPr>
        <sz val="11"/>
        <color rgb="FF000000"/>
        <rFont val="Calibri"/>
      </rPr>
      <t>- Requires Entra credentials to access blob and queue data in the Portal.</t>
    </r>
    <r>
      <rPr>
        <sz val="11"/>
        <color rgb="FF000000"/>
        <rFont val="Calibri"/>
      </rPr>
      <t xml:space="preserve">
</t>
    </r>
    <r>
      <rPr>
        <sz val="11"/>
        <color rgb="FF000000"/>
        <rFont val="Calibri"/>
      </rPr>
      <t>- Data in Azure Files or the Table service may be inaccessible to clients using the account shared access keys.</t>
    </r>
    <r>
      <rPr>
        <sz val="11"/>
        <color rgb="FF000000"/>
        <rFont val="Calibri"/>
      </rPr>
      <t xml:space="preserve">
</t>
    </r>
    <r>
      <rPr>
        <sz val="11"/>
        <color rgb="FF000000"/>
        <rFont val="Calibri"/>
      </rPr>
      <t>- Prevents modification of account properties, network settings, containers, and RBAC assignments.</t>
    </r>
    <r>
      <rPr>
        <sz val="11"/>
        <color rgb="FF000000"/>
        <rFont val="Calibri"/>
      </rPr>
      <t xml:space="preserve">
</t>
    </r>
    <r>
      <rPr>
        <sz val="11"/>
        <color rgb="FF000000"/>
        <rFont val="Calibri"/>
      </rPr>
      <t>- Does not prevent access using existing account shared access keys issued to clients.</t>
    </r>
    <r>
      <rPr>
        <sz val="11"/>
        <color rgb="FF000000"/>
        <rFont val="Calibri"/>
      </rPr>
      <t xml:space="preserve">
</t>
    </r>
    <r>
      <rPr>
        <sz val="11"/>
        <color rgb="FF000000"/>
        <rFont val="Calibri"/>
      </rPr>
      <t>- Does not prevent deletion of containers or other objects within the storage account.</t>
    </r>
  </si>
  <si>
    <r>
      <rPr>
        <b/>
        <sz val="11"/>
        <color rgb="FF000000"/>
        <rFont val="Calibri"/>
      </rPr>
      <t>Audit from Azure Portal</t>
    </r>
    <r>
      <rPr>
        <sz val="11"/>
        <color rgb="FF000000"/>
        <rFont val="Calibri"/>
      </rPr>
      <t xml:space="preserve">
</t>
    </r>
    <r>
      <rPr>
        <sz val="11"/>
        <color rgb="FF000000"/>
        <rFont val="Calibri"/>
      </rPr>
      <t>- Navigate to the storage account in the Azure portal.</t>
    </r>
    <r>
      <rPr>
        <sz val="11"/>
        <color rgb="FF000000"/>
        <rFont val="Calibri"/>
      </rPr>
      <t xml:space="preserve">
</t>
    </r>
    <r>
      <rPr>
        <sz val="11"/>
        <color rgb="FF000000"/>
        <rFont val="Calibri"/>
      </rPr>
      <t xml:space="preserve">- For each storage account, under </t>
    </r>
    <r>
      <rPr>
        <b/>
        <sz val="11"/>
        <color rgb="FF000000"/>
        <rFont val="Calibri"/>
      </rPr>
      <t>Settings</t>
    </r>
    <r>
      <rPr>
        <sz val="11"/>
        <color rgb="FF000000"/>
        <rFont val="Calibri"/>
      </rPr>
      <t xml:space="preserve">, click </t>
    </r>
    <r>
      <rPr>
        <b/>
        <sz val="11"/>
        <color rgb="FF000000"/>
        <rFont val="Calibri"/>
      </rPr>
      <t>Locks</t>
    </r>
    <r>
      <rPr>
        <sz val="11"/>
        <color rgb="FF000000"/>
        <rFont val="Calibri"/>
      </rPr>
      <t>.</t>
    </r>
    <r>
      <rPr>
        <sz val="11"/>
        <color rgb="FF000000"/>
        <rFont val="Calibri"/>
      </rPr>
      <t xml:space="preserve">
</t>
    </r>
    <r>
      <rPr>
        <sz val="11"/>
        <color rgb="FF000000"/>
        <rFont val="Calibri"/>
      </rPr>
      <t xml:space="preserve">- Ensure that a </t>
    </r>
    <r>
      <rPr>
        <b/>
        <sz val="11"/>
        <color rgb="FF000000"/>
        <rFont val="Calibri"/>
      </rPr>
      <t>ReadOnly</t>
    </r>
    <r>
      <rPr>
        <sz val="11"/>
        <color rgb="FF000000"/>
        <rFont val="Calibri"/>
      </rPr>
      <t xml:space="preserve"> lock exists on the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6096"/>
        <rFont val="Roboto Condensed"/>
      </rPr>
      <t>az lock list --resource-group &lt;resource-group&gt; \</t>
    </r>
    <r>
      <rPr>
        <sz val="11"/>
        <color rgb="FF006096"/>
        <rFont val="Roboto Condensed"/>
      </rPr>
      <t xml:space="preserve">
</t>
    </r>
    <r>
      <rPr>
        <sz val="11"/>
        <color rgb="FF006096"/>
        <rFont val="Roboto Condensed"/>
      </rPr>
      <t xml:space="preserve">             --resource-name &lt;storage-account&gt;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PowerShell</t>
    </r>
    <r>
      <rPr>
        <sz val="11"/>
        <color rgb="FF000000"/>
        <rFont val="Calibri"/>
      </rPr>
      <t xml:space="preserve">
</t>
    </r>
    <r>
      <rPr>
        <sz val="11"/>
        <color rgb="FF006096"/>
        <rFont val="Roboto Condensed"/>
      </rPr>
      <t>Get-AzResourceLock -ResourceGroupName &lt;RESOURCEGROUPNAME&gt; `</t>
    </r>
    <r>
      <rPr>
        <sz val="11"/>
        <color rgb="FF006096"/>
        <rFont val="Roboto Condensed"/>
      </rPr>
      <t xml:space="preserve">
</t>
    </r>
    <r>
      <rPr>
        <sz val="11"/>
        <color rgb="FF006096"/>
        <rFont val="Roboto Condensed"/>
      </rPr>
      <t xml:space="preserve">                   -ResourceName &lt;STORAGEACCOUNTNAME&gt; `</t>
    </r>
    <r>
      <rPr>
        <sz val="11"/>
        <color rgb="FF006096"/>
        <rFont val="Roboto Condensed"/>
      </rPr>
      <t xml:space="preserve">
</t>
    </r>
    <r>
      <rPr>
        <sz val="11"/>
        <color rgb="FF006096"/>
        <rFont val="Roboto Condensed"/>
      </rPr>
      <t xml:space="preserve">                   -ResourceType "Microsoft.Storage/storageAccounts"</t>
    </r>
    <r>
      <rPr>
        <sz val="11"/>
        <color rgb="FF006096"/>
        <rFont val="Roboto Condensed"/>
      </rPr>
      <t xml:space="preserve">
</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There is currently no built-in Microsoft policy to audit resource locks on storage accounts.Custom and community policy definitions can check for the existence of a “Microsoft.Authorization/locks” resource with an AuditIfNotExists effect.</t>
    </r>
  </si>
  <si>
    <t>17.16</t>
  </si>
  <si>
    <r>
      <rPr>
        <sz val="11"/>
        <rFont val="Calibri"/>
      </rPr>
      <t xml:space="preserve">Ensure Redundancy is set to </t>
    </r>
    <r>
      <rPr>
        <sz val="11"/>
        <color rgb="FF000000"/>
        <rFont val="Calibri"/>
      </rPr>
      <t>'</t>
    </r>
    <r>
      <rPr>
        <b/>
        <sz val="11"/>
        <color rgb="FF000000"/>
        <rFont val="Calibri"/>
      </rPr>
      <t>geo-redundant storage (GRS)</t>
    </r>
    <r>
      <rPr>
        <sz val="11"/>
        <color rgb="FF000000"/>
        <rFont val="Calibri"/>
      </rPr>
      <t>'</t>
    </r>
    <r>
      <rPr>
        <sz val="11"/>
        <color rgb="FF000000"/>
        <rFont val="Calibri"/>
      </rPr>
      <t xml:space="preserve"> on critical Azure Storage Accounts</t>
    </r>
  </si>
  <si>
    <r>
      <rPr>
        <b/>
        <sz val="11"/>
        <color rgb="FF000000"/>
        <rFont val="Calibri"/>
      </rPr>
      <t>Remediate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management</t>
    </r>
    <r>
      <rPr>
        <sz val="11"/>
        <color rgb="FF000000"/>
        <rFont val="Calibri"/>
      </rPr>
      <t xml:space="preserve">, click </t>
    </r>
    <r>
      <rPr>
        <b/>
        <sz val="11"/>
        <color rgb="FF000000"/>
        <rFont val="Calibri"/>
      </rPr>
      <t>Redundancy</t>
    </r>
    <r>
      <rPr>
        <sz val="11"/>
        <color rgb="FF000000"/>
        <rFont val="Calibri"/>
      </rPr>
      <t>.</t>
    </r>
    <r>
      <rPr>
        <sz val="11"/>
        <color rgb="FF000000"/>
        <rFont val="Calibri"/>
      </rPr>
      <t xml:space="preserve">
</t>
    </r>
    <r>
      <rPr>
        <sz val="11"/>
        <color rgb="FF000000"/>
        <rFont val="Calibri"/>
      </rPr>
      <t xml:space="preserve">- From the </t>
    </r>
    <r>
      <rPr>
        <b/>
        <sz val="11"/>
        <color rgb="FF000000"/>
        <rFont val="Calibri"/>
      </rPr>
      <t>Redundancy</t>
    </r>
    <r>
      <rPr>
        <sz val="11"/>
        <color rgb="FF000000"/>
        <rFont val="Calibri"/>
      </rPr>
      <t xml:space="preserve"> drop-down menu, select </t>
    </r>
    <r>
      <rPr>
        <b/>
        <sz val="11"/>
        <color rgb="FF000000"/>
        <rFont val="Calibri"/>
      </rPr>
      <t>Geo-redundant storage (GRS)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1-5 for each storage account requiring remediation.</t>
    </r>
    <r>
      <rPr>
        <sz val="11"/>
        <color rgb="FF000000"/>
        <rFont val="Calibri"/>
      </rPr>
      <t xml:space="preserve">
</t>
    </r>
    <r>
      <rPr>
        <b/>
        <sz val="11"/>
        <color rgb="FF000000"/>
        <rFont val="Calibri"/>
      </rPr>
      <t>Remediate from Azure CLI</t>
    </r>
    <r>
      <rPr>
        <sz val="11"/>
        <color rgb="FF000000"/>
        <rFont val="Calibri"/>
      </rPr>
      <t xml:space="preserve">
</t>
    </r>
    <r>
      <rPr>
        <sz val="11"/>
        <color rgb="FF000000"/>
        <rFont val="Calibri"/>
      </rPr>
      <t>For each storage account requiring remediation, run the following command to enable geo-redundant storage:</t>
    </r>
    <r>
      <rPr>
        <sz val="11"/>
        <color rgb="FF000000"/>
        <rFont val="Calibri"/>
      </rPr>
      <t xml:space="preserve">
</t>
    </r>
    <r>
      <rPr>
        <sz val="11"/>
        <color rgb="FF006096"/>
        <rFont val="Roboto Condensed"/>
      </rPr>
      <t>az storage account update --resource-group &lt;resource-group&gt; --name &lt;storage-account&gt; --sku Standard_GRS</t>
    </r>
    <r>
      <rPr>
        <sz val="11"/>
        <color rgb="FF006096"/>
        <rFont val="Roboto Condensed"/>
      </rPr>
      <t xml:space="preserve">
</t>
    </r>
    <r>
      <rPr>
        <sz val="11"/>
        <color rgb="FF000000"/>
        <rFont val="Calibri"/>
      </rPr>
      <t xml:space="preserve">
</t>
    </r>
    <r>
      <rPr>
        <b/>
        <sz val="11"/>
        <color rgb="FF000000"/>
        <rFont val="Calibri"/>
      </rPr>
      <t>Remediate from PowerShell</t>
    </r>
    <r>
      <rPr>
        <sz val="11"/>
        <color rgb="FF000000"/>
        <rFont val="Calibri"/>
      </rPr>
      <t xml:space="preserve">
</t>
    </r>
    <r>
      <rPr>
        <sz val="11"/>
        <color rgb="FF000000"/>
        <rFont val="Calibri"/>
      </rPr>
      <t>For each storage account requiring remediation, run the following command to enable geo-redundant storage:</t>
    </r>
    <r>
      <rPr>
        <sz val="11"/>
        <color rgb="FF000000"/>
        <rFont val="Calibri"/>
      </rPr>
      <t xml:space="preserve">
</t>
    </r>
    <r>
      <rPr>
        <sz val="11"/>
        <color rgb="FF006096"/>
        <rFont val="Roboto Condensed"/>
      </rPr>
      <t>Set-AzStorageAccount -ResourceGroupName &lt;resource-group&gt; -Name &lt;storage-account&gt; -SkuName "Standard_GRS"</t>
    </r>
    <r>
      <rPr>
        <sz val="11"/>
        <color rgb="FF006096"/>
        <rFont val="Roboto Condensed"/>
      </rPr>
      <t xml:space="preserve">
</t>
    </r>
  </si>
  <si>
    <r>
      <rPr>
        <sz val="11"/>
        <color rgb="FF000000"/>
        <rFont val="Calibri"/>
      </rPr>
      <t>Geo-redundant storage (GRS) in Azure replicates data three times within the primary region using locally redundant storage (LRS) and asynchronously copies it to a secondary region hundreds of miles away. This setup ensures high availability and resilience by providing 16 nines (99.99999999999999%) durability over a year, safeguarding data against regional outages.</t>
    </r>
  </si>
  <si>
    <r>
      <rPr>
        <sz val="11"/>
        <color rgb="FF000000"/>
        <rFont val="Calibri"/>
      </rPr>
      <t>Enabling geo-redundant storage on Azure storage accounts increases costs due to cross-region data replication.</t>
    </r>
  </si>
  <si>
    <r>
      <rPr>
        <b/>
        <sz val="11"/>
        <color rgb="FF000000"/>
        <rFont val="Calibri"/>
      </rPr>
      <t>Audit from Azure Portal</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Data management</t>
    </r>
    <r>
      <rPr>
        <sz val="11"/>
        <color rgb="FF000000"/>
        <rFont val="Calibri"/>
      </rPr>
      <t xml:space="preserve">, click </t>
    </r>
    <r>
      <rPr>
        <b/>
        <sz val="11"/>
        <color rgb="FF000000"/>
        <rFont val="Calibri"/>
      </rPr>
      <t>Redundancy</t>
    </r>
    <r>
      <rPr>
        <sz val="11"/>
        <color rgb="FF000000"/>
        <rFont val="Calibri"/>
      </rPr>
      <t>.</t>
    </r>
    <r>
      <rPr>
        <sz val="11"/>
        <color rgb="FF000000"/>
        <rFont val="Calibri"/>
      </rPr>
      <t xml:space="preserve">
</t>
    </r>
    <r>
      <rPr>
        <sz val="11"/>
        <color rgb="FF000000"/>
        <rFont val="Calibri"/>
      </rPr>
      <t xml:space="preserve">- Ensure that </t>
    </r>
    <r>
      <rPr>
        <b/>
        <sz val="11"/>
        <color rgb="FF000000"/>
        <rFont val="Calibri"/>
      </rPr>
      <t>Redundancy</t>
    </r>
    <r>
      <rPr>
        <sz val="11"/>
        <color rgb="FF000000"/>
        <rFont val="Calibri"/>
      </rPr>
      <t xml:space="preserve"> is set to </t>
    </r>
    <r>
      <rPr>
        <b/>
        <sz val="11"/>
        <color rgb="FF000000"/>
        <rFont val="Calibri"/>
      </rPr>
      <t>Geo-redundant storage (GRS)</t>
    </r>
    <r>
      <rPr>
        <sz val="11"/>
        <color rgb="FF000000"/>
        <rFont val="Calibri"/>
      </rPr>
      <t>.</t>
    </r>
    <r>
      <rPr>
        <sz val="11"/>
        <color rgb="FF000000"/>
        <rFont val="Calibri"/>
      </rPr>
      <t xml:space="preserve">
</t>
    </r>
    <r>
      <rPr>
        <sz val="11"/>
        <color rgb="FF000000"/>
        <rFont val="Calibri"/>
      </rPr>
      <t>- Repeat steps 1-4 for each storage account.</t>
    </r>
    <r>
      <rPr>
        <sz val="11"/>
        <color rgb="FF000000"/>
        <rFont val="Calibri"/>
      </rPr>
      <t xml:space="preserve">
</t>
    </r>
    <r>
      <rPr>
        <b/>
        <sz val="11"/>
        <color rgb="FF000000"/>
        <rFont val="Calibri"/>
      </rPr>
      <t>Audit from Azure CLI</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az storage account list</t>
    </r>
    <r>
      <rPr>
        <sz val="11"/>
        <color rgb="FF006096"/>
        <rFont val="Roboto Condensed"/>
      </rPr>
      <t xml:space="preserve">
</t>
    </r>
    <r>
      <rPr>
        <sz val="11"/>
        <color rgb="FF000000"/>
        <rFont val="Calibri"/>
      </rPr>
      <t xml:space="preserve">
</t>
    </r>
    <r>
      <rPr>
        <sz val="11"/>
        <color rgb="FF000000"/>
        <rFont val="Calibri"/>
      </rPr>
      <t>For each storage account, run the following command:</t>
    </r>
    <r>
      <rPr>
        <sz val="11"/>
        <color rgb="FF000000"/>
        <rFont val="Calibri"/>
      </rPr>
      <t xml:space="preserve">
</t>
    </r>
    <r>
      <rPr>
        <sz val="11"/>
        <color rgb="FF006096"/>
        <rFont val="Roboto Condensed"/>
      </rPr>
      <t>az storage account show --resource-group &lt;resource-group&gt; --name &lt;storage-account&gt;</t>
    </r>
    <r>
      <rPr>
        <sz val="11"/>
        <color rgb="FF006096"/>
        <rFont val="Roboto Condensed"/>
      </rPr>
      <t xml:space="preserve">
</t>
    </r>
    <r>
      <rPr>
        <sz val="11"/>
        <color rgb="FF000000"/>
        <rFont val="Calibri"/>
      </rPr>
      <t xml:space="preserve">
</t>
    </r>
    <r>
      <rPr>
        <sz val="11"/>
        <color rgb="FF000000"/>
        <rFont val="Calibri"/>
      </rPr>
      <t xml:space="preserve">Under </t>
    </r>
    <r>
      <rPr>
        <b/>
        <sz val="11"/>
        <color rgb="FF000000"/>
        <rFont val="Calibri"/>
      </rPr>
      <t>sku</t>
    </r>
    <r>
      <rPr>
        <sz val="11"/>
        <color rgb="FF000000"/>
        <rFont val="Calibri"/>
      </rPr>
      <t xml:space="preserve">, ensure that </t>
    </r>
    <r>
      <rPr>
        <b/>
        <sz val="11"/>
        <color rgb="FF000000"/>
        <rFont val="Calibri"/>
      </rPr>
      <t>name</t>
    </r>
    <r>
      <rPr>
        <sz val="11"/>
        <color rgb="FF000000"/>
        <rFont val="Calibri"/>
      </rPr>
      <t xml:space="preserve"> is set to </t>
    </r>
    <r>
      <rPr>
        <b/>
        <sz val="11"/>
        <color rgb="FF000000"/>
        <rFont val="Calibri"/>
      </rPr>
      <t>Standard_GRS</t>
    </r>
    <r>
      <rPr>
        <sz val="11"/>
        <color rgb="FF000000"/>
        <rFont val="Calibri"/>
      </rPr>
      <t>.</t>
    </r>
    <r>
      <rPr>
        <sz val="11"/>
        <color rgb="FF000000"/>
        <rFont val="Calibri"/>
      </rPr>
      <t xml:space="preserve">
</t>
    </r>
    <r>
      <rPr>
        <b/>
        <sz val="11"/>
        <color rgb="FF000000"/>
        <rFont val="Calibri"/>
      </rPr>
      <t>Audit from PowerShell</t>
    </r>
    <r>
      <rPr>
        <sz val="11"/>
        <color rgb="FF000000"/>
        <rFont val="Calibri"/>
      </rPr>
      <t xml:space="preserve">
</t>
    </r>
    <r>
      <rPr>
        <sz val="11"/>
        <color rgb="FF000000"/>
        <rFont val="Calibri"/>
      </rPr>
      <t>Run the following command to list storage accounts:</t>
    </r>
    <r>
      <rPr>
        <sz val="11"/>
        <color rgb="FF000000"/>
        <rFont val="Calibri"/>
      </rPr>
      <t xml:space="preserve">
</t>
    </r>
    <r>
      <rPr>
        <sz val="11"/>
        <color rgb="FF006096"/>
        <rFont val="Roboto Condensed"/>
      </rPr>
      <t>Get-AzStorageAccount</t>
    </r>
    <r>
      <rPr>
        <sz val="11"/>
        <color rgb="FF006096"/>
        <rFont val="Roboto Condensed"/>
      </rPr>
      <t xml:space="preserve">
</t>
    </r>
    <r>
      <rPr>
        <sz val="11"/>
        <color rgb="FF000000"/>
        <rFont val="Calibri"/>
      </rPr>
      <t xml:space="preserve">
</t>
    </r>
    <r>
      <rPr>
        <sz val="11"/>
        <color rgb="FF000000"/>
        <rFont val="Calibri"/>
      </rPr>
      <t>Run the following command to get the storage account in a resource group with a given name:</t>
    </r>
    <r>
      <rPr>
        <sz val="11"/>
        <color rgb="FF000000"/>
        <rFont val="Calibri"/>
      </rPr>
      <t xml:space="preserve">
</t>
    </r>
    <r>
      <rPr>
        <sz val="11"/>
        <color rgb="FF006096"/>
        <rFont val="Roboto Condensed"/>
      </rPr>
      <t>$storageAccount = Get-AzStorageAccount -ResourceGroupName &lt;resource-group&gt; -Name &lt;storage-account&gt;</t>
    </r>
    <r>
      <rPr>
        <sz val="11"/>
        <color rgb="FF006096"/>
        <rFont val="Roboto Condensed"/>
      </rPr>
      <t xml:space="preserve">
</t>
    </r>
    <r>
      <rPr>
        <sz val="11"/>
        <color rgb="FF000000"/>
        <rFont val="Calibri"/>
      </rPr>
      <t xml:space="preserve">
</t>
    </r>
    <r>
      <rPr>
        <sz val="11"/>
        <color rgb="FF000000"/>
        <rFont val="Calibri"/>
      </rPr>
      <t>Run the following command to get the redundancy setting for the storage account:</t>
    </r>
    <r>
      <rPr>
        <sz val="11"/>
        <color rgb="FF000000"/>
        <rFont val="Calibri"/>
      </rPr>
      <t xml:space="preserve">
</t>
    </r>
    <r>
      <rPr>
        <sz val="11"/>
        <color rgb="FF006096"/>
        <rFont val="Roboto Condensed"/>
      </rPr>
      <t>$storageAccount.SKU.Name</t>
    </r>
    <r>
      <rPr>
        <sz val="11"/>
        <color rgb="FF006096"/>
        <rFont val="Roboto Condensed"/>
      </rPr>
      <t xml:space="preserve">
</t>
    </r>
    <r>
      <rPr>
        <sz val="11"/>
        <color rgb="FF000000"/>
        <rFont val="Calibri"/>
      </rPr>
      <t xml:space="preserve">
</t>
    </r>
    <r>
      <rPr>
        <sz val="11"/>
        <color rgb="FF000000"/>
        <rFont val="Calibri"/>
      </rPr>
      <t xml:space="preserve">Ensure that the command returns </t>
    </r>
    <r>
      <rPr>
        <b/>
        <sz val="11"/>
        <color rgb="FF000000"/>
        <rFont val="Calibri"/>
      </rPr>
      <t>Standard_GRS</t>
    </r>
    <r>
      <rPr>
        <sz val="11"/>
        <color rgb="FF000000"/>
        <rFont val="Calibri"/>
      </rPr>
      <t>.</t>
    </r>
    <r>
      <rPr>
        <sz val="11"/>
        <color rgb="FF000000"/>
        <rFont val="Calibri"/>
      </rPr>
      <t xml:space="preserve">
</t>
    </r>
    <r>
      <rPr>
        <sz val="11"/>
        <color rgb="FF000000"/>
        <rFont val="Calibri"/>
      </rPr>
      <t>Repeat for each storage account.</t>
    </r>
    <r>
      <rPr>
        <sz val="11"/>
        <color rgb="FF000000"/>
        <rFont val="Calibri"/>
      </rPr>
      <t xml:space="preserve">
</t>
    </r>
    <r>
      <rPr>
        <b/>
        <sz val="11"/>
        <color rgb="FF000000"/>
        <rFont val="Calibri"/>
      </rPr>
      <t>Audit from Azure Policy</t>
    </r>
    <r>
      <rPr>
        <sz val="11"/>
        <color rgb="FF000000"/>
        <rFont val="Calibri"/>
      </rPr>
      <t xml:space="preserve">
</t>
    </r>
    <r>
      <rPr>
        <sz val="11"/>
        <color rgb="FF000000"/>
        <rFont val="Calibri"/>
      </rPr>
      <t>If referencing a digital copy of this Benchmark, clicking a Policy ID will open a link to the associated Policy definition in Azure.</t>
    </r>
    <r>
      <rPr>
        <sz val="11"/>
        <color rgb="FF000000"/>
        <rFont val="Calibri"/>
      </rPr>
      <t xml:space="preserve">
</t>
    </r>
    <r>
      <rPr>
        <sz val="11"/>
        <color rgb="FF000000"/>
        <rFont val="Calibri"/>
      </rPr>
      <t>If referencing a printed copy, you can search Policy IDs from this URL: https://portal.azure.com/#view/Microsoft_Azure_Policy/PolicyMenuBlade/~/Definitions</t>
    </r>
    <r>
      <rPr>
        <sz val="11"/>
        <color rgb="FF000000"/>
        <rFont val="Calibri"/>
      </rPr>
      <t xml:space="preserve">
</t>
    </r>
    <r>
      <rPr>
        <sz val="11"/>
        <color rgb="FF000000"/>
        <rFont val="Calibri"/>
      </rPr>
      <t xml:space="preserve">- </t>
    </r>
    <r>
      <rPr>
        <b/>
        <sz val="11"/>
        <color rgb="FF000000"/>
        <rFont val="Calibri"/>
      </rPr>
      <t>Policy ID:</t>
    </r>
    <r>
      <rPr>
        <sz val="11"/>
        <color rgb="FF000000"/>
        <rFont val="Calibri"/>
      </rPr>
      <t xml:space="preserve"> bf045164-79ba-4215-8f95-f8048dc1780b </t>
    </r>
    <r>
      <rPr>
        <sz val="11"/>
        <color rgb="FF0000FF"/>
        <rFont val="Calibri"/>
      </rPr>
      <t>(https://portal.azure.com/#view/Microsoft_Azure_Policy/PolicyDetailBlade/definitionId/%2Fproviders%2FMicrosoft.Authorization%2FpolicyDefinitions%2Fbf045164-79ba-4215-8f95-f8048dc1780b)</t>
    </r>
    <r>
      <rPr>
        <sz val="11"/>
        <color rgb="FF000000"/>
        <rFont val="Calibri"/>
      </rPr>
      <t xml:space="preserve">
</t>
    </r>
    <r>
      <rPr>
        <sz val="11"/>
        <color rgb="FF000000"/>
        <rFont val="Calibri"/>
      </rPr>
      <t xml:space="preserve">- </t>
    </r>
    <r>
      <rPr>
        <b/>
        <sz val="11"/>
        <color rgb="FF000000"/>
        <rFont val="Calibri"/>
      </rPr>
      <t>Name:</t>
    </r>
    <r>
      <rPr>
        <sz val="11"/>
        <color rgb="FF000000"/>
        <rFont val="Calibri"/>
      </rPr>
      <t xml:space="preserve"> 'Geo-redundant storage should be enabled for Storage Accounts'</t>
    </r>
  </si>
  <si>
    <r>
      <rPr>
        <sz val="11"/>
        <color rgb="FF000000"/>
        <rFont val="Calibri"/>
      </rPr>
      <t>When creating a storage account in the Azure Portal, the default redundancy setting is geo-redundant storage (GRS). Using the Azure CLI, the default is read-access geo-redundant storage (RA-GRS). In PowerShell, a redundancy level must be explicitly specified during account creation.</t>
    </r>
  </si>
  <si>
    <t>Storage Explorer</t>
  </si>
  <si>
    <t>18.1</t>
  </si>
  <si>
    <r>
      <rPr>
        <b/>
        <sz val="11"/>
        <color rgb="FF000000"/>
        <rFont val="Calibri"/>
      </rPr>
      <t>Remediate from Storage Explorer</t>
    </r>
    <r>
      <rPr>
        <sz val="11"/>
        <color rgb="FF000000"/>
        <rFont val="Calibri"/>
      </rPr>
      <t xml:space="preserve">
</t>
    </r>
    <r>
      <rPr>
        <sz val="11"/>
        <color rgb="FF000000"/>
        <rFont val="Calibri"/>
      </rPr>
      <t>If SAS have been created without a short lifespan and were created with a stored access policy (SAP), the SAS can be revoked by deleting the SAP or updating the SAP expiration time to a time in the past:</t>
    </r>
    <r>
      <rPr>
        <sz val="11"/>
        <color rgb="FF000000"/>
        <rFont val="Calibri"/>
      </rPr>
      <t xml:space="preserve">
</t>
    </r>
    <r>
      <rPr>
        <sz val="11"/>
        <color rgb="FF000000"/>
        <rFont val="Calibri"/>
      </rPr>
      <t xml:space="preserve">- In Storage Explorer, expand </t>
    </r>
    <r>
      <rPr>
        <b/>
        <sz val="11"/>
        <color rgb="FF000000"/>
        <rFont val="Calibri"/>
      </rPr>
      <t>Storage Accounts</t>
    </r>
    <r>
      <rPr>
        <sz val="11"/>
        <color rgb="FF000000"/>
        <rFont val="Calibri"/>
      </rPr>
      <t>.</t>
    </r>
    <r>
      <rPr>
        <sz val="11"/>
        <color rgb="FF000000"/>
        <rFont val="Calibri"/>
      </rPr>
      <t xml:space="preserve">
</t>
    </r>
    <r>
      <rPr>
        <sz val="11"/>
        <color rgb="FF000000"/>
        <rFont val="Calibri"/>
      </rPr>
      <t>- Expand a storage account.</t>
    </r>
    <r>
      <rPr>
        <sz val="11"/>
        <color rgb="FF000000"/>
        <rFont val="Calibri"/>
      </rPr>
      <t xml:space="preserve">
</t>
    </r>
    <r>
      <rPr>
        <sz val="11"/>
        <color rgb="FF000000"/>
        <rFont val="Calibri"/>
      </rPr>
      <t xml:space="preserve">- Expand </t>
    </r>
    <r>
      <rPr>
        <b/>
        <sz val="11"/>
        <color rgb="FF000000"/>
        <rFont val="Calibri"/>
      </rPr>
      <t>Blob Containers</t>
    </r>
    <r>
      <rPr>
        <sz val="11"/>
        <color rgb="FF000000"/>
        <rFont val="Calibri"/>
      </rPr>
      <t xml:space="preserve">, </t>
    </r>
    <r>
      <rPr>
        <b/>
        <sz val="11"/>
        <color rgb="FF000000"/>
        <rFont val="Calibri"/>
      </rPr>
      <t>File Shares</t>
    </r>
    <r>
      <rPr>
        <sz val="11"/>
        <color rgb="FF000000"/>
        <rFont val="Calibri"/>
      </rPr>
      <t xml:space="preserve">, </t>
    </r>
    <r>
      <rPr>
        <b/>
        <sz val="11"/>
        <color rgb="FF000000"/>
        <rFont val="Calibri"/>
      </rPr>
      <t>Queues</t>
    </r>
    <r>
      <rPr>
        <sz val="11"/>
        <color rgb="FF000000"/>
        <rFont val="Calibri"/>
      </rPr>
      <t xml:space="preserve">, or </t>
    </r>
    <r>
      <rPr>
        <b/>
        <sz val="11"/>
        <color rgb="FF000000"/>
        <rFont val="Calibri"/>
      </rPr>
      <t>Tables</t>
    </r>
    <r>
      <rPr>
        <sz val="11"/>
        <color rgb="FF000000"/>
        <rFont val="Calibri"/>
      </rPr>
      <t>, and right-click a blob container, file share, queue, or table.</t>
    </r>
    <r>
      <rPr>
        <sz val="11"/>
        <color rgb="FF000000"/>
        <rFont val="Calibri"/>
      </rPr>
      <t xml:space="preserve">
</t>
    </r>
    <r>
      <rPr>
        <sz val="11"/>
        <color rgb="FF000000"/>
        <rFont val="Calibri"/>
      </rPr>
      <t xml:space="preserve">- Click </t>
    </r>
    <r>
      <rPr>
        <b/>
        <sz val="11"/>
        <color rgb="FF000000"/>
        <rFont val="Calibri"/>
      </rPr>
      <t>Manage Stored Access Policies...</t>
    </r>
    <r>
      <rPr>
        <sz val="11"/>
        <color rgb="FF000000"/>
        <rFont val="Calibri"/>
      </rPr>
      <t>.</t>
    </r>
    <r>
      <rPr>
        <sz val="11"/>
        <color rgb="FF000000"/>
        <rFont val="Calibri"/>
      </rPr>
      <t xml:space="preserve">
</t>
    </r>
    <r>
      <rPr>
        <sz val="11"/>
        <color rgb="FF000000"/>
        <rFont val="Calibri"/>
      </rPr>
      <t>- Click the trash icon next to a stored access policy.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1-6 as needed to revoke SAS created with SAP.</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If SAS have been created without a short lifespan and were not created with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</si>
  <si>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r>
      <rPr>
        <sz val="11"/>
        <color rgb="FF000000"/>
        <rFont val="Calibri"/>
      </rPr>
      <t>By default, expiration for shared access signature created from Storage Explorer is set to 24 hours.</t>
    </r>
  </si>
  <si>
    <t>18.2</t>
  </si>
  <si>
    <r>
      <rPr>
        <b/>
        <sz val="11"/>
        <color rgb="FF000000"/>
        <rFont val="Calibri"/>
      </rPr>
      <t>Remediate from Storage Explorer</t>
    </r>
    <r>
      <rPr>
        <sz val="11"/>
        <color rgb="FF000000"/>
        <rFont val="Calibri"/>
      </rPr>
      <t xml:space="preserve">
</t>
    </r>
    <r>
      <rPr>
        <sz val="11"/>
        <color rgb="FF000000"/>
        <rFont val="Calibri"/>
      </rPr>
      <t>To create a SAP:</t>
    </r>
    <r>
      <rPr>
        <sz val="11"/>
        <color rgb="FF000000"/>
        <rFont val="Calibri"/>
      </rPr>
      <t xml:space="preserve">
</t>
    </r>
    <r>
      <rPr>
        <sz val="11"/>
        <color rgb="FF000000"/>
        <rFont val="Calibri"/>
      </rPr>
      <t xml:space="preserve">- In Storage Explorer, expand </t>
    </r>
    <r>
      <rPr>
        <b/>
        <sz val="11"/>
        <color rgb="FF000000"/>
        <rFont val="Calibri"/>
      </rPr>
      <t>Storage Accounts</t>
    </r>
    <r>
      <rPr>
        <sz val="11"/>
        <color rgb="FF000000"/>
        <rFont val="Calibri"/>
      </rPr>
      <t>.</t>
    </r>
    <r>
      <rPr>
        <sz val="11"/>
        <color rgb="FF000000"/>
        <rFont val="Calibri"/>
      </rPr>
      <t xml:space="preserve">
</t>
    </r>
    <r>
      <rPr>
        <sz val="11"/>
        <color rgb="FF000000"/>
        <rFont val="Calibri"/>
      </rPr>
      <t>- Expand a storage account.</t>
    </r>
    <r>
      <rPr>
        <sz val="11"/>
        <color rgb="FF000000"/>
        <rFont val="Calibri"/>
      </rPr>
      <t xml:space="preserve">
</t>
    </r>
    <r>
      <rPr>
        <sz val="11"/>
        <color rgb="FF000000"/>
        <rFont val="Calibri"/>
      </rPr>
      <t xml:space="preserve">- Expand </t>
    </r>
    <r>
      <rPr>
        <b/>
        <sz val="11"/>
        <color rgb="FF000000"/>
        <rFont val="Calibri"/>
      </rPr>
      <t>Blob Containers</t>
    </r>
    <r>
      <rPr>
        <sz val="11"/>
        <color rgb="FF000000"/>
        <rFont val="Calibri"/>
      </rPr>
      <t xml:space="preserve">, </t>
    </r>
    <r>
      <rPr>
        <b/>
        <sz val="11"/>
        <color rgb="FF000000"/>
        <rFont val="Calibri"/>
      </rPr>
      <t>File Shares</t>
    </r>
    <r>
      <rPr>
        <sz val="11"/>
        <color rgb="FF000000"/>
        <rFont val="Calibri"/>
      </rPr>
      <t xml:space="preserve">, </t>
    </r>
    <r>
      <rPr>
        <b/>
        <sz val="11"/>
        <color rgb="FF000000"/>
        <rFont val="Calibri"/>
      </rPr>
      <t>Queues</t>
    </r>
    <r>
      <rPr>
        <sz val="11"/>
        <color rgb="FF000000"/>
        <rFont val="Calibri"/>
      </rPr>
      <t xml:space="preserve">, or </t>
    </r>
    <r>
      <rPr>
        <b/>
        <sz val="11"/>
        <color rgb="FF000000"/>
        <rFont val="Calibri"/>
      </rPr>
      <t>Tables</t>
    </r>
    <r>
      <rPr>
        <sz val="11"/>
        <color rgb="FF000000"/>
        <rFont val="Calibri"/>
      </rPr>
      <t>, and right-click a blob container, file share, queue, or table.</t>
    </r>
    <r>
      <rPr>
        <sz val="11"/>
        <color rgb="FF000000"/>
        <rFont val="Calibri"/>
      </rPr>
      <t xml:space="preserve">
</t>
    </r>
    <r>
      <rPr>
        <sz val="11"/>
        <color rgb="FF000000"/>
        <rFont val="Calibri"/>
      </rPr>
      <t xml:space="preserve">- Click </t>
    </r>
    <r>
      <rPr>
        <b/>
        <sz val="11"/>
        <color rgb="FF000000"/>
        <rFont val="Calibri"/>
      </rPr>
      <t>Manage Stored Access Policies...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Access Policies</t>
    </r>
    <r>
      <rPr>
        <sz val="11"/>
        <color rgb="FF000000"/>
        <rFont val="Calibri"/>
      </rPr>
      <t xml:space="preserve">, click </t>
    </r>
    <r>
      <rPr>
        <b/>
        <sz val="11"/>
        <color rgb="FF000000"/>
        <rFont val="Calibri"/>
      </rPr>
      <t>Add</t>
    </r>
    <r>
      <rPr>
        <sz val="11"/>
        <color rgb="FF000000"/>
        <rFont val="Calibri"/>
      </rPr>
      <t>.</t>
    </r>
    <r>
      <rPr>
        <sz val="11"/>
        <color rgb="FF000000"/>
        <rFont val="Calibri"/>
      </rPr>
      <t xml:space="preserve">
</t>
    </r>
    <r>
      <rPr>
        <sz val="11"/>
        <color rgb="FF000000"/>
        <rFont val="Calibri"/>
      </rPr>
      <t xml:space="preserve">- Modify the </t>
    </r>
    <r>
      <rPr>
        <b/>
        <sz val="11"/>
        <color rgb="FF000000"/>
        <rFont val="Calibri"/>
      </rPr>
      <t>ID</t>
    </r>
    <r>
      <rPr>
        <sz val="11"/>
        <color rgb="FF000000"/>
        <rFont val="Calibri"/>
      </rPr>
      <t xml:space="preserve">, </t>
    </r>
    <r>
      <rPr>
        <b/>
        <sz val="11"/>
        <color rgb="FF000000"/>
        <rFont val="Calibri"/>
      </rPr>
      <t>Start time</t>
    </r>
    <r>
      <rPr>
        <sz val="11"/>
        <color rgb="FF000000"/>
        <rFont val="Calibri"/>
      </rPr>
      <t xml:space="preserve">, </t>
    </r>
    <r>
      <rPr>
        <b/>
        <sz val="11"/>
        <color rgb="FF000000"/>
        <rFont val="Calibri"/>
      </rPr>
      <t>Expiry time</t>
    </r>
    <r>
      <rPr>
        <sz val="11"/>
        <color rgb="FF000000"/>
        <rFont val="Calibri"/>
      </rPr>
      <t>, and permissions appropriately.</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t>
    </r>
    <r>
      <rPr>
        <sz val="11"/>
        <color rgb="FF000000"/>
        <rFont val="Calibri"/>
      </rPr>
      <t xml:space="preserve">
</t>
    </r>
    <r>
      <rPr>
        <sz val="11"/>
        <color rgb="FF000000"/>
        <rFont val="Calibri"/>
      </rPr>
      <t>- Repeat steps 1-7 as needed to create SAP.</t>
    </r>
    <r>
      <rPr>
        <sz val="11"/>
        <color rgb="FF000000"/>
        <rFont val="Calibri"/>
      </rPr>
      <t xml:space="preserve">
</t>
    </r>
    <r>
      <rPr>
        <sz val="11"/>
        <color rgb="FF000000"/>
        <rFont val="Calibri"/>
      </rPr>
      <t xml:space="preserve">When generating SAS, select a SAP from the </t>
    </r>
    <r>
      <rPr>
        <b/>
        <sz val="11"/>
        <color rgb="FF000000"/>
        <rFont val="Calibri"/>
      </rPr>
      <t>Access policy</t>
    </r>
    <r>
      <rPr>
        <sz val="11"/>
        <color rgb="FF000000"/>
        <rFont val="Calibri"/>
      </rPr>
      <t xml:space="preserve"> drop-down.</t>
    </r>
    <r>
      <rPr>
        <sz val="11"/>
        <color rgb="FF000000"/>
        <rFont val="Calibri"/>
      </rPr>
      <t xml:space="preserve">
</t>
    </r>
    <r>
      <rPr>
        <b/>
        <sz val="11"/>
        <color rgb="FF000000"/>
        <rFont val="Calibri"/>
      </rPr>
      <t>Remediate from Azure Portal</t>
    </r>
    <r>
      <rPr>
        <sz val="11"/>
        <color rgb="FF000000"/>
        <rFont val="Calibri"/>
      </rPr>
      <t xml:space="preserve">
</t>
    </r>
    <r>
      <rPr>
        <sz val="11"/>
        <color rgb="FF000000"/>
        <rFont val="Calibri"/>
      </rPr>
      <t>If SAS have been created without a SAP, the SAS can be revoked by regenerating the storage account access keys:</t>
    </r>
    <r>
      <rPr>
        <sz val="11"/>
        <color rgb="FF000000"/>
        <rFont val="Calibri"/>
      </rPr>
      <t xml:space="preserve">
</t>
    </r>
    <r>
      <rPr>
        <b/>
        <sz val="11"/>
        <color rgb="FF000000"/>
        <rFont val="Calibri"/>
      </rPr>
      <t>Note:</t>
    </r>
    <r>
      <rPr>
        <sz val="11"/>
        <color rgb="FF000000"/>
        <rFont val="Calibri"/>
      </rPr>
      <t xml:space="preserve"> Regenerating access keys can affect any applications or Azure services that are dependent on the storage account key.</t>
    </r>
    <r>
      <rPr>
        <sz val="11"/>
        <color rgb="FF000000"/>
        <rFont val="Calibri"/>
      </rPr>
      <t xml:space="preserve">
</t>
    </r>
    <r>
      <rPr>
        <sz val="11"/>
        <color rgb="FF000000"/>
        <rFont val="Calibri"/>
      </rPr>
      <t xml:space="preserve">- Go to </t>
    </r>
    <r>
      <rPr>
        <b/>
        <sz val="11"/>
        <color rgb="FF000000"/>
        <rFont val="Calibri"/>
      </rPr>
      <t>Storage accounts</t>
    </r>
    <r>
      <rPr>
        <sz val="11"/>
        <color rgb="FF000000"/>
        <rFont val="Calibri"/>
      </rPr>
      <t>.</t>
    </r>
    <r>
      <rPr>
        <sz val="11"/>
        <color rgb="FF000000"/>
        <rFont val="Calibri"/>
      </rPr>
      <t xml:space="preserve">
</t>
    </r>
    <r>
      <rPr>
        <sz val="11"/>
        <color rgb="FF000000"/>
        <rFont val="Calibri"/>
      </rPr>
      <t>- Click on a storage account.</t>
    </r>
    <r>
      <rPr>
        <sz val="11"/>
        <color rgb="FF000000"/>
        <rFont val="Calibri"/>
      </rPr>
      <t xml:space="preserve">
</t>
    </r>
    <r>
      <rPr>
        <sz val="11"/>
        <color rgb="FF000000"/>
        <rFont val="Calibri"/>
      </rPr>
      <t xml:space="preserve">- Under </t>
    </r>
    <r>
      <rPr>
        <b/>
        <sz val="11"/>
        <color rgb="FF000000"/>
        <rFont val="Calibri"/>
      </rPr>
      <t>Security + networking</t>
    </r>
    <r>
      <rPr>
        <sz val="11"/>
        <color rgb="FF000000"/>
        <rFont val="Calibri"/>
      </rPr>
      <t xml:space="preserve">, click </t>
    </r>
    <r>
      <rPr>
        <b/>
        <sz val="11"/>
        <color rgb="FF000000"/>
        <rFont val="Calibri"/>
      </rPr>
      <t>Access keys</t>
    </r>
    <r>
      <rPr>
        <sz val="11"/>
        <color rgb="FF000000"/>
        <rFont val="Calibri"/>
      </rPr>
      <t>.</t>
    </r>
    <r>
      <rPr>
        <sz val="11"/>
        <color rgb="FF000000"/>
        <rFont val="Calibri"/>
      </rPr>
      <t xml:space="preserve">
</t>
    </r>
    <r>
      <rPr>
        <sz val="11"/>
        <color rgb="FF000000"/>
        <rFont val="Calibri"/>
      </rPr>
      <t xml:space="preserve">- Next to each key, click </t>
    </r>
    <r>
      <rPr>
        <b/>
        <sz val="11"/>
        <color rgb="FF000000"/>
        <rFont val="Calibri"/>
      </rPr>
      <t>Rotate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Yes</t>
    </r>
    <r>
      <rPr>
        <sz val="11"/>
        <color rgb="FF000000"/>
        <rFont val="Calibri"/>
      </rPr>
      <t xml:space="preserve"> to confirm.</t>
    </r>
    <r>
      <rPr>
        <sz val="11"/>
        <color rgb="FF000000"/>
        <rFont val="Calibri"/>
      </rPr>
      <t xml:space="preserve">
</t>
    </r>
    <r>
      <rPr>
        <sz val="11"/>
        <color rgb="FF000000"/>
        <rFont val="Calibri"/>
      </rPr>
      <t>- Repeat steps 1-5 as needed to revoke SAS.</t>
    </r>
  </si>
  <si>
    <t>18.3</t>
  </si>
  <si>
    <r>
      <rPr>
        <sz val="11"/>
        <rFont val="Calibri"/>
      </rPr>
      <t>Ensure Storage Explorer is using the latest version</t>
    </r>
  </si>
  <si>
    <r>
      <rPr>
        <b/>
        <sz val="11"/>
        <color rgb="FF000000"/>
        <rFont val="Calibri"/>
      </rPr>
      <t>Remediate from Storage Explorer for MacOS</t>
    </r>
    <r>
      <rPr>
        <sz val="11"/>
        <color rgb="FF000000"/>
        <rFont val="Calibri"/>
      </rPr>
      <t xml:space="preserve">
</t>
    </r>
    <r>
      <rPr>
        <sz val="11"/>
        <color rgb="FF000000"/>
        <rFont val="Calibri"/>
      </rPr>
      <t xml:space="preserve">- Go to </t>
    </r>
    <r>
      <rPr>
        <b/>
        <sz val="11"/>
        <color rgb="FF000000"/>
        <rFont val="Calibri"/>
      </rPr>
      <t>Storage Explorer</t>
    </r>
    <r>
      <rPr>
        <sz val="11"/>
        <color rgb="FF000000"/>
        <rFont val="Calibri"/>
      </rPr>
      <t>.</t>
    </r>
    <r>
      <rPr>
        <sz val="11"/>
        <color rgb="FF000000"/>
        <rFont val="Calibri"/>
      </rPr>
      <t xml:space="preserve">
</t>
    </r>
    <r>
      <rPr>
        <sz val="11"/>
        <color rgb="FF000000"/>
        <rFont val="Calibri"/>
      </rPr>
      <t xml:space="preserve">- From the menu bar, click </t>
    </r>
    <r>
      <rPr>
        <b/>
        <sz val="11"/>
        <color rgb="FF000000"/>
        <rFont val="Calibri"/>
      </rPr>
      <t>Microsoft Azure Storage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Check for Updates</t>
    </r>
    <r>
      <rPr>
        <sz val="11"/>
        <color rgb="FF000000"/>
        <rFont val="Calibri"/>
      </rPr>
      <t>.</t>
    </r>
    <r>
      <rPr>
        <sz val="11"/>
        <color rgb="FF000000"/>
        <rFont val="Calibri"/>
      </rPr>
      <t xml:space="preserve">
</t>
    </r>
    <r>
      <rPr>
        <sz val="11"/>
        <color rgb="FF000000"/>
        <rFont val="Calibri"/>
      </rPr>
      <t>- Follow the instructions to install the latest version of Storage Explorer.</t>
    </r>
  </si>
  <si>
    <r>
      <rPr>
        <sz val="11"/>
        <color rgb="FF000000"/>
        <rFont val="Calibri"/>
      </rPr>
      <t>Ensure all users accessing Azure Storage resources with Storage Explorer are using the latest version of the software, applying updates promptly to safeguard against new vulnerabilities and benefit from the latest security enhancements.</t>
    </r>
  </si>
  <si>
    <r>
      <rPr>
        <sz val="11"/>
        <color rgb="FF000000"/>
        <rFont val="Calibri"/>
      </rPr>
      <t>Using the latest version of Storage Explorer is free and requires minimal administrative effort.</t>
    </r>
  </si>
  <si>
    <r>
      <rPr>
        <b/>
        <sz val="11"/>
        <color rgb="FF000000"/>
        <rFont val="Calibri"/>
      </rPr>
      <t>Audit from Storage Explorer for MacOS</t>
    </r>
    <r>
      <rPr>
        <sz val="11"/>
        <color rgb="FF000000"/>
        <rFont val="Calibri"/>
      </rPr>
      <t xml:space="preserve">
</t>
    </r>
    <r>
      <rPr>
        <sz val="11"/>
        <color rgb="FF000000"/>
        <rFont val="Calibri"/>
      </rPr>
      <t xml:space="preserve">- Go to </t>
    </r>
    <r>
      <rPr>
        <b/>
        <sz val="11"/>
        <color rgb="FF000000"/>
        <rFont val="Calibri"/>
      </rPr>
      <t>Storage Explorer</t>
    </r>
    <r>
      <rPr>
        <sz val="11"/>
        <color rgb="FF000000"/>
        <rFont val="Calibri"/>
      </rPr>
      <t>.</t>
    </r>
    <r>
      <rPr>
        <sz val="11"/>
        <color rgb="FF000000"/>
        <rFont val="Calibri"/>
      </rPr>
      <t xml:space="preserve">
</t>
    </r>
    <r>
      <rPr>
        <sz val="11"/>
        <color rgb="FF000000"/>
        <rFont val="Calibri"/>
      </rPr>
      <t xml:space="preserve">- From the menu bar, click </t>
    </r>
    <r>
      <rPr>
        <b/>
        <sz val="11"/>
        <color rgb="FF000000"/>
        <rFont val="Calibri"/>
      </rPr>
      <t>Microsoft Azure Storage Explorer</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About</t>
    </r>
    <r>
      <rPr>
        <sz val="11"/>
        <color rgb="FF000000"/>
        <rFont val="Calibri"/>
      </rPr>
      <t>.</t>
    </r>
    <r>
      <rPr>
        <sz val="11"/>
        <color rgb="FF000000"/>
        <rFont val="Calibri"/>
      </rPr>
      <t xml:space="preserve">
</t>
    </r>
    <r>
      <rPr>
        <sz val="11"/>
        <color rgb="FF000000"/>
        <rFont val="Calibri"/>
      </rPr>
      <t xml:space="preserve">- Check the </t>
    </r>
    <r>
      <rPr>
        <b/>
        <sz val="11"/>
        <color rgb="FF000000"/>
        <rFont val="Calibri"/>
      </rPr>
      <t>Version</t>
    </r>
    <r>
      <rPr>
        <sz val="11"/>
        <color rgb="FF000000"/>
        <rFont val="Calibri"/>
      </rPr>
      <t xml:space="preserve"> listed.</t>
    </r>
    <r>
      <rPr>
        <sz val="11"/>
        <color rgb="FF000000"/>
        <rFont val="Calibri"/>
      </rPr>
      <t xml:space="preserve">
</t>
    </r>
    <r>
      <rPr>
        <sz val="11"/>
        <color rgb="FF000000"/>
        <rFont val="Calibri"/>
      </rPr>
      <t>- Compare the installed version with the latest released version from https://github.com/microsoft/AzureStorageExplorer/releases.</t>
    </r>
    <r>
      <rPr>
        <sz val="11"/>
        <color rgb="FF000000"/>
        <rFont val="Calibri"/>
      </rPr>
      <t xml:space="preserve">
</t>
    </r>
    <r>
      <rPr>
        <sz val="11"/>
        <color rgb="FF000000"/>
        <rFont val="Calibri"/>
      </rPr>
      <t>- Ensure that the installed Storage Explorer version matches the latest released version.</t>
    </r>
  </si>
  <si>
    <r>
      <rPr>
        <sz val="11"/>
        <color rgb="FF000000"/>
        <rFont val="Calibri"/>
      </rPr>
      <t>By default, new installations of Storage Explorer will utilize the latest released version.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</si>
  <si>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</si>
  <si>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</si>
  <si>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</si>
  <si>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</si>
  <si>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</si>
  <si>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</si>
  <si>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</si>
  <si>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</si>
  <si>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</si>
  <si>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</si>
  <si>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</si>
  <si>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</si>
  <si>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</si>
  <si>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</si>
  <si>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</si>
  <si>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</si>
  <si>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</si>
  <si>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</si>
  <si>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</si>
  <si>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</si>
  <si>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</si>
  <si>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</si>
  <si>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</si>
  <si>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</si>
  <si>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</si>
  <si>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</si>
  <si>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</si>
  <si>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</si>
  <si>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</si>
  <si>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Azure Storage Services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</si>
  <si>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</si>
  <si>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</si>
  <si>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</si>
  <si>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15 November 2024     </t>
    </r>
    <r>
      <rPr>
        <b/>
        <sz val="11"/>
        <color rgb="FF000000"/>
        <rFont val="Calibri"/>
      </rPr>
      <t>Recommendation Count:</t>
    </r>
    <r>
      <rPr>
        <sz val="11"/>
        <color rgb="FF000000"/>
        <rFont val="Calibri"/>
      </rPr>
      <t xml:space="preserve"> 64</t>
    </r>
  </si>
  <si>
    <t>Development Url:</t>
  </si>
  <si>
    <t>https://workbench.cisecurity.org/benchmarks/19748</t>
  </si>
  <si>
    <t>Download Url:</t>
  </si>
  <si>
    <t>https://downloads.cisecurity.org/#/</t>
  </si>
  <si>
    <t>Guide Overview:</t>
  </si>
  <si>
    <r>
      <rPr>
        <sz val="11"/>
        <color rgb="FF000000"/>
        <rFont val="Calibri"/>
      </rPr>
      <t>This benchmark - CIS Microsoft Azure Storage Services Benchmark - will provide secure configuration recommendations for Azure products that Microsoft has categorized as “Storage” services in the Azure Products Directory (https://azure.microsoft.com/en-us/products/#storage).</t>
    </r>
    <r>
      <rPr>
        <sz val="11"/>
        <color rgb="FF000000"/>
        <rFont val="Calibri"/>
      </rPr>
      <t xml:space="preserve">
</t>
    </r>
    <r>
      <rPr>
        <sz val="11"/>
        <color rgb="FF000000"/>
        <rFont val="Calibri"/>
      </rPr>
      <t>The specific Microsoft Azure services in scope of this Benchmark include:</t>
    </r>
    <r>
      <rPr>
        <sz val="11"/>
        <color rgb="FF000000"/>
        <rFont val="Calibri"/>
      </rPr>
      <t xml:space="preserve">
</t>
    </r>
    <r>
      <rPr>
        <sz val="11"/>
        <color rgb="FF000000"/>
        <rFont val="Calibri"/>
      </rPr>
      <t>- Archive Storage</t>
    </r>
    <r>
      <rPr>
        <sz val="11"/>
        <color rgb="FF000000"/>
        <rFont val="Calibri"/>
      </rPr>
      <t xml:space="preserve">
</t>
    </r>
    <r>
      <rPr>
        <sz val="11"/>
        <color rgb="FF000000"/>
        <rFont val="Calibri"/>
      </rPr>
      <t>- Azure Managed Lustre</t>
    </r>
    <r>
      <rPr>
        <sz val="11"/>
        <color rgb="FF000000"/>
        <rFont val="Calibri"/>
      </rPr>
      <t xml:space="preserve">
</t>
    </r>
    <r>
      <rPr>
        <sz val="11"/>
        <color rgb="FF000000"/>
        <rFont val="Calibri"/>
      </rPr>
      <t>- Azure Backup</t>
    </r>
    <r>
      <rPr>
        <sz val="11"/>
        <color rgb="FF000000"/>
        <rFont val="Calibri"/>
      </rPr>
      <t xml:space="preserve">
</t>
    </r>
    <r>
      <rPr>
        <sz val="11"/>
        <color rgb="FF000000"/>
        <rFont val="Calibri"/>
      </rPr>
      <t>- Azure Data Lake Storage</t>
    </r>
    <r>
      <rPr>
        <sz val="11"/>
        <color rgb="FF000000"/>
        <rFont val="Calibri"/>
      </rPr>
      <t xml:space="preserve">
</t>
    </r>
    <r>
      <rPr>
        <sz val="11"/>
        <color rgb="FF000000"/>
        <rFont val="Calibri"/>
      </rPr>
      <t>- Azure Data Share</t>
    </r>
    <r>
      <rPr>
        <sz val="11"/>
        <color rgb="FF000000"/>
        <rFont val="Calibri"/>
      </rPr>
      <t xml:space="preserve">
</t>
    </r>
    <r>
      <rPr>
        <sz val="11"/>
        <color rgb="FF000000"/>
        <rFont val="Calibri"/>
      </rPr>
      <t>- Azure Files</t>
    </r>
    <r>
      <rPr>
        <sz val="11"/>
        <color rgb="FF000000"/>
        <rFont val="Calibri"/>
      </rPr>
      <t xml:space="preserve">
</t>
    </r>
    <r>
      <rPr>
        <sz val="11"/>
        <color rgb="FF000000"/>
        <rFont val="Calibri"/>
      </rPr>
      <t>- Azure Storage Actions</t>
    </r>
    <r>
      <rPr>
        <sz val="11"/>
        <color rgb="FF000000"/>
        <rFont val="Calibri"/>
      </rPr>
      <t xml:space="preserve">
</t>
    </r>
    <r>
      <rPr>
        <sz val="11"/>
        <color rgb="FF000000"/>
        <rFont val="Calibri"/>
      </rPr>
      <t>- Azure NetApp Files</t>
    </r>
    <r>
      <rPr>
        <sz val="11"/>
        <color rgb="FF000000"/>
        <rFont val="Calibri"/>
      </rPr>
      <t xml:space="preserve">
</t>
    </r>
    <r>
      <rPr>
        <sz val="11"/>
        <color rgb="FF000000"/>
        <rFont val="Calibri"/>
      </rPr>
      <t>- Azure Blob Storage</t>
    </r>
    <r>
      <rPr>
        <sz val="11"/>
        <color rgb="FF000000"/>
        <rFont val="Calibri"/>
      </rPr>
      <t xml:space="preserve">
</t>
    </r>
    <r>
      <rPr>
        <sz val="11"/>
        <color rgb="FF000000"/>
        <rFont val="Calibri"/>
      </rPr>
      <t>- Azure Data Box</t>
    </r>
    <r>
      <rPr>
        <sz val="11"/>
        <color rgb="FF000000"/>
        <rFont val="Calibri"/>
      </rPr>
      <t xml:space="preserve">
</t>
    </r>
    <r>
      <rPr>
        <sz val="11"/>
        <color rgb="FF000000"/>
        <rFont val="Calibri"/>
      </rPr>
      <t>- Azure Disk Storage</t>
    </r>
    <r>
      <rPr>
        <sz val="11"/>
        <color rgb="FF000000"/>
        <rFont val="Calibri"/>
      </rPr>
      <t xml:space="preserve">
</t>
    </r>
    <r>
      <rPr>
        <sz val="11"/>
        <color rgb="FF000000"/>
        <rFont val="Calibri"/>
      </rPr>
      <t>- Azure Confidential Ledger</t>
    </r>
    <r>
      <rPr>
        <sz val="11"/>
        <color rgb="FF000000"/>
        <rFont val="Calibri"/>
      </rPr>
      <t xml:space="preserve">
</t>
    </r>
    <r>
      <rPr>
        <sz val="11"/>
        <color rgb="FF000000"/>
        <rFont val="Calibri"/>
      </rPr>
      <t>- Azure Elastic SAN</t>
    </r>
    <r>
      <rPr>
        <sz val="11"/>
        <color rgb="FF000000"/>
        <rFont val="Calibri"/>
      </rPr>
      <t xml:space="preserve">
</t>
    </r>
    <r>
      <rPr>
        <sz val="11"/>
        <color rgb="FF000000"/>
        <rFont val="Calibri"/>
      </rPr>
      <t>- Queue Storage</t>
    </r>
    <r>
      <rPr>
        <sz val="11"/>
        <color rgb="FF000000"/>
        <rFont val="Calibri"/>
      </rPr>
      <t xml:space="preserve">
</t>
    </r>
    <r>
      <rPr>
        <sz val="11"/>
        <color rgb="FF000000"/>
        <rFont val="Calibri"/>
      </rPr>
      <t>- Storage Accounts</t>
    </r>
    <r>
      <rPr>
        <sz val="11"/>
        <color rgb="FF000000"/>
        <rFont val="Calibri"/>
      </rPr>
      <t xml:space="preserve">
</t>
    </r>
    <r>
      <rPr>
        <sz val="11"/>
        <color rgb="FF000000"/>
        <rFont val="Calibri"/>
      </rPr>
      <t>- Storage Explorer</t>
    </r>
    <r>
      <rPr>
        <sz val="11"/>
        <color rgb="FF000000"/>
        <rFont val="Calibri"/>
      </rPr>
      <t xml:space="preserve">
</t>
    </r>
    <r>
      <rPr>
        <sz val="11"/>
        <color rgb="FF000000"/>
        <rFont val="Calibri"/>
      </rPr>
      <t>- Azure Container Storage</t>
    </r>
    <r>
      <rPr>
        <sz val="11"/>
        <color rgb="FF000000"/>
        <rFont val="Calibri"/>
      </rPr>
      <t xml:space="preserve">
</t>
    </r>
    <r>
      <rPr>
        <sz val="11"/>
        <color rgb="FF000000"/>
        <rFont val="Calibri"/>
      </rPr>
      <t>For more information on Microsoft Azure product categories and services, please refer to the Microsoft Azure Product Directory here: https://azure.microsoft.com/en-us/products/.</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</si>
  <si>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</si>
  <si>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Microsoft Azure.</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</si>
  <si>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</si>
  <si>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</si>
  <si>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</si>
  <si>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</si>
  <si>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</si>
  <si>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</si>
  <si>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</si>
  <si>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</si>
  <si>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</si>
  <si>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</si>
  <si>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</si>
  <si>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</si>
  <si>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</si>
  <si>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</si>
  <si>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</si>
  <si>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</si>
  <si>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</si>
  <si>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</si>
  <si>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</si>
  <si>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</si>
  <si>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</si>
  <si>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</si>
  <si>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</si>
  <si>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</si>
  <si>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</si>
  <si>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</si>
  <si>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</si>
  <si>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</si>
  <si>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</si>
  <si>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</si>
  <si>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</si>
  <si>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</si>
  <si>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</si>
  <si>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</si>
  <si>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</si>
  <si>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</si>
  <si>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</si>
  <si>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</si>
  <si>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</si>
  <si>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</si>
  <si>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</si>
  <si>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</si>
  <si>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</si>
  <si>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</si>
  <si>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</si>
  <si>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</si>
  <si>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</si>
  <si>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Azure Storage Services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</si>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</sst>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6BE-42A8-86C6-CC028BD0426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6BE-42A8-86C6-CC028BD0426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64</c:v>
                </c:pt>
              </c:numCache>
            </c:numRef>
          </c:val>
          <c:extLst>
            <c:ext xmlns:c16="http://schemas.microsoft.com/office/drawing/2014/chart" uri="{C3380CC4-5D6E-409C-BE32-E72D297353CC}">
              <c16:uniqueId val="{00000002-96BE-42A8-86C6-CC028BD0426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FDD-42DF-BB5D-3462B8C8DE6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FDD-42DF-BB5D-3462B8C8DE6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40</c:v>
                </c:pt>
                <c:pt idx="1">
                  <c:v>24</c:v>
                </c:pt>
              </c:numCache>
            </c:numRef>
          </c:val>
          <c:extLst>
            <c:ext xmlns:c16="http://schemas.microsoft.com/office/drawing/2014/chart" uri="{C3380CC4-5D6E-409C-BE32-E72D297353CC}">
              <c16:uniqueId val="{00000002-0FDD-42DF-BB5D-3462B8C8DE6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965-4D00-AAF5-0117A695231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965-4D00-AAF5-0117A695231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64</c:v>
                </c:pt>
              </c:numCache>
            </c:numRef>
          </c:val>
          <c:extLst>
            <c:ext xmlns:c16="http://schemas.microsoft.com/office/drawing/2014/chart" uri="{C3380CC4-5D6E-409C-BE32-E72D297353CC}">
              <c16:uniqueId val="{00000002-3965-4D00-AAF5-0117A695231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D46A-44AB-AE3A-F74206940B8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D46A-44AB-AE3A-F74206940B8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42</c:v>
                </c:pt>
                <c:pt idx="1">
                  <c:v>22</c:v>
                </c:pt>
              </c:numCache>
            </c:numRef>
          </c:val>
          <c:extLst>
            <c:ext xmlns:c16="http://schemas.microsoft.com/office/drawing/2014/chart" uri="{C3380CC4-5D6E-409C-BE32-E72D297353CC}">
              <c16:uniqueId val="{00000002-D46A-44AB-AE3A-F74206940B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733-40BB-9326-5CFA88662CA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733-40BB-9326-5CFA88662CA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64</c:v>
                </c:pt>
              </c:numCache>
            </c:numRef>
          </c:val>
          <c:extLst>
            <c:ext xmlns:c16="http://schemas.microsoft.com/office/drawing/2014/chart" uri="{C3380CC4-5D6E-409C-BE32-E72D297353CC}">
              <c16:uniqueId val="{00000002-9733-40BB-9326-5CFA88662CA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524-4DE2-9F6B-4EF4BA7994B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524-4DE2-9F6B-4EF4BA7994B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64</c:v>
                </c:pt>
              </c:numCache>
            </c:numRef>
          </c:val>
          <c:extLst>
            <c:ext xmlns:c16="http://schemas.microsoft.com/office/drawing/2014/chart" uri="{C3380CC4-5D6E-409C-BE32-E72D297353CC}">
              <c16:uniqueId val="{00000002-E524-4DE2-9F6B-4EF4BA7994B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EC7-4D7A-BB64-0C709173C9C6}"/>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EC7-4D7A-BB64-0C709173C9C6}"/>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EC7-4D7A-BB64-0C709173C9C6}"/>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EC7-4D7A-BB64-0C709173C9C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E74-4C12-B2BC-7E465DB4C90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0l3f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2ga52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couo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pvhgf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ievfq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bzaha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wwgte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z2fbg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5">
  <autoFilter ref="A1:Q6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974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412</v>
      </c>
    </row>
    <row r="3" spans="2:3" ht="15" customHeight="1" x14ac:dyDescent="0.35"/>
    <row r="4" spans="2:3" ht="58" x14ac:dyDescent="0.35">
      <c r="B4" s="20" t="s">
        <v>413</v>
      </c>
      <c r="C4" s="21" t="s">
        <v>414</v>
      </c>
    </row>
    <row r="5" spans="2:3" x14ac:dyDescent="0.35">
      <c r="C5" s="21" t="s">
        <v>415</v>
      </c>
    </row>
    <row r="6" spans="2:3" x14ac:dyDescent="0.35">
      <c r="C6" s="18" t="s">
        <v>416</v>
      </c>
    </row>
    <row r="7" spans="2:3" ht="10" customHeight="1" x14ac:dyDescent="0.35"/>
    <row r="8" spans="2:3" ht="232" x14ac:dyDescent="0.35">
      <c r="B8" s="22" t="s">
        <v>417</v>
      </c>
      <c r="C8" s="21" t="s">
        <v>418</v>
      </c>
    </row>
    <row r="9" spans="2:3" ht="10" customHeight="1" x14ac:dyDescent="0.35"/>
    <row r="10" spans="2:3" ht="35" customHeight="1" x14ac:dyDescent="0.35">
      <c r="B10" s="22" t="s">
        <v>419</v>
      </c>
      <c r="C10" s="21" t="s">
        <v>420</v>
      </c>
    </row>
    <row r="11" spans="2:3" ht="75" customHeight="1" x14ac:dyDescent="0.35">
      <c r="B11" s="18" t="s">
        <v>25</v>
      </c>
      <c r="C11" s="21" t="s">
        <v>421</v>
      </c>
    </row>
    <row r="12" spans="2:3" ht="47" customHeight="1" x14ac:dyDescent="0.35">
      <c r="B12" s="18" t="s">
        <v>25</v>
      </c>
      <c r="C12" s="21" t="s">
        <v>422</v>
      </c>
    </row>
    <row r="13" spans="2:3" ht="35" customHeight="1" x14ac:dyDescent="0.35">
      <c r="B13" s="18" t="s">
        <v>25</v>
      </c>
      <c r="C13" s="21" t="s">
        <v>423</v>
      </c>
    </row>
    <row r="14" spans="2:3" ht="32" customHeight="1" x14ac:dyDescent="0.35">
      <c r="B14" s="18" t="s">
        <v>25</v>
      </c>
      <c r="C14" s="21" t="s">
        <v>424</v>
      </c>
    </row>
    <row r="15" spans="2:3" ht="30" customHeight="1" x14ac:dyDescent="0.35">
      <c r="B15" s="18" t="s">
        <v>25</v>
      </c>
      <c r="C15" s="21" t="s">
        <v>425</v>
      </c>
    </row>
    <row r="16" spans="2:3" ht="10" customHeight="1" x14ac:dyDescent="0.35"/>
    <row r="17" spans="1:3" ht="145" customHeight="1" x14ac:dyDescent="0.35">
      <c r="B17" s="22" t="s">
        <v>426</v>
      </c>
      <c r="C17" s="21" t="s">
        <v>427</v>
      </c>
    </row>
    <row r="18" spans="1:3" ht="10" customHeight="1" x14ac:dyDescent="0.35"/>
    <row r="19" spans="1:3" ht="3" customHeight="1" x14ac:dyDescent="0.35">
      <c r="B19" s="23"/>
      <c r="C19" s="23"/>
    </row>
    <row r="20" spans="1:3" ht="12" customHeight="1" x14ac:dyDescent="0.35"/>
    <row r="21" spans="1:3" ht="35" customHeight="1" x14ac:dyDescent="0.35">
      <c r="A21" s="25"/>
      <c r="B21" s="26" t="s">
        <v>428</v>
      </c>
      <c r="C21" s="27" t="s">
        <v>429</v>
      </c>
    </row>
    <row r="22" spans="1:3" ht="18" customHeight="1" x14ac:dyDescent="0.35">
      <c r="A22" s="25"/>
      <c r="B22" s="25" t="s">
        <v>25</v>
      </c>
      <c r="C22" s="27" t="s">
        <v>430</v>
      </c>
    </row>
    <row r="23" spans="1:3" ht="18" customHeight="1" x14ac:dyDescent="0.35">
      <c r="A23" s="25"/>
      <c r="B23" s="25" t="s">
        <v>25</v>
      </c>
      <c r="C23" s="27" t="s">
        <v>431</v>
      </c>
    </row>
    <row r="24" spans="1:3" ht="18" customHeight="1" x14ac:dyDescent="0.35">
      <c r="A24" s="25"/>
      <c r="B24" s="25" t="s">
        <v>25</v>
      </c>
      <c r="C24" s="27" t="s">
        <v>432</v>
      </c>
    </row>
    <row r="25" spans="1:3" ht="18" customHeight="1" x14ac:dyDescent="0.35">
      <c r="A25" s="25"/>
      <c r="B25" s="25" t="s">
        <v>25</v>
      </c>
      <c r="C25" s="27" t="s">
        <v>433</v>
      </c>
    </row>
    <row r="26" spans="1:3" ht="18" customHeight="1" x14ac:dyDescent="0.35">
      <c r="A26" s="25"/>
      <c r="B26" s="25" t="s">
        <v>25</v>
      </c>
      <c r="C26" s="27" t="s">
        <v>434</v>
      </c>
    </row>
    <row r="27" spans="1:3" ht="18" customHeight="1" x14ac:dyDescent="0.35">
      <c r="A27" s="25"/>
      <c r="B27" s="25" t="s">
        <v>25</v>
      </c>
      <c r="C27" s="27" t="s">
        <v>435</v>
      </c>
    </row>
    <row r="28" spans="1:3" ht="18" customHeight="1" x14ac:dyDescent="0.35">
      <c r="A28" s="25"/>
      <c r="B28" s="25" t="s">
        <v>25</v>
      </c>
      <c r="C28" s="27" t="s">
        <v>436</v>
      </c>
    </row>
    <row r="29" spans="1:3" ht="18" customHeight="1" x14ac:dyDescent="0.35">
      <c r="A29" s="25"/>
      <c r="B29" s="25" t="s">
        <v>25</v>
      </c>
      <c r="C29" s="27" t="s">
        <v>437</v>
      </c>
    </row>
    <row r="30" spans="1:3" ht="44" customHeight="1" x14ac:dyDescent="0.35">
      <c r="A30" s="25"/>
      <c r="B30" s="25" t="s">
        <v>25</v>
      </c>
      <c r="C30" s="28" t="s">
        <v>438</v>
      </c>
    </row>
    <row r="31" spans="1:3" ht="10" customHeight="1" x14ac:dyDescent="0.35"/>
    <row r="32" spans="1:3" ht="3" customHeight="1" x14ac:dyDescent="0.35">
      <c r="B32" s="23"/>
      <c r="C32" s="23"/>
    </row>
    <row r="33" spans="2:3" ht="12" customHeight="1" x14ac:dyDescent="0.35"/>
    <row r="34" spans="2:3" ht="24" customHeight="1" x14ac:dyDescent="0.35">
      <c r="B34" s="29" t="s">
        <v>439</v>
      </c>
      <c r="C34" s="30" t="s">
        <v>440</v>
      </c>
    </row>
    <row r="35" spans="2:3" ht="18.5" x14ac:dyDescent="0.35">
      <c r="B35" s="29" t="s">
        <v>441</v>
      </c>
      <c r="C35" s="31" t="s">
        <v>442</v>
      </c>
    </row>
    <row r="36" spans="2:3" ht="27" customHeight="1" x14ac:dyDescent="0.35">
      <c r="B36" s="32" t="s">
        <v>443</v>
      </c>
      <c r="C36" s="24" t="s">
        <v>444</v>
      </c>
    </row>
    <row r="37" spans="2:3" x14ac:dyDescent="0.35">
      <c r="B37" s="29" t="s">
        <v>445</v>
      </c>
      <c r="C37" s="33" t="s">
        <v>446</v>
      </c>
    </row>
    <row r="38" spans="2:3" x14ac:dyDescent="0.35">
      <c r="B38" s="29" t="s">
        <v>447</v>
      </c>
      <c r="C38" s="33" t="s">
        <v>448</v>
      </c>
    </row>
    <row r="39" spans="2:3" ht="10" customHeight="1" x14ac:dyDescent="0.35"/>
    <row r="40" spans="2:3" ht="377" x14ac:dyDescent="0.35">
      <c r="B40" s="29" t="s">
        <v>449</v>
      </c>
      <c r="C40" s="34" t="s">
        <v>450</v>
      </c>
    </row>
    <row r="42" spans="2:3" ht="43.5" x14ac:dyDescent="0.35">
      <c r="B42" s="29" t="s">
        <v>451</v>
      </c>
      <c r="C42" s="21" t="s">
        <v>452</v>
      </c>
    </row>
    <row r="43" spans="2:3" ht="10" customHeight="1" x14ac:dyDescent="0.35"/>
    <row r="44" spans="2:3" x14ac:dyDescent="0.35">
      <c r="B44" s="29" t="s">
        <v>453</v>
      </c>
      <c r="C44" s="35" t="s">
        <v>454</v>
      </c>
    </row>
    <row r="45" spans="2:3" ht="72.5" x14ac:dyDescent="0.35">
      <c r="C45" s="21" t="s">
        <v>455</v>
      </c>
    </row>
    <row r="47" spans="2:3" x14ac:dyDescent="0.35">
      <c r="C47" s="35" t="s">
        <v>456</v>
      </c>
    </row>
    <row r="48" spans="2:3" ht="116" x14ac:dyDescent="0.35">
      <c r="C48" s="21" t="s">
        <v>457</v>
      </c>
    </row>
    <row r="49" spans="2:3" ht="10" customHeight="1" x14ac:dyDescent="0.35"/>
    <row r="50" spans="2:3" ht="3" customHeight="1" x14ac:dyDescent="0.35">
      <c r="B50" s="23"/>
      <c r="C50" s="23"/>
    </row>
    <row r="51" spans="2:3" ht="12" customHeight="1" x14ac:dyDescent="0.35"/>
    <row r="52" spans="2:3" ht="130.5" x14ac:dyDescent="0.35">
      <c r="B52" s="20" t="s">
        <v>458</v>
      </c>
      <c r="C52" s="21" t="s">
        <v>459</v>
      </c>
    </row>
    <row r="53" spans="2:3" ht="6" customHeight="1" x14ac:dyDescent="0.35"/>
    <row r="54" spans="2:3" ht="217.5" x14ac:dyDescent="0.35">
      <c r="C54" s="21" t="s">
        <v>460</v>
      </c>
    </row>
    <row r="55" spans="2:3" ht="6" customHeight="1" x14ac:dyDescent="0.35"/>
    <row r="56" spans="2:3" ht="43.5" x14ac:dyDescent="0.35">
      <c r="C56" s="21" t="s">
        <v>461</v>
      </c>
    </row>
    <row r="57" spans="2:3" ht="10" customHeight="1" x14ac:dyDescent="0.35"/>
    <row r="58" spans="2:3" ht="3" customHeight="1" x14ac:dyDescent="0.35">
      <c r="B58" s="23"/>
      <c r="C58" s="23"/>
    </row>
    <row r="59" spans="2:3" ht="12" customHeight="1" x14ac:dyDescent="0.35"/>
    <row r="60" spans="2:3" ht="145" x14ac:dyDescent="0.35">
      <c r="B60" s="20" t="s">
        <v>462</v>
      </c>
      <c r="C60" s="21" t="s">
        <v>463</v>
      </c>
    </row>
    <row r="61" spans="2:3" ht="6" customHeight="1" x14ac:dyDescent="0.35"/>
    <row r="62" spans="2:3" ht="203" x14ac:dyDescent="0.35">
      <c r="C62" s="21" t="s">
        <v>464</v>
      </c>
    </row>
    <row r="63" spans="2:3" ht="6" customHeight="1" x14ac:dyDescent="0.35"/>
    <row r="64" spans="2:3" ht="43.5" x14ac:dyDescent="0.35">
      <c r="C64" s="21" t="s">
        <v>465</v>
      </c>
    </row>
    <row r="65" spans="2:3" ht="10" customHeight="1" x14ac:dyDescent="0.35"/>
    <row r="66" spans="2:3" ht="3" customHeight="1" x14ac:dyDescent="0.35">
      <c r="B66" s="23"/>
      <c r="C66" s="23"/>
    </row>
    <row r="67" spans="2:3" ht="12" customHeight="1" x14ac:dyDescent="0.35"/>
    <row r="68" spans="2:3" ht="101.5" x14ac:dyDescent="0.35">
      <c r="B68" s="20" t="s">
        <v>466</v>
      </c>
      <c r="C68" s="21" t="s">
        <v>467</v>
      </c>
    </row>
    <row r="69" spans="2:3" ht="6" customHeight="1" x14ac:dyDescent="0.35"/>
    <row r="70" spans="2:3" ht="145" x14ac:dyDescent="0.35">
      <c r="C70" s="21" t="s">
        <v>468</v>
      </c>
    </row>
    <row r="71" spans="2:3" ht="6" customHeight="1" x14ac:dyDescent="0.35"/>
    <row r="72" spans="2:3" ht="43.5" x14ac:dyDescent="0.35">
      <c r="C72" s="21" t="s">
        <v>469</v>
      </c>
    </row>
    <row r="73" spans="2:3" ht="10" customHeight="1" x14ac:dyDescent="0.35"/>
    <row r="74" spans="2:3" ht="3" customHeight="1" x14ac:dyDescent="0.35">
      <c r="B74" s="23"/>
      <c r="C74" s="23"/>
    </row>
    <row r="75" spans="2:3" ht="12" customHeight="1" x14ac:dyDescent="0.35"/>
    <row r="76" spans="2:3" ht="26" customHeight="1" x14ac:dyDescent="0.35">
      <c r="B76" s="36" t="s">
        <v>470</v>
      </c>
    </row>
    <row r="77" spans="2:3" ht="8" customHeight="1" x14ac:dyDescent="0.35"/>
    <row r="78" spans="2:3" ht="20" customHeight="1" x14ac:dyDescent="0.35">
      <c r="B78" s="29" t="s">
        <v>471</v>
      </c>
      <c r="C78" s="37" t="s">
        <v>472</v>
      </c>
    </row>
    <row r="79" spans="2:3" ht="116" x14ac:dyDescent="0.35">
      <c r="C79" s="21" t="s">
        <v>473</v>
      </c>
    </row>
    <row r="80" spans="2:3" ht="10" customHeight="1" x14ac:dyDescent="0.35"/>
    <row r="81" spans="2:3" ht="20" customHeight="1" x14ac:dyDescent="0.35">
      <c r="B81" s="29" t="s">
        <v>474</v>
      </c>
      <c r="C81" s="37" t="s">
        <v>475</v>
      </c>
    </row>
    <row r="82" spans="2:3" ht="116" x14ac:dyDescent="0.35">
      <c r="C82" s="21" t="s">
        <v>476</v>
      </c>
    </row>
    <row r="83" spans="2:3" ht="10" customHeight="1" x14ac:dyDescent="0.35"/>
    <row r="84" spans="2:3" ht="20" customHeight="1" x14ac:dyDescent="0.35">
      <c r="B84" s="29" t="s">
        <v>477</v>
      </c>
      <c r="C84" s="37" t="s">
        <v>478</v>
      </c>
    </row>
    <row r="85" spans="2:3" ht="130.5" x14ac:dyDescent="0.35">
      <c r="C85" s="21" t="s">
        <v>479</v>
      </c>
    </row>
    <row r="86" spans="2:3" ht="10" customHeight="1" x14ac:dyDescent="0.35"/>
    <row r="87" spans="2:3" ht="20" customHeight="1" x14ac:dyDescent="0.35">
      <c r="B87" s="29" t="s">
        <v>480</v>
      </c>
      <c r="C87" s="37" t="s">
        <v>481</v>
      </c>
    </row>
    <row r="88" spans="2:3" ht="130.5" x14ac:dyDescent="0.35">
      <c r="C88" s="21" t="s">
        <v>482</v>
      </c>
    </row>
    <row r="89" spans="2:3" ht="10" customHeight="1" x14ac:dyDescent="0.35"/>
    <row r="90" spans="2:3" ht="20" customHeight="1" x14ac:dyDescent="0.35">
      <c r="B90" s="29" t="s">
        <v>483</v>
      </c>
      <c r="C90" s="37" t="s">
        <v>484</v>
      </c>
    </row>
    <row r="91" spans="2:3" ht="116" x14ac:dyDescent="0.35">
      <c r="C91" s="21" t="s">
        <v>485</v>
      </c>
    </row>
    <row r="92" spans="2:3" ht="10" customHeight="1" x14ac:dyDescent="0.35"/>
    <row r="93" spans="2:3" ht="20" customHeight="1" x14ac:dyDescent="0.35">
      <c r="B93" s="29" t="s">
        <v>486</v>
      </c>
      <c r="C93" s="37" t="s">
        <v>487</v>
      </c>
    </row>
    <row r="94" spans="2:3" ht="116" x14ac:dyDescent="0.35">
      <c r="C94" s="21" t="s">
        <v>488</v>
      </c>
    </row>
    <row r="95" spans="2:3" ht="10" customHeight="1" x14ac:dyDescent="0.35"/>
    <row r="96" spans="2:3" ht="20" customHeight="1" x14ac:dyDescent="0.35">
      <c r="B96" s="29" t="s">
        <v>489</v>
      </c>
      <c r="C96" s="37" t="s">
        <v>490</v>
      </c>
    </row>
    <row r="97" spans="2:3" ht="130.5" x14ac:dyDescent="0.35">
      <c r="C97" s="21" t="s">
        <v>491</v>
      </c>
    </row>
    <row r="98" spans="2:3" ht="10" customHeight="1" x14ac:dyDescent="0.35"/>
    <row r="99" spans="2:3" ht="20" customHeight="1" x14ac:dyDescent="0.35">
      <c r="B99" s="29" t="s">
        <v>492</v>
      </c>
      <c r="C99" s="37" t="s">
        <v>493</v>
      </c>
    </row>
    <row r="100" spans="2:3" ht="203" x14ac:dyDescent="0.35">
      <c r="C100" s="21" t="s">
        <v>494</v>
      </c>
    </row>
    <row r="101" spans="2:3" ht="10" customHeight="1" x14ac:dyDescent="0.35"/>
    <row r="104" spans="2:3" ht="32" customHeight="1" x14ac:dyDescent="0.35">
      <c r="B104" s="288" t="s">
        <v>411</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3152</v>
      </c>
      <c r="B1" s="230" t="s">
        <v>1</v>
      </c>
      <c r="C1" s="230" t="s">
        <v>655</v>
      </c>
      <c r="D1" s="230" t="s">
        <v>656</v>
      </c>
      <c r="E1" s="230" t="s">
        <v>661</v>
      </c>
      <c r="F1" s="230" t="s">
        <v>662</v>
      </c>
      <c r="G1" s="230" t="s">
        <v>663</v>
      </c>
      <c r="H1" s="230" t="s">
        <v>664</v>
      </c>
      <c r="I1" s="230" t="s">
        <v>665</v>
      </c>
      <c r="J1" s="230" t="s">
        <v>666</v>
      </c>
      <c r="K1" s="230" t="s">
        <v>667</v>
      </c>
      <c r="L1" s="230" t="s">
        <v>668</v>
      </c>
      <c r="M1" s="230" t="s">
        <v>669</v>
      </c>
      <c r="N1" s="230" t="s">
        <v>670</v>
      </c>
      <c r="O1" s="230" t="s">
        <v>671</v>
      </c>
      <c r="P1" s="230" t="s">
        <v>672</v>
      </c>
      <c r="Q1" s="230" t="s">
        <v>673</v>
      </c>
      <c r="R1" s="230" t="s">
        <v>674</v>
      </c>
      <c r="S1" s="230" t="s">
        <v>675</v>
      </c>
      <c r="T1" s="230" t="s">
        <v>676</v>
      </c>
      <c r="U1" s="230" t="s">
        <v>677</v>
      </c>
      <c r="V1" s="230" t="s">
        <v>678</v>
      </c>
      <c r="W1" s="230" t="s">
        <v>679</v>
      </c>
      <c r="X1" s="230" t="s">
        <v>680</v>
      </c>
      <c r="Y1" s="230" t="s">
        <v>681</v>
      </c>
      <c r="Z1" s="230" t="s">
        <v>682</v>
      </c>
      <c r="AA1" s="230" t="s">
        <v>683</v>
      </c>
      <c r="AB1" s="230" t="s">
        <v>684</v>
      </c>
      <c r="AC1" s="230" t="s">
        <v>685</v>
      </c>
      <c r="AD1" s="230" t="s">
        <v>686</v>
      </c>
      <c r="AE1" s="230" t="s">
        <v>687</v>
      </c>
      <c r="AF1" s="230" t="s">
        <v>688</v>
      </c>
      <c r="AG1" s="230" t="s">
        <v>689</v>
      </c>
      <c r="AH1" s="230" t="s">
        <v>690</v>
      </c>
      <c r="AI1" s="230" t="s">
        <v>691</v>
      </c>
      <c r="AJ1" s="230" t="s">
        <v>692</v>
      </c>
      <c r="AK1" s="230" t="s">
        <v>693</v>
      </c>
      <c r="AL1" s="230" t="s">
        <v>694</v>
      </c>
      <c r="AM1" s="230" t="s">
        <v>695</v>
      </c>
      <c r="AN1" s="230" t="s">
        <v>696</v>
      </c>
      <c r="AO1" s="230" t="s">
        <v>697</v>
      </c>
      <c r="AP1" s="230" t="s">
        <v>698</v>
      </c>
      <c r="AQ1" s="230" t="s">
        <v>699</v>
      </c>
      <c r="AR1" s="230" t="s">
        <v>700</v>
      </c>
      <c r="AS1" s="231" t="s">
        <v>701</v>
      </c>
    </row>
    <row r="2" spans="1:45" ht="60" customHeight="1" outlineLevel="1" x14ac:dyDescent="0.35">
      <c r="A2" s="223" t="s">
        <v>3153</v>
      </c>
      <c r="B2" s="210" t="s">
        <v>3154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3153</v>
      </c>
      <c r="B3" s="211" t="s">
        <v>3155</v>
      </c>
      <c r="C3" s="212" t="s">
        <v>3156</v>
      </c>
      <c r="D3" s="214" t="s">
        <v>3157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3153</v>
      </c>
      <c r="B4" s="211" t="s">
        <v>3158</v>
      </c>
      <c r="C4" s="212" t="s">
        <v>3159</v>
      </c>
      <c r="D4" s="214" t="s">
        <v>3160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3153</v>
      </c>
      <c r="B5" s="211" t="s">
        <v>3161</v>
      </c>
      <c r="C5" s="212" t="s">
        <v>3162</v>
      </c>
      <c r="D5" s="214" t="s">
        <v>3163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3153</v>
      </c>
      <c r="B6" s="211" t="s">
        <v>3164</v>
      </c>
      <c r="C6" s="212" t="s">
        <v>3165</v>
      </c>
      <c r="D6" s="214" t="s">
        <v>3166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3153</v>
      </c>
      <c r="B7" s="211" t="s">
        <v>3167</v>
      </c>
      <c r="C7" s="212" t="s">
        <v>3168</v>
      </c>
      <c r="D7" s="214" t="s">
        <v>3169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3153</v>
      </c>
      <c r="B8" s="211" t="s">
        <v>3170</v>
      </c>
      <c r="C8" s="212" t="s">
        <v>3171</v>
      </c>
      <c r="D8" s="214" t="s">
        <v>3172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3153</v>
      </c>
      <c r="B9" s="211" t="s">
        <v>3173</v>
      </c>
      <c r="C9" s="212" t="s">
        <v>3174</v>
      </c>
      <c r="D9" s="214" t="s">
        <v>3175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3153</v>
      </c>
      <c r="B10" s="211" t="s">
        <v>3176</v>
      </c>
      <c r="C10" s="212" t="s">
        <v>3177</v>
      </c>
      <c r="D10" s="214" t="s">
        <v>3178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3153</v>
      </c>
      <c r="B11" s="211" t="s">
        <v>3179</v>
      </c>
      <c r="C11" s="212" t="s">
        <v>3180</v>
      </c>
      <c r="D11" s="214" t="s">
        <v>3181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3153</v>
      </c>
      <c r="B12" s="211" t="s">
        <v>3182</v>
      </c>
      <c r="C12" s="212" t="s">
        <v>3183</v>
      </c>
      <c r="D12" s="214" t="s">
        <v>3184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3153</v>
      </c>
      <c r="B13" s="211" t="s">
        <v>3185</v>
      </c>
      <c r="C13" s="212" t="s">
        <v>3186</v>
      </c>
      <c r="D13" s="214" t="s">
        <v>3187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3153</v>
      </c>
      <c r="B14" s="211" t="s">
        <v>3188</v>
      </c>
      <c r="C14" s="212" t="s">
        <v>3189</v>
      </c>
      <c r="D14" s="214" t="s">
        <v>3190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3153</v>
      </c>
      <c r="B15" s="211" t="s">
        <v>3191</v>
      </c>
      <c r="C15" s="212" t="s">
        <v>3192</v>
      </c>
      <c r="D15" s="214" t="s">
        <v>3193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3153</v>
      </c>
      <c r="B16" s="211" t="s">
        <v>3194</v>
      </c>
      <c r="C16" s="212" t="s">
        <v>3195</v>
      </c>
      <c r="D16" s="214" t="s">
        <v>3196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3153</v>
      </c>
      <c r="B17" s="211" t="s">
        <v>3197</v>
      </c>
      <c r="C17" s="212" t="s">
        <v>3198</v>
      </c>
      <c r="D17" s="214" t="s">
        <v>3199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3153</v>
      </c>
      <c r="B18" s="211" t="s">
        <v>3200</v>
      </c>
      <c r="C18" s="212" t="s">
        <v>3201</v>
      </c>
      <c r="D18" s="214" t="s">
        <v>3202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3153</v>
      </c>
      <c r="B19" s="211" t="s">
        <v>3203</v>
      </c>
      <c r="C19" s="212" t="s">
        <v>3204</v>
      </c>
      <c r="D19" s="214" t="s">
        <v>3205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3153</v>
      </c>
      <c r="B20" s="211" t="s">
        <v>3206</v>
      </c>
      <c r="C20" s="212" t="s">
        <v>3207</v>
      </c>
      <c r="D20" s="214" t="s">
        <v>3208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3153</v>
      </c>
      <c r="B21" s="211" t="s">
        <v>3209</v>
      </c>
      <c r="C21" s="212" t="s">
        <v>3210</v>
      </c>
      <c r="D21" s="214" t="s">
        <v>3211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3153</v>
      </c>
      <c r="B22" s="211" t="s">
        <v>3212</v>
      </c>
      <c r="C22" s="212" t="s">
        <v>3213</v>
      </c>
      <c r="D22" s="214" t="s">
        <v>3214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3153</v>
      </c>
      <c r="B23" s="211" t="s">
        <v>3215</v>
      </c>
      <c r="C23" s="212" t="s">
        <v>3216</v>
      </c>
      <c r="D23" s="214" t="s">
        <v>3217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3153</v>
      </c>
      <c r="B24" s="211" t="s">
        <v>3218</v>
      </c>
      <c r="C24" s="212" t="s">
        <v>3219</v>
      </c>
      <c r="D24" s="214" t="s">
        <v>3220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3153</v>
      </c>
      <c r="B25" s="211" t="s">
        <v>3221</v>
      </c>
      <c r="C25" s="212" t="s">
        <v>3222</v>
      </c>
      <c r="D25" s="214" t="s">
        <v>3223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3153</v>
      </c>
      <c r="B26" s="211" t="s">
        <v>3224</v>
      </c>
      <c r="C26" s="212" t="s">
        <v>3225</v>
      </c>
      <c r="D26" s="214" t="s">
        <v>3226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3153</v>
      </c>
      <c r="B27" s="211" t="s">
        <v>3227</v>
      </c>
      <c r="C27" s="212" t="s">
        <v>3228</v>
      </c>
      <c r="D27" s="214" t="s">
        <v>3229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3153</v>
      </c>
      <c r="B28" s="211" t="s">
        <v>3230</v>
      </c>
      <c r="C28" s="212" t="s">
        <v>3231</v>
      </c>
      <c r="D28" s="214" t="s">
        <v>3232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3153</v>
      </c>
      <c r="B29" s="211" t="s">
        <v>3233</v>
      </c>
      <c r="C29" s="212" t="s">
        <v>3234</v>
      </c>
      <c r="D29" s="214" t="s">
        <v>3235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3153</v>
      </c>
      <c r="B30" s="211" t="s">
        <v>3236</v>
      </c>
      <c r="C30" s="212" t="s">
        <v>3237</v>
      </c>
      <c r="D30" s="214" t="s">
        <v>3238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3153</v>
      </c>
      <c r="B31" s="211" t="s">
        <v>3239</v>
      </c>
      <c r="C31" s="212" t="s">
        <v>3240</v>
      </c>
      <c r="D31" s="214" t="s">
        <v>3241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3153</v>
      </c>
      <c r="B32" s="211" t="s">
        <v>3242</v>
      </c>
      <c r="C32" s="212" t="s">
        <v>3243</v>
      </c>
      <c r="D32" s="214" t="s">
        <v>3244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3153</v>
      </c>
      <c r="B33" s="211" t="s">
        <v>3245</v>
      </c>
      <c r="C33" s="212" t="s">
        <v>3246</v>
      </c>
      <c r="D33" s="214" t="s">
        <v>3247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3153</v>
      </c>
      <c r="B34" s="211" t="s">
        <v>3248</v>
      </c>
      <c r="C34" s="212" t="s">
        <v>3249</v>
      </c>
      <c r="D34" s="214" t="s">
        <v>3250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3153</v>
      </c>
      <c r="B35" s="211" t="s">
        <v>3251</v>
      </c>
      <c r="C35" s="212" t="s">
        <v>3252</v>
      </c>
      <c r="D35" s="214" t="s">
        <v>3253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3153</v>
      </c>
      <c r="B36" s="211" t="s">
        <v>3254</v>
      </c>
      <c r="C36" s="212" t="s">
        <v>3255</v>
      </c>
      <c r="D36" s="214" t="s">
        <v>3256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3153</v>
      </c>
      <c r="B37" s="211" t="s">
        <v>3257</v>
      </c>
      <c r="C37" s="212" t="s">
        <v>3258</v>
      </c>
      <c r="D37" s="214" t="s">
        <v>3259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3153</v>
      </c>
      <c r="B38" s="211" t="s">
        <v>3260</v>
      </c>
      <c r="C38" s="212" t="s">
        <v>3261</v>
      </c>
      <c r="D38" s="214" t="s">
        <v>3262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3153</v>
      </c>
      <c r="B39" s="211" t="s">
        <v>3263</v>
      </c>
      <c r="C39" s="212" t="s">
        <v>3264</v>
      </c>
      <c r="D39" s="214" t="s">
        <v>3265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3266</v>
      </c>
      <c r="B40" s="210" t="s">
        <v>3267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3266</v>
      </c>
      <c r="B41" s="211" t="s">
        <v>3268</v>
      </c>
      <c r="C41" s="212" t="s">
        <v>3269</v>
      </c>
      <c r="D41" s="214" t="s">
        <v>3270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3266</v>
      </c>
      <c r="B42" s="211" t="s">
        <v>3271</v>
      </c>
      <c r="C42" s="212" t="s">
        <v>3272</v>
      </c>
      <c r="D42" s="214" t="s">
        <v>3273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3266</v>
      </c>
      <c r="B43" s="211" t="s">
        <v>3274</v>
      </c>
      <c r="C43" s="212" t="s">
        <v>3275</v>
      </c>
      <c r="D43" s="214" t="s">
        <v>3276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3266</v>
      </c>
      <c r="B44" s="211" t="s">
        <v>3277</v>
      </c>
      <c r="C44" s="212" t="s">
        <v>3278</v>
      </c>
      <c r="D44" s="214" t="s">
        <v>3279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3266</v>
      </c>
      <c r="B45" s="211" t="s">
        <v>3280</v>
      </c>
      <c r="C45" s="212" t="s">
        <v>3281</v>
      </c>
      <c r="D45" s="214" t="s">
        <v>3282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3266</v>
      </c>
      <c r="B46" s="211" t="s">
        <v>3283</v>
      </c>
      <c r="C46" s="212" t="s">
        <v>3284</v>
      </c>
      <c r="D46" s="214" t="s">
        <v>3285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3266</v>
      </c>
      <c r="B47" s="211" t="s">
        <v>3286</v>
      </c>
      <c r="C47" s="212" t="s">
        <v>3287</v>
      </c>
      <c r="D47" s="214" t="s">
        <v>3288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3266</v>
      </c>
      <c r="B48" s="211" t="s">
        <v>3289</v>
      </c>
      <c r="C48" s="212" t="s">
        <v>3290</v>
      </c>
      <c r="D48" s="214" t="s">
        <v>3291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3292</v>
      </c>
      <c r="B49" s="210" t="s">
        <v>3293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3292</v>
      </c>
      <c r="B50" s="211" t="s">
        <v>3294</v>
      </c>
      <c r="C50" s="212" t="s">
        <v>3295</v>
      </c>
      <c r="D50" s="214" t="s">
        <v>3296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3292</v>
      </c>
      <c r="B51" s="211" t="s">
        <v>3297</v>
      </c>
      <c r="C51" s="212" t="s">
        <v>3298</v>
      </c>
      <c r="D51" s="214" t="s">
        <v>3299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3292</v>
      </c>
      <c r="B52" s="211" t="s">
        <v>3300</v>
      </c>
      <c r="C52" s="212" t="s">
        <v>3301</v>
      </c>
      <c r="D52" s="214" t="s">
        <v>3302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3292</v>
      </c>
      <c r="B53" s="211" t="s">
        <v>3303</v>
      </c>
      <c r="C53" s="212" t="s">
        <v>3304</v>
      </c>
      <c r="D53" s="214" t="s">
        <v>3305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3292</v>
      </c>
      <c r="B54" s="211" t="s">
        <v>3306</v>
      </c>
      <c r="C54" s="212" t="s">
        <v>3307</v>
      </c>
      <c r="D54" s="214" t="s">
        <v>3308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3292</v>
      </c>
      <c r="B55" s="211" t="s">
        <v>3309</v>
      </c>
      <c r="C55" s="212" t="s">
        <v>3310</v>
      </c>
      <c r="D55" s="214" t="s">
        <v>3311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3292</v>
      </c>
      <c r="B56" s="211" t="s">
        <v>3312</v>
      </c>
      <c r="C56" s="212" t="s">
        <v>3313</v>
      </c>
      <c r="D56" s="214" t="s">
        <v>3314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3292</v>
      </c>
      <c r="B57" s="211" t="s">
        <v>3315</v>
      </c>
      <c r="C57" s="212" t="s">
        <v>3316</v>
      </c>
      <c r="D57" s="214" t="s">
        <v>3317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3292</v>
      </c>
      <c r="B58" s="211" t="s">
        <v>3318</v>
      </c>
      <c r="C58" s="212" t="s">
        <v>3319</v>
      </c>
      <c r="D58" s="214" t="s">
        <v>3320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3292</v>
      </c>
      <c r="B59" s="211" t="s">
        <v>3321</v>
      </c>
      <c r="C59" s="212" t="s">
        <v>3322</v>
      </c>
      <c r="D59" s="214" t="s">
        <v>3323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3292</v>
      </c>
      <c r="B60" s="211" t="s">
        <v>3324</v>
      </c>
      <c r="C60" s="212" t="s">
        <v>3325</v>
      </c>
      <c r="D60" s="214" t="s">
        <v>3326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3292</v>
      </c>
      <c r="B61" s="211" t="s">
        <v>3327</v>
      </c>
      <c r="C61" s="212" t="s">
        <v>3328</v>
      </c>
      <c r="D61" s="214" t="s">
        <v>3329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3292</v>
      </c>
      <c r="B62" s="211" t="s">
        <v>3330</v>
      </c>
      <c r="C62" s="212" t="s">
        <v>3331</v>
      </c>
      <c r="D62" s="214" t="s">
        <v>3332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3292</v>
      </c>
      <c r="B63" s="211" t="s">
        <v>3333</v>
      </c>
      <c r="C63" s="212" t="s">
        <v>3334</v>
      </c>
      <c r="D63" s="214" t="s">
        <v>3335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3336</v>
      </c>
      <c r="B64" s="210" t="s">
        <v>3337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3336</v>
      </c>
      <c r="B65" s="211" t="s">
        <v>3338</v>
      </c>
      <c r="C65" s="212" t="s">
        <v>3339</v>
      </c>
      <c r="D65" s="214" t="s">
        <v>3340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3336</v>
      </c>
      <c r="B66" s="211" t="s">
        <v>3341</v>
      </c>
      <c r="C66" s="212" t="s">
        <v>3342</v>
      </c>
      <c r="D66" s="214" t="s">
        <v>3343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3336</v>
      </c>
      <c r="B67" s="211" t="s">
        <v>3344</v>
      </c>
      <c r="C67" s="212" t="s">
        <v>3345</v>
      </c>
      <c r="D67" s="214" t="s">
        <v>3346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3336</v>
      </c>
      <c r="B68" s="211" t="s">
        <v>3347</v>
      </c>
      <c r="C68" s="212" t="s">
        <v>3348</v>
      </c>
      <c r="D68" s="214" t="s">
        <v>3349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3336</v>
      </c>
      <c r="B69" s="211" t="s">
        <v>3350</v>
      </c>
      <c r="C69" s="212" t="s">
        <v>3351</v>
      </c>
      <c r="D69" s="214" t="s">
        <v>3352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3336</v>
      </c>
      <c r="B70" s="211" t="s">
        <v>3353</v>
      </c>
      <c r="C70" s="212" t="s">
        <v>3354</v>
      </c>
      <c r="D70" s="214" t="s">
        <v>3355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3336</v>
      </c>
      <c r="B71" s="211" t="s">
        <v>3356</v>
      </c>
      <c r="C71" s="212" t="s">
        <v>3357</v>
      </c>
      <c r="D71" s="214" t="s">
        <v>3358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3336</v>
      </c>
      <c r="B72" s="211" t="s">
        <v>3359</v>
      </c>
      <c r="C72" s="212" t="s">
        <v>3360</v>
      </c>
      <c r="D72" s="214" t="s">
        <v>3361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3336</v>
      </c>
      <c r="B73" s="211" t="s">
        <v>3362</v>
      </c>
      <c r="C73" s="212" t="s">
        <v>3363</v>
      </c>
      <c r="D73" s="214" t="s">
        <v>3364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3336</v>
      </c>
      <c r="B74" s="211" t="s">
        <v>3365</v>
      </c>
      <c r="C74" s="212" t="s">
        <v>3366</v>
      </c>
      <c r="D74" s="214" t="s">
        <v>3367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3336</v>
      </c>
      <c r="B75" s="211" t="s">
        <v>3368</v>
      </c>
      <c r="C75" s="212" t="s">
        <v>3369</v>
      </c>
      <c r="D75" s="214" t="s">
        <v>3370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3336</v>
      </c>
      <c r="B76" s="211" t="s">
        <v>3371</v>
      </c>
      <c r="C76" s="212" t="s">
        <v>3372</v>
      </c>
      <c r="D76" s="214" t="s">
        <v>3373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3336</v>
      </c>
      <c r="B77" s="211" t="s">
        <v>3374</v>
      </c>
      <c r="C77" s="212" t="s">
        <v>3375</v>
      </c>
      <c r="D77" s="214" t="s">
        <v>3376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3336</v>
      </c>
      <c r="B78" s="211" t="s">
        <v>3377</v>
      </c>
      <c r="C78" s="212" t="s">
        <v>3378</v>
      </c>
      <c r="D78" s="214" t="s">
        <v>3379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3336</v>
      </c>
      <c r="B79" s="211" t="s">
        <v>3380</v>
      </c>
      <c r="C79" s="212" t="s">
        <v>3381</v>
      </c>
      <c r="D79" s="214" t="s">
        <v>3382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3336</v>
      </c>
      <c r="B80" s="211" t="s">
        <v>3383</v>
      </c>
      <c r="C80" s="212" t="s">
        <v>3384</v>
      </c>
      <c r="D80" s="214" t="s">
        <v>3385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3336</v>
      </c>
      <c r="B81" s="211" t="s">
        <v>3386</v>
      </c>
      <c r="C81" s="212" t="s">
        <v>3387</v>
      </c>
      <c r="D81" s="214" t="s">
        <v>3388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3336</v>
      </c>
      <c r="B82" s="211" t="s">
        <v>3389</v>
      </c>
      <c r="C82" s="212" t="s">
        <v>3390</v>
      </c>
      <c r="D82" s="214" t="s">
        <v>3391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3336</v>
      </c>
      <c r="B83" s="211" t="s">
        <v>3392</v>
      </c>
      <c r="C83" s="212" t="s">
        <v>3393</v>
      </c>
      <c r="D83" s="214" t="s">
        <v>3394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3336</v>
      </c>
      <c r="B84" s="211" t="s">
        <v>3395</v>
      </c>
      <c r="C84" s="212" t="s">
        <v>3396</v>
      </c>
      <c r="D84" s="214" t="s">
        <v>3397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3336</v>
      </c>
      <c r="B85" s="211" t="s">
        <v>3398</v>
      </c>
      <c r="C85" s="212" t="s">
        <v>3399</v>
      </c>
      <c r="D85" s="214" t="s">
        <v>3400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3336</v>
      </c>
      <c r="B86" s="211" t="s">
        <v>3401</v>
      </c>
      <c r="C86" s="212" t="s">
        <v>3402</v>
      </c>
      <c r="D86" s="214" t="s">
        <v>3403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3336</v>
      </c>
      <c r="B87" s="211" t="s">
        <v>3404</v>
      </c>
      <c r="C87" s="212" t="s">
        <v>3405</v>
      </c>
      <c r="D87" s="214" t="s">
        <v>3406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3336</v>
      </c>
      <c r="B88" s="211" t="s">
        <v>3407</v>
      </c>
      <c r="C88" s="212" t="s">
        <v>3408</v>
      </c>
      <c r="D88" s="214" t="s">
        <v>3409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3336</v>
      </c>
      <c r="B89" s="211" t="s">
        <v>3410</v>
      </c>
      <c r="C89" s="212" t="s">
        <v>3411</v>
      </c>
      <c r="D89" s="214" t="s">
        <v>3412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3336</v>
      </c>
      <c r="B90" s="211" t="s">
        <v>3413</v>
      </c>
      <c r="C90" s="212" t="s">
        <v>3414</v>
      </c>
      <c r="D90" s="214" t="s">
        <v>3415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3336</v>
      </c>
      <c r="B91" s="211" t="s">
        <v>3416</v>
      </c>
      <c r="C91" s="212" t="s">
        <v>3417</v>
      </c>
      <c r="D91" s="214" t="s">
        <v>3418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3336</v>
      </c>
      <c r="B92" s="211" t="s">
        <v>3419</v>
      </c>
      <c r="C92" s="212" t="s">
        <v>3420</v>
      </c>
      <c r="D92" s="214" t="s">
        <v>3421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3336</v>
      </c>
      <c r="B93" s="211" t="s">
        <v>3422</v>
      </c>
      <c r="C93" s="212" t="s">
        <v>3423</v>
      </c>
      <c r="D93" s="214" t="s">
        <v>3424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3336</v>
      </c>
      <c r="B94" s="211" t="s">
        <v>3425</v>
      </c>
      <c r="C94" s="212" t="s">
        <v>3426</v>
      </c>
      <c r="D94" s="214" t="s">
        <v>3427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3336</v>
      </c>
      <c r="B95" s="211" t="s">
        <v>3428</v>
      </c>
      <c r="C95" s="212" t="s">
        <v>3429</v>
      </c>
      <c r="D95" s="214" t="s">
        <v>3430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3336</v>
      </c>
      <c r="B96" s="211" t="s">
        <v>3431</v>
      </c>
      <c r="C96" s="212" t="s">
        <v>3432</v>
      </c>
      <c r="D96" s="214" t="s">
        <v>3433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3336</v>
      </c>
      <c r="B97" s="211" t="s">
        <v>3434</v>
      </c>
      <c r="C97" s="212" t="s">
        <v>3435</v>
      </c>
      <c r="D97" s="214" t="s">
        <v>3436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3336</v>
      </c>
      <c r="B98" s="218" t="s">
        <v>3437</v>
      </c>
      <c r="C98" s="219" t="s">
        <v>3438</v>
      </c>
      <c r="D98" s="220" t="s">
        <v>3439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411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IFERROR(INDEX('Recommendations'!$I$2:$I$65, MATCH(F2,'Recommendations'!$B$2:$B$65,0))="Implemented", FALSE))</xm:f>
            <x14:dxf>
              <font>
                <color rgb="FF000000"/>
              </font>
              <fill>
                <patternFill>
                  <bgColor rgb="FF3C7D22"/>
                </patternFill>
              </fill>
            </x14:dxf>
          </x14:cfRule>
          <x14:cfRule type="expression" priority="2" id="{00000000-000E-0000-0900-000002000000}">
            <xm:f>AND(F2&lt;&gt;"", IFERROR(INDEX('Recommendations'!$I$2:$I$65, MATCH(F2,'Recommendations'!$B$2:$B$65,0))="Compensated", FALSE))</xm:f>
            <x14:dxf>
              <font>
                <color rgb="FF000000"/>
              </font>
              <fill>
                <patternFill>
                  <bgColor rgb="FFC6E0B4"/>
                </patternFill>
              </fill>
            </x14:dxf>
          </x14:cfRule>
          <x14:cfRule type="expression" priority="3" id="{00000000-000E-0000-0900-000003000000}">
            <xm:f>AND(F2&lt;&gt;"", IFERROR(INDEX('Recommendations'!$I$2:$I$65, MATCH(F2,'Recommendations'!$B$2:$B$65,0))="Testing", FALSE))</xm:f>
            <x14:dxf>
              <font>
                <color rgb="FF000000"/>
              </font>
              <fill>
                <patternFill>
                  <bgColor rgb="FFFFC000"/>
                </patternFill>
              </fill>
            </x14:dxf>
          </x14:cfRule>
          <x14:cfRule type="expression" priority="4" id="{00000000-000E-0000-0900-000004000000}">
            <xm:f>AND(F2&lt;&gt;"", IFERROR(INDEX('Recommendations'!$I$2:$I$65, MATCH(F2,'Recommendations'!$B$2:$B$65,0))="Failed", FALSE))</xm:f>
            <x14:dxf>
              <font>
                <color rgb="FF000000"/>
              </font>
              <fill>
                <patternFill>
                  <bgColor rgb="FFD82891"/>
                </patternFill>
              </fill>
            </x14:dxf>
          </x14:cfRule>
          <x14:cfRule type="expression" priority="5" id="{00000000-000E-0000-0900-000005000000}">
            <xm:f>AND(F2&lt;&gt;"", IFERROR(INDEX('Recommendations'!$I$2:$I$65, MATCH(F2,'Recommendations'!$B$2:$B$65,0))="Risk Accepted", FALSE))</xm:f>
            <x14:dxf>
              <font>
                <color rgb="FF000000"/>
              </font>
              <fill>
                <patternFill>
                  <bgColor rgb="FFD9D9D9"/>
                </patternFill>
              </fill>
            </x14:dxf>
          </x14:cfRule>
          <x14:cfRule type="expression" priority="6" id="{00000000-000E-0000-0900-000006000000}">
            <xm:f>AND(F2&lt;&gt;"", IFERROR(INDEX('Recommendations'!$I$2:$I$65, MATCH(F2,'Recommendations'!$B$2:$B$65,0))="N/A",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3440</v>
      </c>
      <c r="C1" s="253" t="s">
        <v>3441</v>
      </c>
      <c r="D1" s="253" t="s">
        <v>3442</v>
      </c>
      <c r="E1" s="253" t="s">
        <v>3443</v>
      </c>
      <c r="F1" s="253" t="s">
        <v>2269</v>
      </c>
      <c r="G1" s="253" t="s">
        <v>3444</v>
      </c>
      <c r="H1" s="253" t="s">
        <v>3445</v>
      </c>
      <c r="I1" s="253" t="s">
        <v>3446</v>
      </c>
      <c r="J1" s="253" t="s">
        <v>13</v>
      </c>
      <c r="K1" s="253" t="s">
        <v>661</v>
      </c>
      <c r="L1" s="253" t="s">
        <v>662</v>
      </c>
      <c r="M1" s="253" t="s">
        <v>663</v>
      </c>
      <c r="N1" s="253" t="s">
        <v>664</v>
      </c>
      <c r="O1" s="253" t="s">
        <v>665</v>
      </c>
      <c r="P1" s="253" t="s">
        <v>666</v>
      </c>
      <c r="Q1" s="253" t="s">
        <v>667</v>
      </c>
      <c r="R1" s="253" t="s">
        <v>668</v>
      </c>
      <c r="S1" s="253" t="s">
        <v>669</v>
      </c>
      <c r="T1" s="253" t="s">
        <v>670</v>
      </c>
      <c r="U1" s="253" t="s">
        <v>671</v>
      </c>
      <c r="V1" s="253" t="s">
        <v>672</v>
      </c>
      <c r="W1" s="253" t="s">
        <v>673</v>
      </c>
      <c r="X1" s="253" t="s">
        <v>674</v>
      </c>
      <c r="Y1" s="253" t="s">
        <v>675</v>
      </c>
      <c r="Z1" s="253" t="s">
        <v>676</v>
      </c>
      <c r="AA1" s="253" t="s">
        <v>677</v>
      </c>
      <c r="AB1" s="253" t="s">
        <v>678</v>
      </c>
      <c r="AC1" s="253" t="s">
        <v>679</v>
      </c>
      <c r="AD1" s="253" t="s">
        <v>680</v>
      </c>
      <c r="AE1" s="253" t="s">
        <v>681</v>
      </c>
      <c r="AF1" s="253" t="s">
        <v>682</v>
      </c>
      <c r="AG1" s="253" t="s">
        <v>683</v>
      </c>
      <c r="AH1" s="253" t="s">
        <v>684</v>
      </c>
      <c r="AI1" s="253" t="s">
        <v>685</v>
      </c>
      <c r="AJ1" s="253" t="s">
        <v>686</v>
      </c>
      <c r="AK1" s="253" t="s">
        <v>687</v>
      </c>
      <c r="AL1" s="253" t="s">
        <v>688</v>
      </c>
      <c r="AM1" s="253" t="s">
        <v>689</v>
      </c>
      <c r="AN1" s="253" t="s">
        <v>690</v>
      </c>
      <c r="AO1" s="253" t="s">
        <v>691</v>
      </c>
      <c r="AP1" s="253" t="s">
        <v>692</v>
      </c>
      <c r="AQ1" s="253" t="s">
        <v>693</v>
      </c>
      <c r="AR1" s="253" t="s">
        <v>694</v>
      </c>
      <c r="AS1" s="253" t="s">
        <v>695</v>
      </c>
      <c r="AT1" s="253" t="s">
        <v>696</v>
      </c>
      <c r="AU1" s="253" t="s">
        <v>697</v>
      </c>
      <c r="AV1" s="253" t="s">
        <v>698</v>
      </c>
      <c r="AW1" s="253" t="s">
        <v>699</v>
      </c>
      <c r="AX1" s="253" t="s">
        <v>700</v>
      </c>
      <c r="AY1" s="254" t="s">
        <v>701</v>
      </c>
    </row>
    <row r="2" spans="1:51" ht="60" customHeight="1" outlineLevel="1" x14ac:dyDescent="0.35">
      <c r="A2" s="244" t="s">
        <v>3447</v>
      </c>
      <c r="B2" s="232" t="s">
        <v>3448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704</v>
      </c>
      <c r="B3" s="233" t="s">
        <v>3449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3450</v>
      </c>
      <c r="B4" s="234" t="s">
        <v>3451</v>
      </c>
      <c r="C4" s="234" t="s">
        <v>3452</v>
      </c>
      <c r="D4" s="234" t="s">
        <v>3453</v>
      </c>
      <c r="E4" s="234" t="s">
        <v>3454</v>
      </c>
      <c r="F4" s="234" t="s">
        <v>25</v>
      </c>
      <c r="G4" s="234" t="s">
        <v>25</v>
      </c>
      <c r="H4" s="234" t="s">
        <v>3455</v>
      </c>
      <c r="I4" s="234" t="s">
        <v>25</v>
      </c>
      <c r="J4" s="234" t="s">
        <v>3456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3457</v>
      </c>
      <c r="B5" s="234" t="s">
        <v>3458</v>
      </c>
      <c r="C5" s="234" t="s">
        <v>3459</v>
      </c>
      <c r="D5" s="234" t="s">
        <v>3460</v>
      </c>
      <c r="E5" s="234" t="s">
        <v>3461</v>
      </c>
      <c r="F5" s="234" t="s">
        <v>3462</v>
      </c>
      <c r="G5" s="234" t="s">
        <v>25</v>
      </c>
      <c r="H5" s="234" t="s">
        <v>3463</v>
      </c>
      <c r="I5" s="234" t="s">
        <v>25</v>
      </c>
      <c r="J5" s="234" t="s">
        <v>3464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710</v>
      </c>
      <c r="B6" s="233" t="s">
        <v>3465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3466</v>
      </c>
      <c r="B7" s="234" t="s">
        <v>3467</v>
      </c>
      <c r="C7" s="234" t="s">
        <v>3468</v>
      </c>
      <c r="D7" s="234" t="s">
        <v>3469</v>
      </c>
      <c r="E7" s="234" t="s">
        <v>3461</v>
      </c>
      <c r="F7" s="234" t="s">
        <v>3470</v>
      </c>
      <c r="G7" s="234" t="s">
        <v>25</v>
      </c>
      <c r="H7" s="234" t="s">
        <v>3471</v>
      </c>
      <c r="I7" s="234" t="s">
        <v>25</v>
      </c>
      <c r="J7" s="234" t="s">
        <v>3472</v>
      </c>
      <c r="K7" s="237">
        <f>IF(COUNTIF(L7:AY7,"&lt;&gt;")=0,"",SUMPRODUCT(((Recommendations[ImplStatus]="Implemented")+(Recommendations[ImplStatus]="Compensated"))*ISNUMBER(MATCH(Recommendations[Id],L7:AY7,0)))/COUNTIF(L7:AY7,"&lt;&gt;"))</f>
        <v>0</v>
      </c>
      <c r="L7" s="240" t="s">
        <v>55</v>
      </c>
      <c r="M7" s="240" t="s">
        <v>303</v>
      </c>
      <c r="N7" s="240" t="s">
        <v>324</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3473</v>
      </c>
      <c r="B8" s="234" t="s">
        <v>3474</v>
      </c>
      <c r="C8" s="234" t="s">
        <v>3475</v>
      </c>
      <c r="D8" s="234" t="s">
        <v>3476</v>
      </c>
      <c r="E8" s="234" t="s">
        <v>25</v>
      </c>
      <c r="F8" s="234" t="s">
        <v>25</v>
      </c>
      <c r="G8" s="234" t="s">
        <v>25</v>
      </c>
      <c r="H8" s="234" t="s">
        <v>3477</v>
      </c>
      <c r="I8" s="234" t="s">
        <v>3478</v>
      </c>
      <c r="J8" s="234" t="s">
        <v>3479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3480</v>
      </c>
      <c r="B9" s="234" t="s">
        <v>3481</v>
      </c>
      <c r="C9" s="234" t="s">
        <v>3482</v>
      </c>
      <c r="D9" s="234" t="s">
        <v>3483</v>
      </c>
      <c r="E9" s="234" t="s">
        <v>25</v>
      </c>
      <c r="F9" s="234" t="s">
        <v>25</v>
      </c>
      <c r="G9" s="234" t="s">
        <v>25</v>
      </c>
      <c r="H9" s="234" t="s">
        <v>3484</v>
      </c>
      <c r="I9" s="234" t="s">
        <v>3485</v>
      </c>
      <c r="J9" s="234" t="s">
        <v>3486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3487</v>
      </c>
      <c r="B10" s="234" t="s">
        <v>3488</v>
      </c>
      <c r="C10" s="234" t="s">
        <v>3489</v>
      </c>
      <c r="D10" s="234" t="s">
        <v>3490</v>
      </c>
      <c r="E10" s="234" t="s">
        <v>25</v>
      </c>
      <c r="F10" s="234" t="s">
        <v>25</v>
      </c>
      <c r="G10" s="234" t="s">
        <v>25</v>
      </c>
      <c r="H10" s="234" t="s">
        <v>3491</v>
      </c>
      <c r="I10" s="234" t="s">
        <v>3492</v>
      </c>
      <c r="J10" s="234" t="s">
        <v>3493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3494</v>
      </c>
      <c r="B11" s="234" t="s">
        <v>3495</v>
      </c>
      <c r="C11" s="234" t="s">
        <v>3496</v>
      </c>
      <c r="D11" s="234" t="s">
        <v>3497</v>
      </c>
      <c r="E11" s="234" t="s">
        <v>25</v>
      </c>
      <c r="F11" s="234" t="s">
        <v>25</v>
      </c>
      <c r="G11" s="234" t="s">
        <v>25</v>
      </c>
      <c r="H11" s="234" t="s">
        <v>3498</v>
      </c>
      <c r="I11" s="234" t="s">
        <v>25</v>
      </c>
      <c r="J11" s="234" t="s">
        <v>3499</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3500</v>
      </c>
      <c r="B12" s="234" t="s">
        <v>3501</v>
      </c>
      <c r="C12" s="234" t="s">
        <v>3502</v>
      </c>
      <c r="D12" s="234" t="s">
        <v>3503</v>
      </c>
      <c r="E12" s="234" t="s">
        <v>25</v>
      </c>
      <c r="F12" s="234" t="s">
        <v>25</v>
      </c>
      <c r="G12" s="234" t="s">
        <v>3504</v>
      </c>
      <c r="H12" s="234" t="s">
        <v>3505</v>
      </c>
      <c r="I12" s="234" t="s">
        <v>25</v>
      </c>
      <c r="J12" s="234" t="s">
        <v>3506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3507</v>
      </c>
      <c r="B13" s="234" t="s">
        <v>3508</v>
      </c>
      <c r="C13" s="234" t="s">
        <v>3509</v>
      </c>
      <c r="D13" s="234" t="s">
        <v>3510</v>
      </c>
      <c r="E13" s="234" t="s">
        <v>25</v>
      </c>
      <c r="F13" s="234" t="s">
        <v>25</v>
      </c>
      <c r="G13" s="234" t="s">
        <v>25</v>
      </c>
      <c r="H13" s="234" t="s">
        <v>3511</v>
      </c>
      <c r="I13" s="234" t="s">
        <v>25</v>
      </c>
      <c r="J13" s="234" t="s">
        <v>3512</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3513</v>
      </c>
      <c r="B14" s="234" t="s">
        <v>3514</v>
      </c>
      <c r="C14" s="234" t="s">
        <v>3515</v>
      </c>
      <c r="D14" s="234" t="s">
        <v>3516</v>
      </c>
      <c r="E14" s="234" t="s">
        <v>25</v>
      </c>
      <c r="F14" s="234" t="s">
        <v>3517</v>
      </c>
      <c r="G14" s="234" t="s">
        <v>25</v>
      </c>
      <c r="H14" s="234" t="s">
        <v>3518</v>
      </c>
      <c r="I14" s="234" t="s">
        <v>3519</v>
      </c>
      <c r="J14" s="234" t="s">
        <v>3520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715</v>
      </c>
      <c r="B15" s="233" t="s">
        <v>3521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3522</v>
      </c>
      <c r="B16" s="234" t="s">
        <v>3523</v>
      </c>
      <c r="C16" s="234" t="s">
        <v>3524</v>
      </c>
      <c r="D16" s="234" t="s">
        <v>3516</v>
      </c>
      <c r="E16" s="234" t="s">
        <v>25</v>
      </c>
      <c r="F16" s="234" t="s">
        <v>3525</v>
      </c>
      <c r="G16" s="234" t="s">
        <v>25</v>
      </c>
      <c r="H16" s="234" t="s">
        <v>3526</v>
      </c>
      <c r="I16" s="234" t="s">
        <v>25</v>
      </c>
      <c r="J16" s="234" t="s">
        <v>3527</v>
      </c>
      <c r="K16" s="237">
        <f>IF(COUNTIF(L16:AY16,"&lt;&gt;")=0,"",SUMPRODUCT(((Recommendations[ImplStatus]="Implemented")+(Recommendations[ImplStatus]="Compensated"))*ISNUMBER(MATCH(Recommendations[Id],L16:AY16,0)))/COUNTIF(L16:AY16,"&lt;&gt;"))</f>
        <v>0</v>
      </c>
      <c r="L16" s="240" t="s">
        <v>55</v>
      </c>
      <c r="M16" s="240" t="s">
        <v>61</v>
      </c>
      <c r="N16" s="240" t="s">
        <v>290</v>
      </c>
      <c r="O16" s="240" t="s">
        <v>303</v>
      </c>
      <c r="P16" s="240" t="s">
        <v>324</v>
      </c>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3528</v>
      </c>
      <c r="B17" s="234" t="s">
        <v>3529</v>
      </c>
      <c r="C17" s="234" t="s">
        <v>3530</v>
      </c>
      <c r="D17" s="234" t="s">
        <v>3531</v>
      </c>
      <c r="E17" s="234" t="s">
        <v>25</v>
      </c>
      <c r="F17" s="234" t="s">
        <v>3525</v>
      </c>
      <c r="G17" s="234" t="s">
        <v>25</v>
      </c>
      <c r="H17" s="234" t="s">
        <v>3532</v>
      </c>
      <c r="I17" s="234" t="s">
        <v>25</v>
      </c>
      <c r="J17" s="234" t="s">
        <v>3533</v>
      </c>
      <c r="K17" s="237">
        <f>IF(COUNTIF(L17:AY17,"&lt;&gt;")=0,"",SUMPRODUCT(((Recommendations[ImplStatus]="Implemented")+(Recommendations[ImplStatus]="Compensated"))*ISNUMBER(MATCH(Recommendations[Id],L17:AY17,0)))/COUNTIF(L17:AY17,"&lt;&gt;"))</f>
        <v>0</v>
      </c>
      <c r="L17" s="240" t="s">
        <v>50</v>
      </c>
      <c r="M17" s="240" t="s">
        <v>61</v>
      </c>
      <c r="N17" s="240" t="s">
        <v>141</v>
      </c>
      <c r="O17" s="240" t="s">
        <v>236</v>
      </c>
      <c r="P17" s="240" t="s">
        <v>290</v>
      </c>
      <c r="Q17" s="240" t="s">
        <v>296</v>
      </c>
      <c r="R17" s="240" t="s">
        <v>364</v>
      </c>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3534</v>
      </c>
      <c r="B18" s="234" t="s">
        <v>3535</v>
      </c>
      <c r="C18" s="234" t="s">
        <v>3536</v>
      </c>
      <c r="D18" s="234" t="s">
        <v>25</v>
      </c>
      <c r="E18" s="234" t="s">
        <v>25</v>
      </c>
      <c r="F18" s="234" t="s">
        <v>25</v>
      </c>
      <c r="G18" s="234" t="s">
        <v>25</v>
      </c>
      <c r="H18" s="234" t="s">
        <v>3537</v>
      </c>
      <c r="I18" s="234" t="s">
        <v>25</v>
      </c>
      <c r="J18" s="234" t="s">
        <v>3538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720</v>
      </c>
      <c r="B19" s="233" t="s">
        <v>3539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3540</v>
      </c>
      <c r="B20" s="234" t="s">
        <v>3541</v>
      </c>
      <c r="C20" s="234" t="s">
        <v>3542</v>
      </c>
      <c r="D20" s="234" t="s">
        <v>3543</v>
      </c>
      <c r="E20" s="234" t="s">
        <v>25</v>
      </c>
      <c r="F20" s="234" t="s">
        <v>3544</v>
      </c>
      <c r="G20" s="234" t="s">
        <v>25</v>
      </c>
      <c r="H20" s="234" t="s">
        <v>3545</v>
      </c>
      <c r="I20" s="234" t="s">
        <v>25</v>
      </c>
      <c r="J20" s="234" t="s">
        <v>3546</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3547</v>
      </c>
      <c r="B21" s="234" t="s">
        <v>3548</v>
      </c>
      <c r="C21" s="234" t="s">
        <v>3549</v>
      </c>
      <c r="D21" s="234" t="s">
        <v>3550</v>
      </c>
      <c r="E21" s="234" t="s">
        <v>3551</v>
      </c>
      <c r="F21" s="234" t="s">
        <v>25</v>
      </c>
      <c r="G21" s="234" t="s">
        <v>25</v>
      </c>
      <c r="H21" s="234" t="s">
        <v>3552</v>
      </c>
      <c r="I21" s="234" t="s">
        <v>3553</v>
      </c>
      <c r="J21" s="234" t="s">
        <v>3554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3555</v>
      </c>
      <c r="B22" s="234" t="s">
        <v>3556</v>
      </c>
      <c r="C22" s="234" t="s">
        <v>3557</v>
      </c>
      <c r="D22" s="234" t="s">
        <v>3558</v>
      </c>
      <c r="E22" s="234" t="s">
        <v>25</v>
      </c>
      <c r="F22" s="234" t="s">
        <v>3559</v>
      </c>
      <c r="G22" s="234" t="s">
        <v>25</v>
      </c>
      <c r="H22" s="234" t="s">
        <v>3560</v>
      </c>
      <c r="I22" s="234" t="s">
        <v>25</v>
      </c>
      <c r="J22" s="234" t="s">
        <v>3561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3562</v>
      </c>
      <c r="B23" s="234" t="s">
        <v>3563</v>
      </c>
      <c r="C23" s="234" t="s">
        <v>3564</v>
      </c>
      <c r="D23" s="234" t="s">
        <v>3565</v>
      </c>
      <c r="E23" s="234" t="s">
        <v>25</v>
      </c>
      <c r="F23" s="234" t="s">
        <v>25</v>
      </c>
      <c r="G23" s="234" t="s">
        <v>25</v>
      </c>
      <c r="H23" s="234" t="s">
        <v>3566</v>
      </c>
      <c r="I23" s="234" t="s">
        <v>3567</v>
      </c>
      <c r="J23" s="234" t="s">
        <v>3568</v>
      </c>
      <c r="K23" s="237">
        <f>IF(COUNTIF(L23:AY23,"&lt;&gt;")=0,"",SUMPRODUCT(((Recommendations[ImplStatus]="Implemented")+(Recommendations[ImplStatus]="Compensated"))*ISNUMBER(MATCH(Recommendations[Id],L23:AY23,0)))/COUNTIF(L23:AY23,"&lt;&gt;"))</f>
        <v>0</v>
      </c>
      <c r="L23" s="240" t="s">
        <v>50</v>
      </c>
      <c r="M23" s="240" t="s">
        <v>141</v>
      </c>
      <c r="N23" s="240" t="s">
        <v>236</v>
      </c>
      <c r="O23" s="240" t="s">
        <v>296</v>
      </c>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3569</v>
      </c>
      <c r="B24" s="234" t="s">
        <v>3570</v>
      </c>
      <c r="C24" s="234" t="s">
        <v>3571</v>
      </c>
      <c r="D24" s="234" t="s">
        <v>3565</v>
      </c>
      <c r="E24" s="234" t="s">
        <v>25</v>
      </c>
      <c r="F24" s="234" t="s">
        <v>3572</v>
      </c>
      <c r="G24" s="234" t="s">
        <v>25</v>
      </c>
      <c r="H24" s="234" t="s">
        <v>3573</v>
      </c>
      <c r="I24" s="234" t="s">
        <v>25</v>
      </c>
      <c r="J24" s="234" t="s">
        <v>3574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724</v>
      </c>
      <c r="B25" s="233" t="s">
        <v>3575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3576</v>
      </c>
      <c r="B26" s="234" t="s">
        <v>3577</v>
      </c>
      <c r="C26" s="234" t="s">
        <v>3578</v>
      </c>
      <c r="D26" s="234" t="s">
        <v>3579</v>
      </c>
      <c r="E26" s="234" t="s">
        <v>25</v>
      </c>
      <c r="F26" s="234" t="s">
        <v>3580</v>
      </c>
      <c r="G26" s="234" t="s">
        <v>25</v>
      </c>
      <c r="H26" s="234" t="s">
        <v>3581</v>
      </c>
      <c r="I26" s="234" t="s">
        <v>25</v>
      </c>
      <c r="J26" s="234" t="s">
        <v>3582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3583</v>
      </c>
      <c r="B27" s="232" t="s">
        <v>3584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730</v>
      </c>
      <c r="B28" s="233" t="s">
        <v>3585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3586</v>
      </c>
      <c r="B29" s="234" t="s">
        <v>3587</v>
      </c>
      <c r="C29" s="234" t="s">
        <v>3588</v>
      </c>
      <c r="D29" s="234" t="s">
        <v>3589</v>
      </c>
      <c r="E29" s="234" t="s">
        <v>3590</v>
      </c>
      <c r="F29" s="234" t="s">
        <v>25</v>
      </c>
      <c r="G29" s="234" t="s">
        <v>25</v>
      </c>
      <c r="H29" s="234" t="s">
        <v>3591</v>
      </c>
      <c r="I29" s="234" t="s">
        <v>25</v>
      </c>
      <c r="J29" s="234" t="s">
        <v>3592</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3593</v>
      </c>
      <c r="B30" s="234" t="s">
        <v>3594</v>
      </c>
      <c r="C30" s="234" t="s">
        <v>3459</v>
      </c>
      <c r="D30" s="234" t="s">
        <v>3460</v>
      </c>
      <c r="E30" s="234" t="s">
        <v>25</v>
      </c>
      <c r="F30" s="234" t="s">
        <v>3462</v>
      </c>
      <c r="G30" s="234" t="s">
        <v>25</v>
      </c>
      <c r="H30" s="234" t="s">
        <v>3595</v>
      </c>
      <c r="I30" s="234" t="s">
        <v>25</v>
      </c>
      <c r="J30" s="234" t="s">
        <v>3596</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735</v>
      </c>
      <c r="B31" s="233" t="s">
        <v>3597</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3598</v>
      </c>
      <c r="B32" s="234" t="s">
        <v>3599</v>
      </c>
      <c r="C32" s="234" t="s">
        <v>3600</v>
      </c>
      <c r="D32" s="234" t="s">
        <v>3601</v>
      </c>
      <c r="E32" s="234" t="s">
        <v>25</v>
      </c>
      <c r="F32" s="234" t="s">
        <v>25</v>
      </c>
      <c r="G32" s="234" t="s">
        <v>3602</v>
      </c>
      <c r="H32" s="234" t="s">
        <v>3603</v>
      </c>
      <c r="I32" s="234" t="s">
        <v>25</v>
      </c>
      <c r="J32" s="234" t="s">
        <v>3604</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3605</v>
      </c>
      <c r="B33" s="234" t="s">
        <v>3606</v>
      </c>
      <c r="C33" s="234" t="s">
        <v>3607</v>
      </c>
      <c r="D33" s="234" t="s">
        <v>3608</v>
      </c>
      <c r="E33" s="234" t="s">
        <v>25</v>
      </c>
      <c r="F33" s="234" t="s">
        <v>3609</v>
      </c>
      <c r="G33" s="234" t="s">
        <v>25</v>
      </c>
      <c r="H33" s="234" t="s">
        <v>3610</v>
      </c>
      <c r="I33" s="234" t="s">
        <v>3611</v>
      </c>
      <c r="J33" s="234" t="s">
        <v>3612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3613</v>
      </c>
      <c r="B34" s="234" t="s">
        <v>3614</v>
      </c>
      <c r="C34" s="234" t="s">
        <v>3615</v>
      </c>
      <c r="D34" s="234" t="s">
        <v>3616</v>
      </c>
      <c r="E34" s="234" t="s">
        <v>25</v>
      </c>
      <c r="F34" s="234" t="s">
        <v>25</v>
      </c>
      <c r="G34" s="234" t="s">
        <v>25</v>
      </c>
      <c r="H34" s="234" t="s">
        <v>3617</v>
      </c>
      <c r="I34" s="234" t="s">
        <v>25</v>
      </c>
      <c r="J34" s="234" t="s">
        <v>3618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3619</v>
      </c>
      <c r="B35" s="234" t="s">
        <v>3620</v>
      </c>
      <c r="C35" s="234" t="s">
        <v>3621</v>
      </c>
      <c r="D35" s="234" t="s">
        <v>3622</v>
      </c>
      <c r="E35" s="234" t="s">
        <v>25</v>
      </c>
      <c r="F35" s="234" t="s">
        <v>3623</v>
      </c>
      <c r="G35" s="234" t="s">
        <v>25</v>
      </c>
      <c r="H35" s="234" t="s">
        <v>3624</v>
      </c>
      <c r="I35" s="234" t="s">
        <v>25</v>
      </c>
      <c r="J35" s="234" t="s">
        <v>3625</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3626</v>
      </c>
      <c r="B36" s="234" t="s">
        <v>3627</v>
      </c>
      <c r="C36" s="234" t="s">
        <v>3628</v>
      </c>
      <c r="D36" s="234" t="s">
        <v>3629</v>
      </c>
      <c r="E36" s="234" t="s">
        <v>25</v>
      </c>
      <c r="F36" s="234" t="s">
        <v>25</v>
      </c>
      <c r="G36" s="234" t="s">
        <v>3630</v>
      </c>
      <c r="H36" s="234" t="s">
        <v>3631</v>
      </c>
      <c r="I36" s="234" t="s">
        <v>25</v>
      </c>
      <c r="J36" s="234" t="s">
        <v>3632</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3633</v>
      </c>
      <c r="B37" s="234" t="s">
        <v>3634</v>
      </c>
      <c r="C37" s="234" t="s">
        <v>3635</v>
      </c>
      <c r="D37" s="234" t="s">
        <v>3636</v>
      </c>
      <c r="E37" s="234" t="s">
        <v>25</v>
      </c>
      <c r="F37" s="234" t="s">
        <v>3637</v>
      </c>
      <c r="G37" s="234" t="s">
        <v>3638</v>
      </c>
      <c r="H37" s="234" t="s">
        <v>3639</v>
      </c>
      <c r="I37" s="234" t="s">
        <v>25</v>
      </c>
      <c r="J37" s="234" t="s">
        <v>3640</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3641</v>
      </c>
      <c r="B38" s="234" t="s">
        <v>3642</v>
      </c>
      <c r="C38" s="234" t="s">
        <v>3643</v>
      </c>
      <c r="D38" s="234" t="s">
        <v>3644</v>
      </c>
      <c r="E38" s="234" t="s">
        <v>25</v>
      </c>
      <c r="F38" s="234" t="s">
        <v>3637</v>
      </c>
      <c r="G38" s="234" t="s">
        <v>3645</v>
      </c>
      <c r="H38" s="234" t="s">
        <v>3646</v>
      </c>
      <c r="I38" s="234" t="s">
        <v>3647</v>
      </c>
      <c r="J38" s="234" t="s">
        <v>3648</v>
      </c>
      <c r="K38" s="237">
        <f>IF(COUNTIF(L38:AY38,"&lt;&gt;")=0,"",SUMPRODUCT(((Recommendations[ImplStatus]="Implemented")+(Recommendations[ImplStatus]="Compensated"))*ISNUMBER(MATCH(Recommendations[Id],L38:AY38,0)))/COUNTIF(L38:AY38,"&lt;&gt;"))</f>
        <v>0</v>
      </c>
      <c r="L38" s="240" t="s">
        <v>311</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739</v>
      </c>
      <c r="B39" s="233" t="s">
        <v>3649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3650</v>
      </c>
      <c r="B40" s="234" t="s">
        <v>3651</v>
      </c>
      <c r="C40" s="234" t="s">
        <v>3652</v>
      </c>
      <c r="D40" s="234" t="s">
        <v>3653</v>
      </c>
      <c r="E40" s="234" t="s">
        <v>25</v>
      </c>
      <c r="F40" s="234" t="s">
        <v>25</v>
      </c>
      <c r="G40" s="234" t="s">
        <v>25</v>
      </c>
      <c r="H40" s="234" t="s">
        <v>3654</v>
      </c>
      <c r="I40" s="234" t="s">
        <v>3655</v>
      </c>
      <c r="J40" s="234" t="s">
        <v>3656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3657</v>
      </c>
      <c r="B41" s="234" t="s">
        <v>3658</v>
      </c>
      <c r="C41" s="234" t="s">
        <v>3659</v>
      </c>
      <c r="D41" s="234" t="s">
        <v>25</v>
      </c>
      <c r="E41" s="234" t="s">
        <v>25</v>
      </c>
      <c r="F41" s="234" t="s">
        <v>25</v>
      </c>
      <c r="G41" s="234" t="s">
        <v>25</v>
      </c>
      <c r="H41" s="234" t="s">
        <v>3660</v>
      </c>
      <c r="I41" s="234" t="s">
        <v>25</v>
      </c>
      <c r="J41" s="234" t="s">
        <v>3661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3662</v>
      </c>
      <c r="B42" s="232" t="s">
        <v>3663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762</v>
      </c>
      <c r="B43" s="233" t="s">
        <v>3664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3665</v>
      </c>
      <c r="B44" s="234" t="s">
        <v>3666</v>
      </c>
      <c r="C44" s="234" t="s">
        <v>3667</v>
      </c>
      <c r="D44" s="234" t="s">
        <v>3668</v>
      </c>
      <c r="E44" s="234" t="s">
        <v>3454</v>
      </c>
      <c r="F44" s="234" t="s">
        <v>25</v>
      </c>
      <c r="G44" s="234" t="s">
        <v>25</v>
      </c>
      <c r="H44" s="234" t="s">
        <v>3669</v>
      </c>
      <c r="I44" s="234" t="s">
        <v>25</v>
      </c>
      <c r="J44" s="234" t="s">
        <v>3670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3671</v>
      </c>
      <c r="B45" s="234" t="s">
        <v>3672</v>
      </c>
      <c r="C45" s="234" t="s">
        <v>3673</v>
      </c>
      <c r="D45" s="234" t="s">
        <v>3460</v>
      </c>
      <c r="E45" s="234" t="s">
        <v>25</v>
      </c>
      <c r="F45" s="234" t="s">
        <v>3462</v>
      </c>
      <c r="G45" s="234" t="s">
        <v>25</v>
      </c>
      <c r="H45" s="234" t="s">
        <v>3674</v>
      </c>
      <c r="I45" s="234" t="s">
        <v>25</v>
      </c>
      <c r="J45" s="234" t="s">
        <v>3675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768</v>
      </c>
      <c r="B46" s="233" t="s">
        <v>3676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3677</v>
      </c>
      <c r="B47" s="234" t="s">
        <v>3678</v>
      </c>
      <c r="C47" s="234" t="s">
        <v>3679</v>
      </c>
      <c r="D47" s="234" t="s">
        <v>3680</v>
      </c>
      <c r="E47" s="234" t="s">
        <v>25</v>
      </c>
      <c r="F47" s="234" t="s">
        <v>3681</v>
      </c>
      <c r="G47" s="234" t="s">
        <v>3682</v>
      </c>
      <c r="H47" s="234" t="s">
        <v>3683</v>
      </c>
      <c r="I47" s="234" t="s">
        <v>3684</v>
      </c>
      <c r="J47" s="234" t="s">
        <v>3685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772</v>
      </c>
      <c r="B48" s="233" t="s">
        <v>3686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3687</v>
      </c>
      <c r="B49" s="234" t="s">
        <v>3688</v>
      </c>
      <c r="C49" s="234" t="s">
        <v>3689</v>
      </c>
      <c r="D49" s="234" t="s">
        <v>3690</v>
      </c>
      <c r="E49" s="234" t="s">
        <v>3691</v>
      </c>
      <c r="F49" s="234" t="s">
        <v>25</v>
      </c>
      <c r="G49" s="234" t="s">
        <v>25</v>
      </c>
      <c r="H49" s="234" t="s">
        <v>3692</v>
      </c>
      <c r="I49" s="234" t="s">
        <v>3693</v>
      </c>
      <c r="J49" s="234" t="s">
        <v>3694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3695</v>
      </c>
      <c r="B50" s="234" t="s">
        <v>3696</v>
      </c>
      <c r="C50" s="234" t="s">
        <v>3697</v>
      </c>
      <c r="D50" s="234" t="s">
        <v>25</v>
      </c>
      <c r="E50" s="234" t="s">
        <v>3698</v>
      </c>
      <c r="F50" s="234" t="s">
        <v>3699</v>
      </c>
      <c r="G50" s="234" t="s">
        <v>25</v>
      </c>
      <c r="H50" s="234" t="s">
        <v>3692</v>
      </c>
      <c r="I50" s="234" t="s">
        <v>3700</v>
      </c>
      <c r="J50" s="234" t="s">
        <v>3701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3702</v>
      </c>
      <c r="B51" s="234" t="s">
        <v>3703</v>
      </c>
      <c r="C51" s="234" t="s">
        <v>3704</v>
      </c>
      <c r="D51" s="234" t="s">
        <v>25</v>
      </c>
      <c r="E51" s="234" t="s">
        <v>25</v>
      </c>
      <c r="F51" s="234" t="s">
        <v>3705</v>
      </c>
      <c r="G51" s="234" t="s">
        <v>25</v>
      </c>
      <c r="H51" s="234" t="s">
        <v>3692</v>
      </c>
      <c r="I51" s="234" t="s">
        <v>3706</v>
      </c>
      <c r="J51" s="234" t="s">
        <v>3707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3708</v>
      </c>
      <c r="B52" s="234" t="s">
        <v>3709</v>
      </c>
      <c r="C52" s="234" t="s">
        <v>3710</v>
      </c>
      <c r="D52" s="234" t="s">
        <v>25</v>
      </c>
      <c r="E52" s="234" t="s">
        <v>25</v>
      </c>
      <c r="F52" s="234" t="s">
        <v>3711</v>
      </c>
      <c r="G52" s="234" t="s">
        <v>25</v>
      </c>
      <c r="H52" s="234" t="s">
        <v>3692</v>
      </c>
      <c r="I52" s="234" t="s">
        <v>3712</v>
      </c>
      <c r="J52" s="234" t="s">
        <v>3713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3714</v>
      </c>
      <c r="B53" s="234" t="s">
        <v>3715</v>
      </c>
      <c r="C53" s="234" t="s">
        <v>3716</v>
      </c>
      <c r="D53" s="234" t="s">
        <v>3717</v>
      </c>
      <c r="E53" s="234" t="s">
        <v>3718</v>
      </c>
      <c r="F53" s="234" t="s">
        <v>25</v>
      </c>
      <c r="G53" s="234" t="s">
        <v>25</v>
      </c>
      <c r="H53" s="234" t="s">
        <v>3719</v>
      </c>
      <c r="I53" s="234" t="s">
        <v>25</v>
      </c>
      <c r="J53" s="234" t="s">
        <v>3720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3721</v>
      </c>
      <c r="B54" s="234" t="s">
        <v>3722</v>
      </c>
      <c r="C54" s="234" t="s">
        <v>3716</v>
      </c>
      <c r="D54" s="234" t="s">
        <v>3717</v>
      </c>
      <c r="E54" s="234" t="s">
        <v>25</v>
      </c>
      <c r="F54" s="234" t="s">
        <v>25</v>
      </c>
      <c r="G54" s="234" t="s">
        <v>25</v>
      </c>
      <c r="H54" s="234" t="s">
        <v>3723</v>
      </c>
      <c r="I54" s="234" t="s">
        <v>3724</v>
      </c>
      <c r="J54" s="234" t="s">
        <v>3725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776</v>
      </c>
      <c r="B55" s="233" t="s">
        <v>3726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3727</v>
      </c>
      <c r="B56" s="234" t="s">
        <v>3728</v>
      </c>
      <c r="C56" s="234" t="s">
        <v>3729</v>
      </c>
      <c r="D56" s="234" t="s">
        <v>3730</v>
      </c>
      <c r="E56" s="234" t="s">
        <v>3731</v>
      </c>
      <c r="F56" s="234" t="s">
        <v>25</v>
      </c>
      <c r="G56" s="234" t="s">
        <v>3732</v>
      </c>
      <c r="H56" s="234" t="s">
        <v>25</v>
      </c>
      <c r="I56" s="234" t="s">
        <v>25</v>
      </c>
      <c r="J56" s="234" t="s">
        <v>3733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3734</v>
      </c>
      <c r="B57" s="234" t="s">
        <v>3735</v>
      </c>
      <c r="C57" s="234" t="s">
        <v>3736</v>
      </c>
      <c r="D57" s="234" t="s">
        <v>3737</v>
      </c>
      <c r="E57" s="234" t="s">
        <v>3738</v>
      </c>
      <c r="F57" s="234" t="s">
        <v>25</v>
      </c>
      <c r="G57" s="234" t="s">
        <v>3739</v>
      </c>
      <c r="H57" s="234" t="s">
        <v>3740</v>
      </c>
      <c r="I57" s="234" t="s">
        <v>25</v>
      </c>
      <c r="J57" s="234" t="s">
        <v>3741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780</v>
      </c>
      <c r="B58" s="233" t="s">
        <v>3742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3743</v>
      </c>
      <c r="B59" s="234" t="s">
        <v>3744</v>
      </c>
      <c r="C59" s="234" t="s">
        <v>3745</v>
      </c>
      <c r="D59" s="234" t="s">
        <v>3746</v>
      </c>
      <c r="E59" s="234" t="s">
        <v>25</v>
      </c>
      <c r="F59" s="234" t="s">
        <v>25</v>
      </c>
      <c r="G59" s="234" t="s">
        <v>3747</v>
      </c>
      <c r="H59" s="234" t="s">
        <v>3748</v>
      </c>
      <c r="I59" s="234" t="s">
        <v>3749</v>
      </c>
      <c r="J59" s="234" t="s">
        <v>3750</v>
      </c>
      <c r="K59" s="237">
        <f>IF(COUNTIF(L59:AY59,"&lt;&gt;")=0,"",SUMPRODUCT(((Recommendations[ImplStatus]="Implemented")+(Recommendations[ImplStatus]="Compensated"))*ISNUMBER(MATCH(Recommendations[Id],L59:AY59,0)))/COUNTIF(L59:AY59,"&lt;&gt;"))</f>
        <v>0</v>
      </c>
      <c r="L59" s="240" t="s">
        <v>39</v>
      </c>
      <c r="M59" s="240" t="s">
        <v>44</v>
      </c>
      <c r="N59" s="240" t="s">
        <v>67</v>
      </c>
      <c r="O59" s="240" t="s">
        <v>89</v>
      </c>
      <c r="P59" s="240" t="s">
        <v>95</v>
      </c>
      <c r="Q59" s="240" t="s">
        <v>128</v>
      </c>
      <c r="R59" s="240" t="s">
        <v>134</v>
      </c>
      <c r="S59" s="240" t="s">
        <v>190</v>
      </c>
      <c r="T59" s="240" t="s">
        <v>228</v>
      </c>
      <c r="U59" s="240" t="s">
        <v>243</v>
      </c>
      <c r="V59" s="240" t="s">
        <v>283</v>
      </c>
      <c r="W59" s="240" t="s">
        <v>317</v>
      </c>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3751</v>
      </c>
      <c r="B60" s="234" t="s">
        <v>3752</v>
      </c>
      <c r="C60" s="234" t="s">
        <v>3753</v>
      </c>
      <c r="D60" s="234" t="s">
        <v>25</v>
      </c>
      <c r="E60" s="234" t="s">
        <v>3754</v>
      </c>
      <c r="F60" s="234" t="s">
        <v>3755</v>
      </c>
      <c r="G60" s="234" t="s">
        <v>25</v>
      </c>
      <c r="H60" s="234" t="s">
        <v>3756</v>
      </c>
      <c r="I60" s="234" t="s">
        <v>3757</v>
      </c>
      <c r="J60" s="234" t="s">
        <v>3758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3759</v>
      </c>
      <c r="B61" s="234" t="s">
        <v>3760</v>
      </c>
      <c r="C61" s="234" t="s">
        <v>3761</v>
      </c>
      <c r="D61" s="234" t="s">
        <v>25</v>
      </c>
      <c r="E61" s="234" t="s">
        <v>25</v>
      </c>
      <c r="F61" s="234" t="s">
        <v>25</v>
      </c>
      <c r="G61" s="234" t="s">
        <v>3762</v>
      </c>
      <c r="H61" s="234" t="s">
        <v>3763</v>
      </c>
      <c r="I61" s="234" t="s">
        <v>3764</v>
      </c>
      <c r="J61" s="234" t="s">
        <v>3765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3766</v>
      </c>
      <c r="B62" s="234" t="s">
        <v>3767</v>
      </c>
      <c r="C62" s="234" t="s">
        <v>3768</v>
      </c>
      <c r="D62" s="234" t="s">
        <v>3769</v>
      </c>
      <c r="E62" s="234" t="s">
        <v>25</v>
      </c>
      <c r="F62" s="234" t="s">
        <v>25</v>
      </c>
      <c r="G62" s="234" t="s">
        <v>25</v>
      </c>
      <c r="H62" s="234" t="s">
        <v>3770</v>
      </c>
      <c r="I62" s="234" t="s">
        <v>3771</v>
      </c>
      <c r="J62" s="234" t="s">
        <v>3772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784</v>
      </c>
      <c r="B63" s="233" t="s">
        <v>3773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3774</v>
      </c>
      <c r="B64" s="234" t="s">
        <v>3775</v>
      </c>
      <c r="C64" s="234" t="s">
        <v>3776</v>
      </c>
      <c r="D64" s="234" t="s">
        <v>3777</v>
      </c>
      <c r="E64" s="234" t="s">
        <v>25</v>
      </c>
      <c r="F64" s="234" t="s">
        <v>25</v>
      </c>
      <c r="G64" s="234" t="s">
        <v>3778</v>
      </c>
      <c r="H64" s="234" t="s">
        <v>3779</v>
      </c>
      <c r="I64" s="234" t="s">
        <v>3780</v>
      </c>
      <c r="J64" s="234" t="s">
        <v>3781</v>
      </c>
      <c r="K64" s="237">
        <f>IF(COUNTIF(L64:AY64,"&lt;&gt;")=0,"",SUMPRODUCT(((Recommendations[ImplStatus]="Implemented")+(Recommendations[ImplStatus]="Compensated"))*ISNUMBER(MATCH(Recommendations[Id],L64:AY64,0)))/COUNTIF(L64:AY64,"&lt;&gt;"))</f>
        <v>0</v>
      </c>
      <c r="L64" s="240" t="s">
        <v>44</v>
      </c>
      <c r="M64" s="240" t="s">
        <v>67</v>
      </c>
      <c r="N64" s="240" t="s">
        <v>89</v>
      </c>
      <c r="O64" s="240" t="s">
        <v>128</v>
      </c>
      <c r="P64" s="240" t="s">
        <v>190</v>
      </c>
      <c r="Q64" s="240" t="s">
        <v>243</v>
      </c>
      <c r="R64" s="240" t="s">
        <v>283</v>
      </c>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3782</v>
      </c>
      <c r="B65" s="234" t="s">
        <v>3783</v>
      </c>
      <c r="C65" s="234" t="s">
        <v>3784</v>
      </c>
      <c r="D65" s="234" t="s">
        <v>3785</v>
      </c>
      <c r="E65" s="234" t="s">
        <v>25</v>
      </c>
      <c r="F65" s="234" t="s">
        <v>25</v>
      </c>
      <c r="G65" s="234" t="s">
        <v>25</v>
      </c>
      <c r="H65" s="234" t="s">
        <v>3786</v>
      </c>
      <c r="I65" s="234" t="s">
        <v>3787</v>
      </c>
      <c r="J65" s="234" t="s">
        <v>3788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3789</v>
      </c>
      <c r="B66" s="234" t="s">
        <v>3790</v>
      </c>
      <c r="C66" s="234" t="s">
        <v>3791</v>
      </c>
      <c r="D66" s="234" t="s">
        <v>3792</v>
      </c>
      <c r="E66" s="234" t="s">
        <v>25</v>
      </c>
      <c r="F66" s="234" t="s">
        <v>25</v>
      </c>
      <c r="G66" s="234" t="s">
        <v>25</v>
      </c>
      <c r="H66" s="234" t="s">
        <v>3793</v>
      </c>
      <c r="I66" s="234" t="s">
        <v>3794</v>
      </c>
      <c r="J66" s="234" t="s">
        <v>3795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3796</v>
      </c>
      <c r="B67" s="234" t="s">
        <v>3797</v>
      </c>
      <c r="C67" s="234" t="s">
        <v>3798</v>
      </c>
      <c r="D67" s="234" t="s">
        <v>3799</v>
      </c>
      <c r="E67" s="234" t="s">
        <v>25</v>
      </c>
      <c r="F67" s="234" t="s">
        <v>25</v>
      </c>
      <c r="G67" s="234" t="s">
        <v>25</v>
      </c>
      <c r="H67" s="234" t="s">
        <v>3800</v>
      </c>
      <c r="I67" s="234" t="s">
        <v>25</v>
      </c>
      <c r="J67" s="234" t="s">
        <v>3801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3802</v>
      </c>
      <c r="B68" s="234" t="s">
        <v>3803</v>
      </c>
      <c r="C68" s="234" t="s">
        <v>3804</v>
      </c>
      <c r="D68" s="234" t="s">
        <v>25</v>
      </c>
      <c r="E68" s="234" t="s">
        <v>25</v>
      </c>
      <c r="F68" s="234" t="s">
        <v>25</v>
      </c>
      <c r="G68" s="234" t="s">
        <v>25</v>
      </c>
      <c r="H68" s="234" t="s">
        <v>3805</v>
      </c>
      <c r="I68" s="234" t="s">
        <v>25</v>
      </c>
      <c r="J68" s="234" t="s">
        <v>3806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788</v>
      </c>
      <c r="B69" s="233" t="s">
        <v>3807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3808</v>
      </c>
      <c r="B70" s="234" t="s">
        <v>3809</v>
      </c>
      <c r="C70" s="234" t="s">
        <v>3810</v>
      </c>
      <c r="D70" s="234" t="s">
        <v>25</v>
      </c>
      <c r="E70" s="234" t="s">
        <v>25</v>
      </c>
      <c r="F70" s="234" t="s">
        <v>25</v>
      </c>
      <c r="G70" s="234" t="s">
        <v>3811</v>
      </c>
      <c r="H70" s="234" t="s">
        <v>3812</v>
      </c>
      <c r="I70" s="234" t="s">
        <v>25</v>
      </c>
      <c r="J70" s="234" t="s">
        <v>3813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3814</v>
      </c>
      <c r="B71" s="234" t="s">
        <v>3815</v>
      </c>
      <c r="C71" s="234" t="s">
        <v>3816</v>
      </c>
      <c r="D71" s="234" t="s">
        <v>25</v>
      </c>
      <c r="E71" s="234" t="s">
        <v>25</v>
      </c>
      <c r="F71" s="234" t="s">
        <v>25</v>
      </c>
      <c r="G71" s="234" t="s">
        <v>25</v>
      </c>
      <c r="H71" s="234" t="s">
        <v>3817</v>
      </c>
      <c r="I71" s="234" t="s">
        <v>25</v>
      </c>
      <c r="J71" s="234" t="s">
        <v>3818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3819</v>
      </c>
      <c r="B72" s="234" t="s">
        <v>3820</v>
      </c>
      <c r="C72" s="234" t="s">
        <v>3821</v>
      </c>
      <c r="D72" s="234" t="s">
        <v>3822</v>
      </c>
      <c r="E72" s="234" t="s">
        <v>3823</v>
      </c>
      <c r="F72" s="234" t="s">
        <v>25</v>
      </c>
      <c r="G72" s="234" t="s">
        <v>25</v>
      </c>
      <c r="H72" s="234" t="s">
        <v>3824</v>
      </c>
      <c r="I72" s="234" t="s">
        <v>25</v>
      </c>
      <c r="J72" s="234" t="s">
        <v>3825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3826</v>
      </c>
      <c r="B73" s="234" t="s">
        <v>3827</v>
      </c>
      <c r="C73" s="234" t="s">
        <v>3828</v>
      </c>
      <c r="D73" s="234" t="s">
        <v>3829</v>
      </c>
      <c r="E73" s="234" t="s">
        <v>3823</v>
      </c>
      <c r="F73" s="234" t="s">
        <v>25</v>
      </c>
      <c r="G73" s="234" t="s">
        <v>3830</v>
      </c>
      <c r="H73" s="234" t="s">
        <v>3831</v>
      </c>
      <c r="I73" s="234" t="s">
        <v>25</v>
      </c>
      <c r="J73" s="234" t="s">
        <v>3832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3833</v>
      </c>
      <c r="B74" s="234" t="s">
        <v>3834</v>
      </c>
      <c r="C74" s="234" t="s">
        <v>3835</v>
      </c>
      <c r="D74" s="234" t="s">
        <v>3829</v>
      </c>
      <c r="E74" s="234" t="s">
        <v>3836</v>
      </c>
      <c r="F74" s="234" t="s">
        <v>25</v>
      </c>
      <c r="G74" s="234" t="s">
        <v>3837</v>
      </c>
      <c r="H74" s="234" t="s">
        <v>3838</v>
      </c>
      <c r="I74" s="234" t="s">
        <v>3839</v>
      </c>
      <c r="J74" s="234" t="s">
        <v>3840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3841</v>
      </c>
      <c r="B75" s="234" t="s">
        <v>3842</v>
      </c>
      <c r="C75" s="234" t="s">
        <v>3843</v>
      </c>
      <c r="D75" s="234" t="s">
        <v>3844</v>
      </c>
      <c r="E75" s="234" t="s">
        <v>3836</v>
      </c>
      <c r="F75" s="234" t="s">
        <v>3845</v>
      </c>
      <c r="G75" s="234" t="s">
        <v>3846</v>
      </c>
      <c r="H75" s="234" t="s">
        <v>3847</v>
      </c>
      <c r="I75" s="234" t="s">
        <v>3848</v>
      </c>
      <c r="J75" s="234" t="s">
        <v>3849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3850</v>
      </c>
      <c r="B76" s="234" t="s">
        <v>3851</v>
      </c>
      <c r="C76" s="234" t="s">
        <v>3852</v>
      </c>
      <c r="D76" s="234" t="s">
        <v>3853</v>
      </c>
      <c r="E76" s="234" t="s">
        <v>25</v>
      </c>
      <c r="F76" s="234" t="s">
        <v>25</v>
      </c>
      <c r="G76" s="234" t="s">
        <v>25</v>
      </c>
      <c r="H76" s="234" t="s">
        <v>3854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3855</v>
      </c>
      <c r="B77" s="234" t="s">
        <v>3856</v>
      </c>
      <c r="C77" s="234" t="s">
        <v>3857</v>
      </c>
      <c r="D77" s="234" t="s">
        <v>25</v>
      </c>
      <c r="E77" s="234" t="s">
        <v>25</v>
      </c>
      <c r="F77" s="234" t="s">
        <v>25</v>
      </c>
      <c r="G77" s="234" t="s">
        <v>3858</v>
      </c>
      <c r="H77" s="234" t="s">
        <v>3859</v>
      </c>
      <c r="I77" s="234" t="s">
        <v>25</v>
      </c>
      <c r="J77" s="234" t="s">
        <v>3860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3861</v>
      </c>
      <c r="B78" s="234" t="s">
        <v>3862</v>
      </c>
      <c r="C78" s="234" t="s">
        <v>3863</v>
      </c>
      <c r="D78" s="234" t="s">
        <v>25</v>
      </c>
      <c r="E78" s="234" t="s">
        <v>25</v>
      </c>
      <c r="F78" s="234" t="s">
        <v>25</v>
      </c>
      <c r="G78" s="234" t="s">
        <v>3864</v>
      </c>
      <c r="H78" s="234" t="s">
        <v>3865</v>
      </c>
      <c r="I78" s="234" t="s">
        <v>3866</v>
      </c>
      <c r="J78" s="234" t="s">
        <v>3867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3868</v>
      </c>
      <c r="B79" s="232" t="s">
        <v>3869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67</v>
      </c>
      <c r="B80" s="233" t="s">
        <v>3870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3871</v>
      </c>
      <c r="B81" s="234" t="s">
        <v>3872</v>
      </c>
      <c r="C81" s="234" t="s">
        <v>3873</v>
      </c>
      <c r="D81" s="234" t="s">
        <v>3668</v>
      </c>
      <c r="E81" s="234" t="s">
        <v>3874</v>
      </c>
      <c r="F81" s="234" t="s">
        <v>25</v>
      </c>
      <c r="G81" s="234" t="s">
        <v>25</v>
      </c>
      <c r="H81" s="234" t="s">
        <v>3875</v>
      </c>
      <c r="I81" s="234" t="s">
        <v>25</v>
      </c>
      <c r="J81" s="234" t="s">
        <v>3876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3877</v>
      </c>
      <c r="B82" s="234" t="s">
        <v>3878</v>
      </c>
      <c r="C82" s="234" t="s">
        <v>3459</v>
      </c>
      <c r="D82" s="234" t="s">
        <v>3460</v>
      </c>
      <c r="E82" s="234" t="s">
        <v>25</v>
      </c>
      <c r="F82" s="234" t="s">
        <v>3462</v>
      </c>
      <c r="G82" s="234" t="s">
        <v>25</v>
      </c>
      <c r="H82" s="234" t="s">
        <v>3879</v>
      </c>
      <c r="I82" s="234" t="s">
        <v>25</v>
      </c>
      <c r="J82" s="234" t="s">
        <v>3880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826</v>
      </c>
      <c r="B83" s="233" t="s">
        <v>3881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3882</v>
      </c>
      <c r="B84" s="234" t="s">
        <v>3883</v>
      </c>
      <c r="C84" s="234" t="s">
        <v>3884</v>
      </c>
      <c r="D84" s="234" t="s">
        <v>3885</v>
      </c>
      <c r="E84" s="234" t="s">
        <v>25</v>
      </c>
      <c r="F84" s="234" t="s">
        <v>3886</v>
      </c>
      <c r="G84" s="234" t="s">
        <v>3887</v>
      </c>
      <c r="H84" s="234" t="s">
        <v>3888</v>
      </c>
      <c r="I84" s="234" t="s">
        <v>3889</v>
      </c>
      <c r="J84" s="234" t="s">
        <v>3890</v>
      </c>
      <c r="K84" s="237">
        <f>IF(COUNTIF(L84:AY84,"&lt;&gt;")=0,"",SUMPRODUCT(((Recommendations[ImplStatus]="Implemented")+(Recommendations[ImplStatus]="Compensated"))*ISNUMBER(MATCH(Recommendations[Id],L84:AY84,0)))/COUNTIF(L84:AY84,"&lt;&gt;"))</f>
        <v>0</v>
      </c>
      <c r="L84" s="240" t="s">
        <v>18</v>
      </c>
      <c r="M84" s="240" t="s">
        <v>175</v>
      </c>
      <c r="N84" s="240" t="s">
        <v>182</v>
      </c>
      <c r="O84" s="240" t="s">
        <v>197</v>
      </c>
      <c r="P84" s="240" t="s">
        <v>250</v>
      </c>
      <c r="Q84" s="240" t="s">
        <v>264</v>
      </c>
      <c r="R84" s="240" t="s">
        <v>311</v>
      </c>
      <c r="S84" s="240" t="s">
        <v>357</v>
      </c>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3891</v>
      </c>
      <c r="B85" s="234" t="s">
        <v>3892</v>
      </c>
      <c r="C85" s="234" t="s">
        <v>3893</v>
      </c>
      <c r="D85" s="234" t="s">
        <v>3894</v>
      </c>
      <c r="E85" s="234" t="s">
        <v>25</v>
      </c>
      <c r="F85" s="234" t="s">
        <v>25</v>
      </c>
      <c r="G85" s="234" t="s">
        <v>25</v>
      </c>
      <c r="H85" s="234" t="s">
        <v>3895</v>
      </c>
      <c r="I85" s="234" t="s">
        <v>3896</v>
      </c>
      <c r="J85" s="234" t="s">
        <v>3897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3898</v>
      </c>
      <c r="B86" s="234" t="s">
        <v>3899</v>
      </c>
      <c r="C86" s="234" t="s">
        <v>3900</v>
      </c>
      <c r="D86" s="234" t="s">
        <v>3901</v>
      </c>
      <c r="E86" s="234" t="s">
        <v>25</v>
      </c>
      <c r="F86" s="234" t="s">
        <v>25</v>
      </c>
      <c r="G86" s="234" t="s">
        <v>3902</v>
      </c>
      <c r="H86" s="234" t="s">
        <v>3903</v>
      </c>
      <c r="I86" s="234" t="s">
        <v>25</v>
      </c>
      <c r="J86" s="234" t="s">
        <v>3904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3905</v>
      </c>
      <c r="B87" s="234" t="s">
        <v>3906</v>
      </c>
      <c r="C87" s="234" t="s">
        <v>3907</v>
      </c>
      <c r="D87" s="234" t="s">
        <v>3908</v>
      </c>
      <c r="E87" s="234" t="s">
        <v>25</v>
      </c>
      <c r="F87" s="234" t="s">
        <v>3909</v>
      </c>
      <c r="G87" s="234" t="s">
        <v>25</v>
      </c>
      <c r="H87" s="234" t="s">
        <v>3910</v>
      </c>
      <c r="I87" s="234" t="s">
        <v>3911</v>
      </c>
      <c r="J87" s="234" t="s">
        <v>3912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3913</v>
      </c>
      <c r="B88" s="232" t="s">
        <v>3914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873</v>
      </c>
      <c r="B89" s="233" t="s">
        <v>3915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75</v>
      </c>
      <c r="B90" s="234" t="s">
        <v>3916</v>
      </c>
      <c r="C90" s="234" t="s">
        <v>3917</v>
      </c>
      <c r="D90" s="234" t="s">
        <v>3668</v>
      </c>
      <c r="E90" s="234" t="s">
        <v>3454</v>
      </c>
      <c r="F90" s="234" t="s">
        <v>25</v>
      </c>
      <c r="G90" s="234" t="s">
        <v>25</v>
      </c>
      <c r="H90" s="234" t="s">
        <v>3918</v>
      </c>
      <c r="I90" s="234" t="s">
        <v>25</v>
      </c>
      <c r="J90" s="234" t="s">
        <v>3919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v>
      </c>
      <c r="B91" s="234" t="s">
        <v>3920</v>
      </c>
      <c r="C91" s="234" t="s">
        <v>3921</v>
      </c>
      <c r="D91" s="234" t="s">
        <v>3460</v>
      </c>
      <c r="E91" s="234" t="s">
        <v>25</v>
      </c>
      <c r="F91" s="234" t="s">
        <v>3462</v>
      </c>
      <c r="G91" s="234" t="s">
        <v>25</v>
      </c>
      <c r="H91" s="234" t="s">
        <v>3922</v>
      </c>
      <c r="I91" s="234" t="s">
        <v>25</v>
      </c>
      <c r="J91" s="234" t="s">
        <v>3923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877</v>
      </c>
      <c r="B92" s="233" t="s">
        <v>3924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117</v>
      </c>
      <c r="B93" s="234" t="s">
        <v>3925</v>
      </c>
      <c r="C93" s="234" t="s">
        <v>3926</v>
      </c>
      <c r="D93" s="234" t="s">
        <v>3927</v>
      </c>
      <c r="E93" s="234" t="s">
        <v>3928</v>
      </c>
      <c r="F93" s="234" t="s">
        <v>25</v>
      </c>
      <c r="G93" s="234" t="s">
        <v>25</v>
      </c>
      <c r="H93" s="234" t="s">
        <v>3929</v>
      </c>
      <c r="I93" s="234" t="s">
        <v>25</v>
      </c>
      <c r="J93" s="234" t="s">
        <v>3930</v>
      </c>
      <c r="K93" s="237">
        <f>IF(COUNTIF(L93:AY93,"&lt;&gt;")=0,"",SUMPRODUCT(((Recommendations[ImplStatus]="Implemented")+(Recommendations[ImplStatus]="Compensated"))*ISNUMBER(MATCH(Recommendations[Id],L93:AY93,0)))/COUNTIF(L93:AY93,"&lt;&gt;"))</f>
        <v>0</v>
      </c>
      <c r="L93" s="240" t="s">
        <v>404</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123</v>
      </c>
      <c r="B94" s="234" t="s">
        <v>3931</v>
      </c>
      <c r="C94" s="234" t="s">
        <v>3932</v>
      </c>
      <c r="D94" s="234" t="s">
        <v>3933</v>
      </c>
      <c r="E94" s="234" t="s">
        <v>25</v>
      </c>
      <c r="F94" s="234" t="s">
        <v>3934</v>
      </c>
      <c r="G94" s="234" t="s">
        <v>25</v>
      </c>
      <c r="H94" s="234" t="s">
        <v>3935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128</v>
      </c>
      <c r="B95" s="234" t="s">
        <v>3936</v>
      </c>
      <c r="C95" s="234" t="s">
        <v>3937</v>
      </c>
      <c r="D95" s="234" t="s">
        <v>3938</v>
      </c>
      <c r="E95" s="234" t="s">
        <v>25</v>
      </c>
      <c r="F95" s="234" t="s">
        <v>25</v>
      </c>
      <c r="G95" s="234" t="s">
        <v>25</v>
      </c>
      <c r="H95" s="234" t="s">
        <v>3939</v>
      </c>
      <c r="I95" s="234" t="s">
        <v>3940</v>
      </c>
      <c r="J95" s="234" t="s">
        <v>3941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3942</v>
      </c>
      <c r="B96" s="234" t="s">
        <v>3943</v>
      </c>
      <c r="C96" s="234" t="s">
        <v>3944</v>
      </c>
      <c r="D96" s="234" t="s">
        <v>25</v>
      </c>
      <c r="E96" s="234" t="s">
        <v>25</v>
      </c>
      <c r="F96" s="234" t="s">
        <v>25</v>
      </c>
      <c r="G96" s="234" t="s">
        <v>25</v>
      </c>
      <c r="H96" s="234" t="s">
        <v>3945</v>
      </c>
      <c r="I96" s="234" t="s">
        <v>3896</v>
      </c>
      <c r="J96" s="234" t="s">
        <v>3946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881</v>
      </c>
      <c r="B97" s="233" t="s">
        <v>3947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3948</v>
      </c>
      <c r="B98" s="234" t="s">
        <v>3949</v>
      </c>
      <c r="C98" s="234" t="s">
        <v>3950</v>
      </c>
      <c r="D98" s="234" t="s">
        <v>3951</v>
      </c>
      <c r="E98" s="234" t="s">
        <v>25</v>
      </c>
      <c r="F98" s="234" t="s">
        <v>25</v>
      </c>
      <c r="G98" s="234" t="s">
        <v>25</v>
      </c>
      <c r="H98" s="234" t="s">
        <v>3952</v>
      </c>
      <c r="I98" s="234" t="s">
        <v>25</v>
      </c>
      <c r="J98" s="234" t="s">
        <v>3953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3954</v>
      </c>
      <c r="B99" s="234" t="s">
        <v>3955</v>
      </c>
      <c r="C99" s="234" t="s">
        <v>3956</v>
      </c>
      <c r="D99" s="234" t="s">
        <v>3957</v>
      </c>
      <c r="E99" s="234" t="s">
        <v>3958</v>
      </c>
      <c r="F99" s="234" t="s">
        <v>25</v>
      </c>
      <c r="G99" s="234" t="s">
        <v>25</v>
      </c>
      <c r="H99" s="234" t="s">
        <v>3959</v>
      </c>
      <c r="I99" s="234" t="s">
        <v>25</v>
      </c>
      <c r="J99" s="234" t="s">
        <v>3960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3961</v>
      </c>
      <c r="B100" s="234" t="s">
        <v>3962</v>
      </c>
      <c r="C100" s="234" t="s">
        <v>3963</v>
      </c>
      <c r="D100" s="234" t="s">
        <v>25</v>
      </c>
      <c r="E100" s="234" t="s">
        <v>25</v>
      </c>
      <c r="F100" s="234" t="s">
        <v>25</v>
      </c>
      <c r="G100" s="234" t="s">
        <v>25</v>
      </c>
      <c r="H100" s="234" t="s">
        <v>3964</v>
      </c>
      <c r="I100" s="234" t="s">
        <v>3965</v>
      </c>
      <c r="J100" s="234" t="s">
        <v>3966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3967</v>
      </c>
      <c r="B101" s="234" t="s">
        <v>3968</v>
      </c>
      <c r="C101" s="234" t="s">
        <v>3969</v>
      </c>
      <c r="D101" s="234" t="s">
        <v>25</v>
      </c>
      <c r="E101" s="234" t="s">
        <v>25</v>
      </c>
      <c r="F101" s="234" t="s">
        <v>25</v>
      </c>
      <c r="G101" s="234" t="s">
        <v>25</v>
      </c>
      <c r="H101" s="234" t="s">
        <v>3970</v>
      </c>
      <c r="I101" s="234" t="s">
        <v>3896</v>
      </c>
      <c r="J101" s="234" t="s">
        <v>3971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3972</v>
      </c>
      <c r="B102" s="234" t="s">
        <v>3973</v>
      </c>
      <c r="C102" s="234" t="s">
        <v>3974</v>
      </c>
      <c r="D102" s="234" t="s">
        <v>3975</v>
      </c>
      <c r="E102" s="234" t="s">
        <v>25</v>
      </c>
      <c r="F102" s="234" t="s">
        <v>25</v>
      </c>
      <c r="G102" s="234" t="s">
        <v>25</v>
      </c>
      <c r="H102" s="234" t="s">
        <v>3976</v>
      </c>
      <c r="I102" s="234" t="s">
        <v>25</v>
      </c>
      <c r="J102" s="234" t="s">
        <v>3977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3978</v>
      </c>
      <c r="B103" s="234" t="s">
        <v>3979</v>
      </c>
      <c r="C103" s="234" t="s">
        <v>3980</v>
      </c>
      <c r="D103" s="234" t="s">
        <v>3975</v>
      </c>
      <c r="E103" s="234" t="s">
        <v>25</v>
      </c>
      <c r="F103" s="234" t="s">
        <v>3981</v>
      </c>
      <c r="G103" s="234" t="s">
        <v>25</v>
      </c>
      <c r="H103" s="234" t="s">
        <v>3982</v>
      </c>
      <c r="I103" s="234" t="s">
        <v>3983</v>
      </c>
      <c r="J103" s="234" t="s">
        <v>3984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885</v>
      </c>
      <c r="B104" s="233" t="s">
        <v>3985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3986</v>
      </c>
      <c r="B105" s="234" t="s">
        <v>3987</v>
      </c>
      <c r="C105" s="234" t="s">
        <v>3988</v>
      </c>
      <c r="D105" s="234" t="s">
        <v>3989</v>
      </c>
      <c r="E105" s="234" t="s">
        <v>3990</v>
      </c>
      <c r="F105" s="234" t="s">
        <v>25</v>
      </c>
      <c r="G105" s="234" t="s">
        <v>25</v>
      </c>
      <c r="H105" s="234" t="s">
        <v>3991</v>
      </c>
      <c r="I105" s="234" t="s">
        <v>3992</v>
      </c>
      <c r="J105" s="234" t="s">
        <v>3993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3994</v>
      </c>
      <c r="B106" s="232" t="s">
        <v>3995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899</v>
      </c>
      <c r="B107" s="233" t="s">
        <v>3996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3997</v>
      </c>
      <c r="B108" s="234" t="s">
        <v>3998</v>
      </c>
      <c r="C108" s="234" t="s">
        <v>3999</v>
      </c>
      <c r="D108" s="234" t="s">
        <v>3668</v>
      </c>
      <c r="E108" s="234" t="s">
        <v>3454</v>
      </c>
      <c r="F108" s="234" t="s">
        <v>25</v>
      </c>
      <c r="G108" s="234" t="s">
        <v>25</v>
      </c>
      <c r="H108" s="234" t="s">
        <v>4000</v>
      </c>
      <c r="I108" s="234" t="s">
        <v>25</v>
      </c>
      <c r="J108" s="234" t="s">
        <v>4001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4002</v>
      </c>
      <c r="B109" s="234" t="s">
        <v>4003</v>
      </c>
      <c r="C109" s="234" t="s">
        <v>4004</v>
      </c>
      <c r="D109" s="234" t="s">
        <v>3460</v>
      </c>
      <c r="E109" s="234" t="s">
        <v>25</v>
      </c>
      <c r="F109" s="234" t="s">
        <v>3462</v>
      </c>
      <c r="G109" s="234" t="s">
        <v>25</v>
      </c>
      <c r="H109" s="234" t="s">
        <v>4005</v>
      </c>
      <c r="I109" s="234" t="s">
        <v>25</v>
      </c>
      <c r="J109" s="234" t="s">
        <v>4006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903</v>
      </c>
      <c r="B110" s="233" t="s">
        <v>4007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4008</v>
      </c>
      <c r="B111" s="234" t="s">
        <v>4009</v>
      </c>
      <c r="C111" s="234" t="s">
        <v>4010</v>
      </c>
      <c r="D111" s="234" t="s">
        <v>4011</v>
      </c>
      <c r="E111" s="234" t="s">
        <v>25</v>
      </c>
      <c r="F111" s="234" t="s">
        <v>4012</v>
      </c>
      <c r="G111" s="234" t="s">
        <v>25</v>
      </c>
      <c r="H111" s="234" t="s">
        <v>4013</v>
      </c>
      <c r="I111" s="234" t="s">
        <v>4014</v>
      </c>
      <c r="J111" s="234" t="s">
        <v>4015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4016</v>
      </c>
      <c r="B112" s="234" t="s">
        <v>4017</v>
      </c>
      <c r="C112" s="234" t="s">
        <v>4018</v>
      </c>
      <c r="D112" s="234" t="s">
        <v>4019</v>
      </c>
      <c r="E112" s="234" t="s">
        <v>25</v>
      </c>
      <c r="F112" s="234" t="s">
        <v>25</v>
      </c>
      <c r="G112" s="234" t="s">
        <v>25</v>
      </c>
      <c r="H112" s="234" t="s">
        <v>4020</v>
      </c>
      <c r="I112" s="234" t="s">
        <v>25</v>
      </c>
      <c r="J112" s="234" t="s">
        <v>4021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4022</v>
      </c>
      <c r="B113" s="234" t="s">
        <v>4023</v>
      </c>
      <c r="C113" s="234" t="s">
        <v>4024</v>
      </c>
      <c r="D113" s="234" t="s">
        <v>4025</v>
      </c>
      <c r="E113" s="234" t="s">
        <v>25</v>
      </c>
      <c r="F113" s="234" t="s">
        <v>25</v>
      </c>
      <c r="G113" s="234" t="s">
        <v>25</v>
      </c>
      <c r="H113" s="234" t="s">
        <v>4026</v>
      </c>
      <c r="I113" s="234" t="s">
        <v>4027</v>
      </c>
      <c r="J113" s="234" t="s">
        <v>4028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4029</v>
      </c>
      <c r="B114" s="234" t="s">
        <v>4030</v>
      </c>
      <c r="C114" s="234" t="s">
        <v>4031</v>
      </c>
      <c r="D114" s="234" t="s">
        <v>4032</v>
      </c>
      <c r="E114" s="234" t="s">
        <v>25</v>
      </c>
      <c r="F114" s="234" t="s">
        <v>25</v>
      </c>
      <c r="G114" s="234" t="s">
        <v>4033</v>
      </c>
      <c r="H114" s="234" t="s">
        <v>4034</v>
      </c>
      <c r="I114" s="234" t="s">
        <v>4035</v>
      </c>
      <c r="J114" s="234" t="s">
        <v>4036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4037</v>
      </c>
      <c r="B115" s="234" t="s">
        <v>4038</v>
      </c>
      <c r="C115" s="234" t="s">
        <v>4039</v>
      </c>
      <c r="D115" s="234" t="s">
        <v>4040</v>
      </c>
      <c r="E115" s="234" t="s">
        <v>25</v>
      </c>
      <c r="F115" s="234" t="s">
        <v>4041</v>
      </c>
      <c r="G115" s="234" t="s">
        <v>25</v>
      </c>
      <c r="H115" s="234" t="s">
        <v>4042</v>
      </c>
      <c r="I115" s="234" t="s">
        <v>4042</v>
      </c>
      <c r="J115" s="234" t="s">
        <v>4043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907</v>
      </c>
      <c r="B116" s="233" t="s">
        <v>4044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4045</v>
      </c>
      <c r="B117" s="234" t="s">
        <v>4046</v>
      </c>
      <c r="C117" s="234" t="s">
        <v>4047</v>
      </c>
      <c r="D117" s="234" t="s">
        <v>4048</v>
      </c>
      <c r="E117" s="234" t="s">
        <v>25</v>
      </c>
      <c r="F117" s="234" t="s">
        <v>4049</v>
      </c>
      <c r="G117" s="234" t="s">
        <v>4050</v>
      </c>
      <c r="H117" s="234" t="s">
        <v>4051</v>
      </c>
      <c r="I117" s="234" t="s">
        <v>4052</v>
      </c>
      <c r="J117" s="234" t="s">
        <v>4053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4054</v>
      </c>
      <c r="B118" s="234" t="s">
        <v>4055</v>
      </c>
      <c r="C118" s="234" t="s">
        <v>4056</v>
      </c>
      <c r="D118" s="234" t="s">
        <v>4057</v>
      </c>
      <c r="E118" s="234" t="s">
        <v>25</v>
      </c>
      <c r="F118" s="234" t="s">
        <v>25</v>
      </c>
      <c r="G118" s="234" t="s">
        <v>25</v>
      </c>
      <c r="H118" s="234" t="s">
        <v>4058</v>
      </c>
      <c r="I118" s="234" t="s">
        <v>3896</v>
      </c>
      <c r="J118" s="234" t="s">
        <v>4059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4060</v>
      </c>
      <c r="B119" s="234" t="s">
        <v>4061</v>
      </c>
      <c r="C119" s="234" t="s">
        <v>4062</v>
      </c>
      <c r="D119" s="234" t="s">
        <v>4063</v>
      </c>
      <c r="E119" s="234" t="s">
        <v>25</v>
      </c>
      <c r="F119" s="234" t="s">
        <v>4064</v>
      </c>
      <c r="G119" s="234" t="s">
        <v>25</v>
      </c>
      <c r="H119" s="234" t="s">
        <v>4065</v>
      </c>
      <c r="I119" s="234" t="s">
        <v>4066</v>
      </c>
      <c r="J119" s="234" t="s">
        <v>4067</v>
      </c>
      <c r="K119" s="237">
        <f>IF(COUNTIF(L119:AY119,"&lt;&gt;")=0,"",SUMPRODUCT(((Recommendations[ImplStatus]="Implemented")+(Recommendations[ImplStatus]="Compensated"))*ISNUMBER(MATCH(Recommendations[Id],L119:AY119,0)))/COUNTIF(L119:AY119,"&lt;&gt;"))</f>
        <v>0</v>
      </c>
      <c r="L119" s="240" t="s">
        <v>175</v>
      </c>
      <c r="M119" s="240" t="s">
        <v>357</v>
      </c>
      <c r="N119" s="240" t="s">
        <v>404</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911</v>
      </c>
      <c r="B120" s="233" t="s">
        <v>4068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4069</v>
      </c>
      <c r="B121" s="234" t="s">
        <v>4070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4071</v>
      </c>
      <c r="B122" s="234" t="s">
        <v>4072</v>
      </c>
      <c r="C122" s="234" t="s">
        <v>4073</v>
      </c>
      <c r="D122" s="234" t="s">
        <v>4074</v>
      </c>
      <c r="E122" s="234" t="s">
        <v>25</v>
      </c>
      <c r="F122" s="234" t="s">
        <v>4075</v>
      </c>
      <c r="G122" s="234" t="s">
        <v>25</v>
      </c>
      <c r="H122" s="234" t="s">
        <v>4076</v>
      </c>
      <c r="I122" s="234" t="s">
        <v>4077</v>
      </c>
      <c r="J122" s="234" t="s">
        <v>4078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4079</v>
      </c>
      <c r="B123" s="234" t="s">
        <v>4080</v>
      </c>
      <c r="C123" s="234" t="s">
        <v>4081</v>
      </c>
      <c r="D123" s="234" t="s">
        <v>4082</v>
      </c>
      <c r="E123" s="234" t="s">
        <v>25</v>
      </c>
      <c r="F123" s="234" t="s">
        <v>4083</v>
      </c>
      <c r="G123" s="234" t="s">
        <v>25</v>
      </c>
      <c r="H123" s="234" t="s">
        <v>4084</v>
      </c>
      <c r="I123" s="234" t="s">
        <v>25</v>
      </c>
      <c r="J123" s="234" t="s">
        <v>4085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915</v>
      </c>
      <c r="B124" s="233" t="s">
        <v>4086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4087</v>
      </c>
      <c r="B125" s="234" t="s">
        <v>4088</v>
      </c>
      <c r="C125" s="234" t="s">
        <v>4089</v>
      </c>
      <c r="D125" s="234" t="s">
        <v>4090</v>
      </c>
      <c r="E125" s="234" t="s">
        <v>25</v>
      </c>
      <c r="F125" s="234" t="s">
        <v>25</v>
      </c>
      <c r="G125" s="234" t="s">
        <v>25</v>
      </c>
      <c r="H125" s="234" t="s">
        <v>4091</v>
      </c>
      <c r="I125" s="234" t="s">
        <v>25</v>
      </c>
      <c r="J125" s="234" t="s">
        <v>4092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4093</v>
      </c>
      <c r="B126" s="234" t="s">
        <v>4094</v>
      </c>
      <c r="C126" s="234" t="s">
        <v>4095</v>
      </c>
      <c r="D126" s="234" t="s">
        <v>4096</v>
      </c>
      <c r="E126" s="234" t="s">
        <v>25</v>
      </c>
      <c r="F126" s="234" t="s">
        <v>4097</v>
      </c>
      <c r="G126" s="234" t="s">
        <v>25</v>
      </c>
      <c r="H126" s="234" t="s">
        <v>4098</v>
      </c>
      <c r="I126" s="234" t="s">
        <v>4099</v>
      </c>
      <c r="J126" s="234" t="s">
        <v>4100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4101</v>
      </c>
      <c r="B127" s="234" t="s">
        <v>4102</v>
      </c>
      <c r="C127" s="234" t="s">
        <v>4103</v>
      </c>
      <c r="D127" s="234" t="s">
        <v>4104</v>
      </c>
      <c r="E127" s="234" t="s">
        <v>4105</v>
      </c>
      <c r="F127" s="234" t="s">
        <v>25</v>
      </c>
      <c r="G127" s="234" t="s">
        <v>25</v>
      </c>
      <c r="H127" s="234" t="s">
        <v>4106</v>
      </c>
      <c r="I127" s="234" t="s">
        <v>25</v>
      </c>
      <c r="J127" s="234" t="s">
        <v>4107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4108</v>
      </c>
      <c r="B128" s="234" t="s">
        <v>4109</v>
      </c>
      <c r="C128" s="234" t="s">
        <v>4110</v>
      </c>
      <c r="D128" s="234" t="s">
        <v>25</v>
      </c>
      <c r="E128" s="234" t="s">
        <v>25</v>
      </c>
      <c r="F128" s="234" t="s">
        <v>25</v>
      </c>
      <c r="G128" s="234" t="s">
        <v>25</v>
      </c>
      <c r="H128" s="234" t="s">
        <v>4111</v>
      </c>
      <c r="I128" s="234" t="s">
        <v>4112</v>
      </c>
      <c r="J128" s="234" t="s">
        <v>4113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4114</v>
      </c>
      <c r="B129" s="234" t="s">
        <v>4115</v>
      </c>
      <c r="C129" s="234" t="s">
        <v>4116</v>
      </c>
      <c r="D129" s="234" t="s">
        <v>25</v>
      </c>
      <c r="E129" s="234" t="s">
        <v>4117</v>
      </c>
      <c r="F129" s="234" t="s">
        <v>25</v>
      </c>
      <c r="G129" s="234" t="s">
        <v>25</v>
      </c>
      <c r="H129" s="234" t="s">
        <v>4118</v>
      </c>
      <c r="I129" s="234" t="s">
        <v>25</v>
      </c>
      <c r="J129" s="234" t="s">
        <v>4119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4120</v>
      </c>
      <c r="B130" s="234" t="s">
        <v>4121</v>
      </c>
      <c r="C130" s="234" t="s">
        <v>4122</v>
      </c>
      <c r="D130" s="234" t="s">
        <v>25</v>
      </c>
      <c r="E130" s="234" t="s">
        <v>25</v>
      </c>
      <c r="F130" s="234" t="s">
        <v>25</v>
      </c>
      <c r="G130" s="234" t="s">
        <v>25</v>
      </c>
      <c r="H130" s="234" t="s">
        <v>4123</v>
      </c>
      <c r="I130" s="234" t="s">
        <v>25</v>
      </c>
      <c r="J130" s="234" t="s">
        <v>4124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4125</v>
      </c>
      <c r="B131" s="232" t="s">
        <v>4126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933</v>
      </c>
      <c r="B132" s="233" t="s">
        <v>4127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4128</v>
      </c>
      <c r="B133" s="234" t="s">
        <v>4129</v>
      </c>
      <c r="C133" s="234" t="s">
        <v>4130</v>
      </c>
      <c r="D133" s="234" t="s">
        <v>3668</v>
      </c>
      <c r="E133" s="234" t="s">
        <v>3454</v>
      </c>
      <c r="F133" s="234" t="s">
        <v>25</v>
      </c>
      <c r="G133" s="234" t="s">
        <v>25</v>
      </c>
      <c r="H133" s="234" t="s">
        <v>4131</v>
      </c>
      <c r="I133" s="234" t="s">
        <v>25</v>
      </c>
      <c r="J133" s="234" t="s">
        <v>4132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4133</v>
      </c>
      <c r="B134" s="234" t="s">
        <v>4134</v>
      </c>
      <c r="C134" s="234" t="s">
        <v>3673</v>
      </c>
      <c r="D134" s="234" t="s">
        <v>3460</v>
      </c>
      <c r="E134" s="234" t="s">
        <v>25</v>
      </c>
      <c r="F134" s="234" t="s">
        <v>3462</v>
      </c>
      <c r="G134" s="234" t="s">
        <v>25</v>
      </c>
      <c r="H134" s="234" t="s">
        <v>4135</v>
      </c>
      <c r="I134" s="234" t="s">
        <v>25</v>
      </c>
      <c r="J134" s="234" t="s">
        <v>4136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937</v>
      </c>
      <c r="B135" s="233" t="s">
        <v>4137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4138</v>
      </c>
      <c r="B136" s="234" t="s">
        <v>4139</v>
      </c>
      <c r="C136" s="234" t="s">
        <v>4140</v>
      </c>
      <c r="D136" s="234" t="s">
        <v>4141</v>
      </c>
      <c r="E136" s="234" t="s">
        <v>4142</v>
      </c>
      <c r="F136" s="234" t="s">
        <v>4143</v>
      </c>
      <c r="G136" s="234" t="s">
        <v>25</v>
      </c>
      <c r="H136" s="234" t="s">
        <v>4144</v>
      </c>
      <c r="I136" s="234" t="s">
        <v>25</v>
      </c>
      <c r="J136" s="234" t="s">
        <v>4145</v>
      </c>
      <c r="K136" s="237">
        <f>IF(COUNTIF(L136:AY136,"&lt;&gt;")=0,"",SUMPRODUCT(((Recommendations[ImplStatus]="Implemented")+(Recommendations[ImplStatus]="Compensated"))*ISNUMBER(MATCH(Recommendations[Id],L136:AY136,0)))/COUNTIF(L136:AY136,"&lt;&gt;"))</f>
        <v>0</v>
      </c>
      <c r="L136" s="240" t="s">
        <v>33</v>
      </c>
      <c r="M136" s="240" t="s">
        <v>109</v>
      </c>
      <c r="N136" s="240" t="s">
        <v>154</v>
      </c>
      <c r="O136" s="240" t="s">
        <v>210</v>
      </c>
      <c r="P136" s="240" t="s">
        <v>254</v>
      </c>
      <c r="Q136" s="240" t="s">
        <v>371</v>
      </c>
      <c r="R136" s="240" t="s">
        <v>402</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4146</v>
      </c>
      <c r="B137" s="234" t="s">
        <v>4147</v>
      </c>
      <c r="C137" s="234" t="s">
        <v>4148</v>
      </c>
      <c r="D137" s="234" t="s">
        <v>4149</v>
      </c>
      <c r="E137" s="234" t="s">
        <v>25</v>
      </c>
      <c r="F137" s="234" t="s">
        <v>25</v>
      </c>
      <c r="G137" s="234" t="s">
        <v>25</v>
      </c>
      <c r="H137" s="234" t="s">
        <v>4150</v>
      </c>
      <c r="I137" s="234" t="s">
        <v>25</v>
      </c>
      <c r="J137" s="234" t="s">
        <v>4151</v>
      </c>
      <c r="K137" s="237">
        <f>IF(COUNTIF(L137:AY137,"&lt;&gt;")=0,"",SUMPRODUCT(((Recommendations[ImplStatus]="Implemented")+(Recommendations[ImplStatus]="Compensated"))*ISNUMBER(MATCH(Recommendations[Id],L137:AY137,0)))/COUNTIF(L137:AY137,"&lt;&gt;"))</f>
        <v>0</v>
      </c>
      <c r="L137" s="240" t="s">
        <v>168</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4152</v>
      </c>
      <c r="B138" s="234" t="s">
        <v>4153</v>
      </c>
      <c r="C138" s="234" t="s">
        <v>4154</v>
      </c>
      <c r="D138" s="234" t="s">
        <v>25</v>
      </c>
      <c r="E138" s="234" t="s">
        <v>25</v>
      </c>
      <c r="F138" s="234" t="s">
        <v>25</v>
      </c>
      <c r="G138" s="234" t="s">
        <v>25</v>
      </c>
      <c r="H138" s="234" t="s">
        <v>4155</v>
      </c>
      <c r="I138" s="234" t="s">
        <v>25</v>
      </c>
      <c r="J138" s="234" t="s">
        <v>4156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4157</v>
      </c>
      <c r="B139" s="234" t="s">
        <v>4158</v>
      </c>
      <c r="C139" s="234" t="s">
        <v>4159</v>
      </c>
      <c r="D139" s="234" t="s">
        <v>4160</v>
      </c>
      <c r="E139" s="234" t="s">
        <v>25</v>
      </c>
      <c r="F139" s="234" t="s">
        <v>25</v>
      </c>
      <c r="G139" s="234" t="s">
        <v>25</v>
      </c>
      <c r="H139" s="234" t="s">
        <v>4161</v>
      </c>
      <c r="I139" s="234" t="s">
        <v>4162</v>
      </c>
      <c r="J139" s="234" t="s">
        <v>4163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4164</v>
      </c>
      <c r="B140" s="234" t="s">
        <v>4165</v>
      </c>
      <c r="C140" s="234" t="s">
        <v>4166</v>
      </c>
      <c r="D140" s="234" t="s">
        <v>4167</v>
      </c>
      <c r="E140" s="234" t="s">
        <v>25</v>
      </c>
      <c r="F140" s="234" t="s">
        <v>25</v>
      </c>
      <c r="G140" s="234" t="s">
        <v>25</v>
      </c>
      <c r="H140" s="234" t="s">
        <v>4168</v>
      </c>
      <c r="I140" s="234" t="s">
        <v>3896</v>
      </c>
      <c r="J140" s="234" t="s">
        <v>4169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4170</v>
      </c>
      <c r="B141" s="234" t="s">
        <v>4171</v>
      </c>
      <c r="C141" s="234" t="s">
        <v>4172</v>
      </c>
      <c r="D141" s="234" t="s">
        <v>25</v>
      </c>
      <c r="E141" s="234" t="s">
        <v>4173</v>
      </c>
      <c r="F141" s="234" t="s">
        <v>25</v>
      </c>
      <c r="G141" s="234" t="s">
        <v>25</v>
      </c>
      <c r="H141" s="234" t="s">
        <v>4174</v>
      </c>
      <c r="I141" s="234" t="s">
        <v>3896</v>
      </c>
      <c r="J141" s="234" t="s">
        <v>4175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4176</v>
      </c>
      <c r="B142" s="234" t="s">
        <v>4177</v>
      </c>
      <c r="C142" s="234" t="s">
        <v>4178</v>
      </c>
      <c r="D142" s="234" t="s">
        <v>4179</v>
      </c>
      <c r="E142" s="234" t="s">
        <v>4173</v>
      </c>
      <c r="F142" s="234" t="s">
        <v>25</v>
      </c>
      <c r="G142" s="234" t="s">
        <v>25</v>
      </c>
      <c r="H142" s="234" t="s">
        <v>4180</v>
      </c>
      <c r="I142" s="234" t="s">
        <v>4181</v>
      </c>
      <c r="J142" s="234" t="s">
        <v>4182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941</v>
      </c>
      <c r="B143" s="233" t="s">
        <v>4183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4184</v>
      </c>
      <c r="B144" s="234" t="s">
        <v>4185</v>
      </c>
      <c r="C144" s="234" t="s">
        <v>4186</v>
      </c>
      <c r="D144" s="234" t="s">
        <v>25</v>
      </c>
      <c r="E144" s="234" t="s">
        <v>25</v>
      </c>
      <c r="F144" s="234" t="s">
        <v>25</v>
      </c>
      <c r="G144" s="234" t="s">
        <v>25</v>
      </c>
      <c r="H144" s="234" t="s">
        <v>4187</v>
      </c>
      <c r="I144" s="234" t="s">
        <v>25</v>
      </c>
      <c r="J144" s="234" t="s">
        <v>4188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4189</v>
      </c>
      <c r="B145" s="234" t="s">
        <v>4190</v>
      </c>
      <c r="C145" s="234" t="s">
        <v>4191</v>
      </c>
      <c r="D145" s="234" t="s">
        <v>25</v>
      </c>
      <c r="E145" s="234" t="s">
        <v>25</v>
      </c>
      <c r="F145" s="234" t="s">
        <v>25</v>
      </c>
      <c r="G145" s="234" t="s">
        <v>25</v>
      </c>
      <c r="H145" s="234" t="s">
        <v>4192</v>
      </c>
      <c r="I145" s="234" t="s">
        <v>25</v>
      </c>
      <c r="J145" s="234" t="s">
        <v>4193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4194</v>
      </c>
      <c r="B146" s="234" t="s">
        <v>4195</v>
      </c>
      <c r="C146" s="234" t="s">
        <v>4196</v>
      </c>
      <c r="D146" s="234" t="s">
        <v>4197</v>
      </c>
      <c r="E146" s="234" t="s">
        <v>25</v>
      </c>
      <c r="F146" s="234" t="s">
        <v>25</v>
      </c>
      <c r="G146" s="234" t="s">
        <v>25</v>
      </c>
      <c r="H146" s="234" t="s">
        <v>4198</v>
      </c>
      <c r="I146" s="234" t="s">
        <v>25</v>
      </c>
      <c r="J146" s="234" t="s">
        <v>4199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4200</v>
      </c>
      <c r="B147" s="232" t="s">
        <v>4201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161</v>
      </c>
      <c r="B148" s="233" t="s">
        <v>4202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4203</v>
      </c>
      <c r="B149" s="234" t="s">
        <v>4204</v>
      </c>
      <c r="C149" s="234" t="s">
        <v>4205</v>
      </c>
      <c r="D149" s="234" t="s">
        <v>3668</v>
      </c>
      <c r="E149" s="234" t="s">
        <v>3454</v>
      </c>
      <c r="F149" s="234" t="s">
        <v>25</v>
      </c>
      <c r="G149" s="234" t="s">
        <v>25</v>
      </c>
      <c r="H149" s="234" t="s">
        <v>4206</v>
      </c>
      <c r="I149" s="234" t="s">
        <v>25</v>
      </c>
      <c r="J149" s="234" t="s">
        <v>4207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4208</v>
      </c>
      <c r="B150" s="234" t="s">
        <v>4209</v>
      </c>
      <c r="C150" s="234" t="s">
        <v>3459</v>
      </c>
      <c r="D150" s="234" t="s">
        <v>3460</v>
      </c>
      <c r="E150" s="234" t="s">
        <v>25</v>
      </c>
      <c r="F150" s="234" t="s">
        <v>3462</v>
      </c>
      <c r="G150" s="234" t="s">
        <v>25</v>
      </c>
      <c r="H150" s="234" t="s">
        <v>4210</v>
      </c>
      <c r="I150" s="234" t="s">
        <v>25</v>
      </c>
      <c r="J150" s="234" t="s">
        <v>4211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168</v>
      </c>
      <c r="B151" s="233" t="s">
        <v>4212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4213</v>
      </c>
      <c r="B152" s="234" t="s">
        <v>4214</v>
      </c>
      <c r="C152" s="234" t="s">
        <v>4215</v>
      </c>
      <c r="D152" s="234" t="s">
        <v>25</v>
      </c>
      <c r="E152" s="234" t="s">
        <v>25</v>
      </c>
      <c r="F152" s="234" t="s">
        <v>25</v>
      </c>
      <c r="G152" s="234" t="s">
        <v>25</v>
      </c>
      <c r="H152" s="234" t="s">
        <v>4216</v>
      </c>
      <c r="I152" s="234" t="s">
        <v>4217</v>
      </c>
      <c r="J152" s="234" t="s">
        <v>4218</v>
      </c>
      <c r="K152" s="237">
        <f>IF(COUNTIF(L152:AY152,"&lt;&gt;")=0,"",SUMPRODUCT(((Recommendations[ImplStatus]="Implemented")+(Recommendations[ImplStatus]="Compensated"))*ISNUMBER(MATCH(Recommendations[Id],L152:AY152,0)))/COUNTIF(L152:AY152,"&lt;&gt;"))</f>
        <v>0</v>
      </c>
      <c r="L152" s="240" t="s">
        <v>276</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4219</v>
      </c>
      <c r="B153" s="234" t="s">
        <v>4220</v>
      </c>
      <c r="C153" s="234" t="s">
        <v>4221</v>
      </c>
      <c r="D153" s="234" t="s">
        <v>4222</v>
      </c>
      <c r="E153" s="234" t="s">
        <v>25</v>
      </c>
      <c r="F153" s="234" t="s">
        <v>4223</v>
      </c>
      <c r="G153" s="234" t="s">
        <v>25</v>
      </c>
      <c r="H153" s="234" t="s">
        <v>4224</v>
      </c>
      <c r="I153" s="234" t="s">
        <v>4225</v>
      </c>
      <c r="J153" s="234" t="s">
        <v>4226</v>
      </c>
      <c r="K153" s="237">
        <f>IF(COUNTIF(L153:AY153,"&lt;&gt;")=0,"",SUMPRODUCT(((Recommendations[ImplStatus]="Implemented")+(Recommendations[ImplStatus]="Compensated"))*ISNUMBER(MATCH(Recommendations[Id],L153:AY153,0)))/COUNTIF(L153:AY153,"&lt;&gt;"))</f>
        <v>0</v>
      </c>
      <c r="L153" s="240" t="s">
        <v>276</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4227</v>
      </c>
      <c r="B154" s="234" t="s">
        <v>4228</v>
      </c>
      <c r="C154" s="234" t="s">
        <v>4229</v>
      </c>
      <c r="D154" s="234" t="s">
        <v>25</v>
      </c>
      <c r="E154" s="234" t="s">
        <v>25</v>
      </c>
      <c r="F154" s="234" t="s">
        <v>4230</v>
      </c>
      <c r="G154" s="234" t="s">
        <v>25</v>
      </c>
      <c r="H154" s="234" t="s">
        <v>4231</v>
      </c>
      <c r="I154" s="234" t="s">
        <v>25</v>
      </c>
      <c r="J154" s="234" t="s">
        <v>4232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4233</v>
      </c>
      <c r="B155" s="234" t="s">
        <v>4234</v>
      </c>
      <c r="C155" s="234" t="s">
        <v>4235</v>
      </c>
      <c r="D155" s="234" t="s">
        <v>25</v>
      </c>
      <c r="E155" s="234" t="s">
        <v>25</v>
      </c>
      <c r="F155" s="234" t="s">
        <v>25</v>
      </c>
      <c r="G155" s="234" t="s">
        <v>25</v>
      </c>
      <c r="H155" s="234" t="s">
        <v>4236</v>
      </c>
      <c r="I155" s="234" t="s">
        <v>4237</v>
      </c>
      <c r="J155" s="234" t="s">
        <v>4238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4239</v>
      </c>
      <c r="B156" s="234" t="s">
        <v>4240</v>
      </c>
      <c r="C156" s="234" t="s">
        <v>4241</v>
      </c>
      <c r="D156" s="234" t="s">
        <v>25</v>
      </c>
      <c r="E156" s="234" t="s">
        <v>25</v>
      </c>
      <c r="F156" s="234" t="s">
        <v>25</v>
      </c>
      <c r="G156" s="234" t="s">
        <v>25</v>
      </c>
      <c r="H156" s="234" t="s">
        <v>4242</v>
      </c>
      <c r="I156" s="234" t="s">
        <v>25</v>
      </c>
      <c r="J156" s="234" t="s">
        <v>4243</v>
      </c>
      <c r="K156" s="237">
        <f>IF(COUNTIF(L156:AY156,"&lt;&gt;")=0,"",SUMPRODUCT(((Recommendations[ImplStatus]="Implemented")+(Recommendations[ImplStatus]="Compensated"))*ISNUMBER(MATCH(Recommendations[Id],L156:AY156,0)))/COUNTIF(L156:AY156,"&lt;&gt;"))</f>
        <v>0</v>
      </c>
      <c r="L156" s="240" t="s">
        <v>33</v>
      </c>
      <c r="M156" s="240" t="s">
        <v>210</v>
      </c>
      <c r="N156" s="240" t="s">
        <v>254</v>
      </c>
      <c r="O156" s="240" t="s">
        <v>402</v>
      </c>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4244</v>
      </c>
      <c r="B157" s="234" t="s">
        <v>4245</v>
      </c>
      <c r="C157" s="234" t="s">
        <v>4246</v>
      </c>
      <c r="D157" s="234" t="s">
        <v>4247</v>
      </c>
      <c r="E157" s="234" t="s">
        <v>25</v>
      </c>
      <c r="F157" s="234" t="s">
        <v>25</v>
      </c>
      <c r="G157" s="234" t="s">
        <v>25</v>
      </c>
      <c r="H157" s="234" t="s">
        <v>4248</v>
      </c>
      <c r="I157" s="234" t="s">
        <v>25</v>
      </c>
      <c r="J157" s="234" t="s">
        <v>4249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4250</v>
      </c>
      <c r="B158" s="234" t="s">
        <v>4251</v>
      </c>
      <c r="C158" s="234" t="s">
        <v>4252</v>
      </c>
      <c r="D158" s="234" t="s">
        <v>4253</v>
      </c>
      <c r="E158" s="234" t="s">
        <v>25</v>
      </c>
      <c r="F158" s="234" t="s">
        <v>25</v>
      </c>
      <c r="G158" s="234" t="s">
        <v>25</v>
      </c>
      <c r="H158" s="234" t="s">
        <v>25</v>
      </c>
      <c r="I158" s="234" t="s">
        <v>25</v>
      </c>
      <c r="J158" s="234" t="s">
        <v>4254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4255</v>
      </c>
      <c r="B159" s="234" t="s">
        <v>4256</v>
      </c>
      <c r="C159" s="234" t="s">
        <v>4257</v>
      </c>
      <c r="D159" s="234" t="s">
        <v>4258</v>
      </c>
      <c r="E159" s="234" t="s">
        <v>25</v>
      </c>
      <c r="F159" s="234" t="s">
        <v>4259</v>
      </c>
      <c r="G159" s="234" t="s">
        <v>25</v>
      </c>
      <c r="H159" s="234" t="s">
        <v>4260</v>
      </c>
      <c r="I159" s="234" t="s">
        <v>4261</v>
      </c>
      <c r="J159" s="234" t="s">
        <v>4262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175</v>
      </c>
      <c r="B160" s="233" t="s">
        <v>4263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4264</v>
      </c>
      <c r="B161" s="234" t="s">
        <v>4265</v>
      </c>
      <c r="C161" s="234" t="s">
        <v>4266</v>
      </c>
      <c r="D161" s="234" t="s">
        <v>4267</v>
      </c>
      <c r="E161" s="234" t="s">
        <v>25</v>
      </c>
      <c r="F161" s="234" t="s">
        <v>25</v>
      </c>
      <c r="G161" s="234" t="s">
        <v>4268</v>
      </c>
      <c r="H161" s="234" t="s">
        <v>4269</v>
      </c>
      <c r="I161" s="234" t="s">
        <v>4270</v>
      </c>
      <c r="J161" s="234" t="s">
        <v>4271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4272</v>
      </c>
      <c r="B162" s="234" t="s">
        <v>4273</v>
      </c>
      <c r="C162" s="234" t="s">
        <v>4274</v>
      </c>
      <c r="D162" s="234" t="s">
        <v>4275</v>
      </c>
      <c r="E162" s="234" t="s">
        <v>25</v>
      </c>
      <c r="F162" s="234" t="s">
        <v>25</v>
      </c>
      <c r="G162" s="234" t="s">
        <v>25</v>
      </c>
      <c r="H162" s="234" t="s">
        <v>4276</v>
      </c>
      <c r="I162" s="234" t="s">
        <v>25</v>
      </c>
      <c r="J162" s="234" t="s">
        <v>4277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4278</v>
      </c>
      <c r="B163" s="234" t="s">
        <v>4279</v>
      </c>
      <c r="C163" s="234" t="s">
        <v>4280</v>
      </c>
      <c r="D163" s="234" t="s">
        <v>4275</v>
      </c>
      <c r="E163" s="234" t="s">
        <v>25</v>
      </c>
      <c r="F163" s="234" t="s">
        <v>4281</v>
      </c>
      <c r="G163" s="234" t="s">
        <v>25</v>
      </c>
      <c r="H163" s="234" t="s">
        <v>4282</v>
      </c>
      <c r="I163" s="234" t="s">
        <v>25</v>
      </c>
      <c r="J163" s="234" t="s">
        <v>4283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4284</v>
      </c>
      <c r="B164" s="234" t="s">
        <v>4285</v>
      </c>
      <c r="C164" s="234" t="s">
        <v>4286</v>
      </c>
      <c r="D164" s="234" t="s">
        <v>4287</v>
      </c>
      <c r="E164" s="234" t="s">
        <v>25</v>
      </c>
      <c r="F164" s="234" t="s">
        <v>25</v>
      </c>
      <c r="G164" s="234" t="s">
        <v>25</v>
      </c>
      <c r="H164" s="234" t="s">
        <v>4288</v>
      </c>
      <c r="I164" s="234" t="s">
        <v>4289</v>
      </c>
      <c r="J164" s="234" t="s">
        <v>4290</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4291</v>
      </c>
      <c r="B165" s="234" t="s">
        <v>4292</v>
      </c>
      <c r="C165" s="234" t="s">
        <v>4293</v>
      </c>
      <c r="D165" s="234" t="s">
        <v>25</v>
      </c>
      <c r="E165" s="234" t="s">
        <v>25</v>
      </c>
      <c r="F165" s="234" t="s">
        <v>25</v>
      </c>
      <c r="G165" s="234" t="s">
        <v>25</v>
      </c>
      <c r="H165" s="234" t="s">
        <v>4294</v>
      </c>
      <c r="I165" s="234" t="s">
        <v>25</v>
      </c>
      <c r="J165" s="234" t="s">
        <v>4295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4296</v>
      </c>
      <c r="B166" s="234" t="s">
        <v>4297</v>
      </c>
      <c r="C166" s="234" t="s">
        <v>4298</v>
      </c>
      <c r="D166" s="234" t="s">
        <v>4299</v>
      </c>
      <c r="E166" s="234" t="s">
        <v>25</v>
      </c>
      <c r="F166" s="234" t="s">
        <v>25</v>
      </c>
      <c r="G166" s="234" t="s">
        <v>25</v>
      </c>
      <c r="H166" s="234" t="s">
        <v>4300</v>
      </c>
      <c r="I166" s="234" t="s">
        <v>4301</v>
      </c>
      <c r="J166" s="234" t="s">
        <v>4302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4303</v>
      </c>
      <c r="B167" s="234" t="s">
        <v>4304</v>
      </c>
      <c r="C167" s="234" t="s">
        <v>4305</v>
      </c>
      <c r="D167" s="234" t="s">
        <v>25</v>
      </c>
      <c r="E167" s="234" t="s">
        <v>25</v>
      </c>
      <c r="F167" s="234" t="s">
        <v>25</v>
      </c>
      <c r="G167" s="234" t="s">
        <v>25</v>
      </c>
      <c r="H167" s="234" t="s">
        <v>4306</v>
      </c>
      <c r="I167" s="234" t="s">
        <v>4307</v>
      </c>
      <c r="J167" s="234" t="s">
        <v>4308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4309</v>
      </c>
      <c r="B168" s="234" t="s">
        <v>4310</v>
      </c>
      <c r="C168" s="234" t="s">
        <v>4311</v>
      </c>
      <c r="D168" s="234" t="s">
        <v>4312</v>
      </c>
      <c r="E168" s="234" t="s">
        <v>25</v>
      </c>
      <c r="F168" s="234" t="s">
        <v>25</v>
      </c>
      <c r="G168" s="234" t="s">
        <v>25</v>
      </c>
      <c r="H168" s="234" t="s">
        <v>4313</v>
      </c>
      <c r="I168" s="234" t="s">
        <v>25</v>
      </c>
      <c r="J168" s="234" t="s">
        <v>4314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4315</v>
      </c>
      <c r="B169" s="234" t="s">
        <v>4316</v>
      </c>
      <c r="C169" s="234" t="s">
        <v>4317</v>
      </c>
      <c r="D169" s="234" t="s">
        <v>4318</v>
      </c>
      <c r="E169" s="234" t="s">
        <v>25</v>
      </c>
      <c r="F169" s="234" t="s">
        <v>25</v>
      </c>
      <c r="G169" s="234" t="s">
        <v>4319</v>
      </c>
      <c r="H169" s="234" t="s">
        <v>4320</v>
      </c>
      <c r="I169" s="234" t="s">
        <v>4321</v>
      </c>
      <c r="J169" s="234" t="s">
        <v>4322</v>
      </c>
      <c r="K169" s="237">
        <f>IF(COUNTIF(L169:AY169,"&lt;&gt;")=0,"",SUMPRODUCT(((Recommendations[ImplStatus]="Implemented")+(Recommendations[ImplStatus]="Compensated"))*ISNUMBER(MATCH(Recommendations[Id],L169:AY169,0)))/COUNTIF(L169:AY169,"&lt;&gt;"))</f>
        <v>0</v>
      </c>
      <c r="L169" s="240" t="s">
        <v>257</v>
      </c>
      <c r="M169" s="240" t="s">
        <v>267</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4323</v>
      </c>
      <c r="B170" s="234" t="s">
        <v>4324</v>
      </c>
      <c r="C170" s="234" t="s">
        <v>4325</v>
      </c>
      <c r="D170" s="234" t="s">
        <v>4326</v>
      </c>
      <c r="E170" s="234" t="s">
        <v>25</v>
      </c>
      <c r="F170" s="234" t="s">
        <v>25</v>
      </c>
      <c r="G170" s="234" t="s">
        <v>25</v>
      </c>
      <c r="H170" s="234" t="s">
        <v>4327</v>
      </c>
      <c r="I170" s="234" t="s">
        <v>4328</v>
      </c>
      <c r="J170" s="234" t="s">
        <v>4329</v>
      </c>
      <c r="K170" s="237">
        <f>IF(COUNTIF(L170:AY170,"&lt;&gt;")=0,"",SUMPRODUCT(((Recommendations[ImplStatus]="Implemented")+(Recommendations[ImplStatus]="Compensated"))*ISNUMBER(MATCH(Recommendations[Id],L170:AY170,0)))/COUNTIF(L170:AY170,"&lt;&gt;"))</f>
        <v>0</v>
      </c>
      <c r="L170" s="240" t="s">
        <v>29</v>
      </c>
      <c r="M170" s="240" t="s">
        <v>200</v>
      </c>
      <c r="N170" s="240" t="s">
        <v>252</v>
      </c>
      <c r="O170" s="240" t="s">
        <v>274</v>
      </c>
      <c r="P170" s="240" t="s">
        <v>399</v>
      </c>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4330</v>
      </c>
      <c r="B171" s="234" t="s">
        <v>4331</v>
      </c>
      <c r="C171" s="234" t="s">
        <v>4325</v>
      </c>
      <c r="D171" s="234" t="s">
        <v>4332</v>
      </c>
      <c r="E171" s="234" t="s">
        <v>25</v>
      </c>
      <c r="F171" s="234" t="s">
        <v>25</v>
      </c>
      <c r="G171" s="234" t="s">
        <v>4333</v>
      </c>
      <c r="H171" s="234" t="s">
        <v>4327</v>
      </c>
      <c r="I171" s="234" t="s">
        <v>4334</v>
      </c>
      <c r="J171" s="234" t="s">
        <v>4335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4336</v>
      </c>
      <c r="B172" s="234" t="s">
        <v>4337</v>
      </c>
      <c r="C172" s="234" t="s">
        <v>4338</v>
      </c>
      <c r="D172" s="234" t="s">
        <v>4339</v>
      </c>
      <c r="E172" s="234" t="s">
        <v>25</v>
      </c>
      <c r="F172" s="234" t="s">
        <v>25</v>
      </c>
      <c r="G172" s="234" t="s">
        <v>25</v>
      </c>
      <c r="H172" s="234" t="s">
        <v>4340</v>
      </c>
      <c r="I172" s="234" t="s">
        <v>25</v>
      </c>
      <c r="J172" s="234" t="s">
        <v>4341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182</v>
      </c>
      <c r="B173" s="233" t="s">
        <v>4342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4343</v>
      </c>
      <c r="B174" s="234" t="s">
        <v>4344</v>
      </c>
      <c r="C174" s="234" t="s">
        <v>4345</v>
      </c>
      <c r="D174" s="234" t="s">
        <v>4346</v>
      </c>
      <c r="E174" s="234" t="s">
        <v>4347</v>
      </c>
      <c r="F174" s="234" t="s">
        <v>25</v>
      </c>
      <c r="G174" s="234" t="s">
        <v>25</v>
      </c>
      <c r="H174" s="234" t="s">
        <v>4348</v>
      </c>
      <c r="I174" s="234" t="s">
        <v>4349</v>
      </c>
      <c r="J174" s="234" t="s">
        <v>4350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4351</v>
      </c>
      <c r="B175" s="234" t="s">
        <v>4352</v>
      </c>
      <c r="C175" s="234" t="s">
        <v>4353</v>
      </c>
      <c r="D175" s="234" t="s">
        <v>25</v>
      </c>
      <c r="E175" s="234" t="s">
        <v>4354</v>
      </c>
      <c r="F175" s="234" t="s">
        <v>25</v>
      </c>
      <c r="G175" s="234" t="s">
        <v>25</v>
      </c>
      <c r="H175" s="234" t="s">
        <v>4355</v>
      </c>
      <c r="I175" s="234" t="s">
        <v>25</v>
      </c>
      <c r="J175" s="234" t="s">
        <v>4356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4357</v>
      </c>
      <c r="B176" s="234" t="s">
        <v>4358</v>
      </c>
      <c r="C176" s="234" t="s">
        <v>4359</v>
      </c>
      <c r="D176" s="234" t="s">
        <v>25</v>
      </c>
      <c r="E176" s="234" t="s">
        <v>4360</v>
      </c>
      <c r="F176" s="234" t="s">
        <v>25</v>
      </c>
      <c r="G176" s="234" t="s">
        <v>25</v>
      </c>
      <c r="H176" s="234" t="s">
        <v>4361</v>
      </c>
      <c r="I176" s="234" t="s">
        <v>4362</v>
      </c>
      <c r="J176" s="234" t="s">
        <v>4363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976</v>
      </c>
      <c r="B177" s="233" t="s">
        <v>4364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4365</v>
      </c>
      <c r="B178" s="234" t="s">
        <v>4366</v>
      </c>
      <c r="C178" s="234" t="s">
        <v>4367</v>
      </c>
      <c r="D178" s="234" t="s">
        <v>4368</v>
      </c>
      <c r="E178" s="234" t="s">
        <v>4369</v>
      </c>
      <c r="F178" s="234" t="s">
        <v>4370</v>
      </c>
      <c r="G178" s="234" t="s">
        <v>25</v>
      </c>
      <c r="H178" s="234" t="s">
        <v>4371</v>
      </c>
      <c r="I178" s="234" t="s">
        <v>4372</v>
      </c>
      <c r="J178" s="234" t="s">
        <v>4373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980</v>
      </c>
      <c r="B179" s="233" t="s">
        <v>4374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4375</v>
      </c>
      <c r="B180" s="234" t="s">
        <v>4376</v>
      </c>
      <c r="C180" s="234" t="s">
        <v>4377</v>
      </c>
      <c r="D180" s="234" t="s">
        <v>4368</v>
      </c>
      <c r="E180" s="234" t="s">
        <v>4378</v>
      </c>
      <c r="F180" s="234" t="s">
        <v>25</v>
      </c>
      <c r="G180" s="234" t="s">
        <v>25</v>
      </c>
      <c r="H180" s="234" t="s">
        <v>4379</v>
      </c>
      <c r="I180" s="234" t="s">
        <v>3896</v>
      </c>
      <c r="J180" s="234" t="s">
        <v>4380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4381</v>
      </c>
      <c r="B181" s="234" t="s">
        <v>4382</v>
      </c>
      <c r="C181" s="234" t="s">
        <v>4383</v>
      </c>
      <c r="D181" s="234" t="s">
        <v>4384</v>
      </c>
      <c r="E181" s="234" t="s">
        <v>25</v>
      </c>
      <c r="F181" s="234" t="s">
        <v>25</v>
      </c>
      <c r="G181" s="234" t="s">
        <v>25</v>
      </c>
      <c r="H181" s="234" t="s">
        <v>4385</v>
      </c>
      <c r="I181" s="234" t="s">
        <v>4386</v>
      </c>
      <c r="J181" s="234" t="s">
        <v>4387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4388</v>
      </c>
      <c r="B182" s="234" t="s">
        <v>4389</v>
      </c>
      <c r="C182" s="234" t="s">
        <v>4390</v>
      </c>
      <c r="D182" s="234" t="s">
        <v>4391</v>
      </c>
      <c r="E182" s="234" t="s">
        <v>25</v>
      </c>
      <c r="F182" s="234" t="s">
        <v>25</v>
      </c>
      <c r="G182" s="234" t="s">
        <v>25</v>
      </c>
      <c r="H182" s="234" t="s">
        <v>4392</v>
      </c>
      <c r="I182" s="234" t="s">
        <v>3896</v>
      </c>
      <c r="J182" s="234" t="s">
        <v>4393</v>
      </c>
      <c r="K182" s="237">
        <f>IF(COUNTIF(L182:AY182,"&lt;&gt;")=0,"",SUMPRODUCT(((Recommendations[ImplStatus]="Implemented")+(Recommendations[ImplStatus]="Compensated"))*ISNUMBER(MATCH(Recommendations[Id],L182:AY182,0)))/COUNTIF(L182:AY182,"&lt;&gt;"))</f>
        <v>0</v>
      </c>
      <c r="L182" s="240" t="s">
        <v>29</v>
      </c>
      <c r="M182" s="240" t="s">
        <v>200</v>
      </c>
      <c r="N182" s="240" t="s">
        <v>252</v>
      </c>
      <c r="O182" s="240" t="s">
        <v>257</v>
      </c>
      <c r="P182" s="240" t="s">
        <v>267</v>
      </c>
      <c r="Q182" s="240" t="s">
        <v>274</v>
      </c>
      <c r="R182" s="240" t="s">
        <v>399</v>
      </c>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4394</v>
      </c>
      <c r="B183" s="232" t="s">
        <v>4395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1010</v>
      </c>
      <c r="B184" s="233" t="s">
        <v>4396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4397</v>
      </c>
      <c r="B185" s="234" t="s">
        <v>4398</v>
      </c>
      <c r="C185" s="234" t="s">
        <v>4399</v>
      </c>
      <c r="D185" s="234" t="s">
        <v>3668</v>
      </c>
      <c r="E185" s="234" t="s">
        <v>4400</v>
      </c>
      <c r="F185" s="234" t="s">
        <v>25</v>
      </c>
      <c r="G185" s="234" t="s">
        <v>25</v>
      </c>
      <c r="H185" s="234" t="s">
        <v>4401</v>
      </c>
      <c r="I185" s="234" t="s">
        <v>25</v>
      </c>
      <c r="J185" s="234" t="s">
        <v>4402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4403</v>
      </c>
      <c r="B186" s="234" t="s">
        <v>4404</v>
      </c>
      <c r="C186" s="234" t="s">
        <v>3673</v>
      </c>
      <c r="D186" s="234" t="s">
        <v>4405</v>
      </c>
      <c r="E186" s="234" t="s">
        <v>25</v>
      </c>
      <c r="F186" s="234" t="s">
        <v>25</v>
      </c>
      <c r="G186" s="234" t="s">
        <v>25</v>
      </c>
      <c r="H186" s="234" t="s">
        <v>4406</v>
      </c>
      <c r="I186" s="234" t="s">
        <v>25</v>
      </c>
      <c r="J186" s="234" t="s">
        <v>4407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1014</v>
      </c>
      <c r="B187" s="233" t="s">
        <v>4408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4409</v>
      </c>
      <c r="B188" s="234" t="s">
        <v>4410</v>
      </c>
      <c r="C188" s="234" t="s">
        <v>4411</v>
      </c>
      <c r="D188" s="234" t="s">
        <v>4412</v>
      </c>
      <c r="E188" s="234" t="s">
        <v>25</v>
      </c>
      <c r="F188" s="234" t="s">
        <v>4413</v>
      </c>
      <c r="G188" s="234" t="s">
        <v>25</v>
      </c>
      <c r="H188" s="234" t="s">
        <v>4414</v>
      </c>
      <c r="I188" s="234" t="s">
        <v>4415</v>
      </c>
      <c r="J188" s="234" t="s">
        <v>4416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4417</v>
      </c>
      <c r="B189" s="234" t="s">
        <v>4418</v>
      </c>
      <c r="C189" s="234" t="s">
        <v>4419</v>
      </c>
      <c r="D189" s="234" t="s">
        <v>4420</v>
      </c>
      <c r="E189" s="234" t="s">
        <v>25</v>
      </c>
      <c r="F189" s="234" t="s">
        <v>25</v>
      </c>
      <c r="G189" s="234" t="s">
        <v>25</v>
      </c>
      <c r="H189" s="234" t="s">
        <v>4421</v>
      </c>
      <c r="I189" s="234" t="s">
        <v>25</v>
      </c>
      <c r="J189" s="234" t="s">
        <v>4422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4423</v>
      </c>
      <c r="B190" s="234" t="s">
        <v>4424</v>
      </c>
      <c r="C190" s="234" t="s">
        <v>4425</v>
      </c>
      <c r="D190" s="234" t="s">
        <v>4426</v>
      </c>
      <c r="E190" s="234" t="s">
        <v>25</v>
      </c>
      <c r="F190" s="234" t="s">
        <v>4427</v>
      </c>
      <c r="G190" s="234" t="s">
        <v>25</v>
      </c>
      <c r="H190" s="234" t="s">
        <v>4428</v>
      </c>
      <c r="I190" s="234" t="s">
        <v>25</v>
      </c>
      <c r="J190" s="234" t="s">
        <v>4429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4430</v>
      </c>
      <c r="B191" s="234" t="s">
        <v>4431</v>
      </c>
      <c r="C191" s="234" t="s">
        <v>4432</v>
      </c>
      <c r="D191" s="234" t="s">
        <v>25</v>
      </c>
      <c r="E191" s="234" t="s">
        <v>25</v>
      </c>
      <c r="F191" s="234" t="s">
        <v>25</v>
      </c>
      <c r="G191" s="234" t="s">
        <v>25</v>
      </c>
      <c r="H191" s="234" t="s">
        <v>4433</v>
      </c>
      <c r="I191" s="234" t="s">
        <v>25</v>
      </c>
      <c r="J191" s="234" t="s">
        <v>4434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4435</v>
      </c>
      <c r="B192" s="234" t="s">
        <v>4436</v>
      </c>
      <c r="C192" s="234" t="s">
        <v>4437</v>
      </c>
      <c r="D192" s="234" t="s">
        <v>4438</v>
      </c>
      <c r="E192" s="234" t="s">
        <v>4439</v>
      </c>
      <c r="F192" s="234" t="s">
        <v>25</v>
      </c>
      <c r="G192" s="234" t="s">
        <v>25</v>
      </c>
      <c r="H192" s="234" t="s">
        <v>4440</v>
      </c>
      <c r="I192" s="234" t="s">
        <v>25</v>
      </c>
      <c r="J192" s="234" t="s">
        <v>4441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1018</v>
      </c>
      <c r="B193" s="233" t="s">
        <v>4442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4443</v>
      </c>
      <c r="B194" s="234" t="s">
        <v>4444</v>
      </c>
      <c r="C194" s="234" t="s">
        <v>4445</v>
      </c>
      <c r="D194" s="234" t="s">
        <v>4438</v>
      </c>
      <c r="E194" s="234" t="s">
        <v>4439</v>
      </c>
      <c r="F194" s="234" t="s">
        <v>4446</v>
      </c>
      <c r="G194" s="234" t="s">
        <v>25</v>
      </c>
      <c r="H194" s="234" t="s">
        <v>4447</v>
      </c>
      <c r="I194" s="234" t="s">
        <v>25</v>
      </c>
      <c r="J194" s="234" t="s">
        <v>4448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4449</v>
      </c>
      <c r="B195" s="234" t="s">
        <v>4450</v>
      </c>
      <c r="C195" s="234" t="s">
        <v>4451</v>
      </c>
      <c r="D195" s="234" t="s">
        <v>4452</v>
      </c>
      <c r="E195" s="234" t="s">
        <v>25</v>
      </c>
      <c r="F195" s="234" t="s">
        <v>25</v>
      </c>
      <c r="G195" s="234" t="s">
        <v>25</v>
      </c>
      <c r="H195" s="234" t="s">
        <v>4453</v>
      </c>
      <c r="I195" s="234" t="s">
        <v>25</v>
      </c>
      <c r="J195" s="234" t="s">
        <v>4454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4455</v>
      </c>
      <c r="B196" s="234" t="s">
        <v>4456</v>
      </c>
      <c r="C196" s="234" t="s">
        <v>4457</v>
      </c>
      <c r="D196" s="234" t="s">
        <v>25</v>
      </c>
      <c r="E196" s="234" t="s">
        <v>4458</v>
      </c>
      <c r="F196" s="234" t="s">
        <v>25</v>
      </c>
      <c r="G196" s="234" t="s">
        <v>25</v>
      </c>
      <c r="H196" s="234" t="s">
        <v>4459</v>
      </c>
      <c r="I196" s="234" t="s">
        <v>25</v>
      </c>
      <c r="J196" s="234" t="s">
        <v>4460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4461</v>
      </c>
      <c r="B197" s="234" t="s">
        <v>4462</v>
      </c>
      <c r="C197" s="234" t="s">
        <v>4463</v>
      </c>
      <c r="D197" s="234" t="s">
        <v>25</v>
      </c>
      <c r="E197" s="234" t="s">
        <v>25</v>
      </c>
      <c r="F197" s="234" t="s">
        <v>25</v>
      </c>
      <c r="G197" s="234" t="s">
        <v>25</v>
      </c>
      <c r="H197" s="234" t="s">
        <v>4464</v>
      </c>
      <c r="I197" s="234" t="s">
        <v>25</v>
      </c>
      <c r="J197" s="234" t="s">
        <v>4465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4466</v>
      </c>
      <c r="B198" s="234" t="s">
        <v>4467</v>
      </c>
      <c r="C198" s="234" t="s">
        <v>4468</v>
      </c>
      <c r="D198" s="234" t="s">
        <v>4469</v>
      </c>
      <c r="E198" s="234" t="s">
        <v>25</v>
      </c>
      <c r="F198" s="234" t="s">
        <v>25</v>
      </c>
      <c r="G198" s="234" t="s">
        <v>25</v>
      </c>
      <c r="H198" s="234" t="s">
        <v>4470</v>
      </c>
      <c r="I198" s="234" t="s">
        <v>25</v>
      </c>
      <c r="J198" s="234" t="s">
        <v>4471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1022</v>
      </c>
      <c r="B199" s="233" t="s">
        <v>4472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4473</v>
      </c>
      <c r="B200" s="234" t="s">
        <v>4474</v>
      </c>
      <c r="C200" s="234" t="s">
        <v>4475</v>
      </c>
      <c r="D200" s="234" t="s">
        <v>25</v>
      </c>
      <c r="E200" s="234" t="s">
        <v>25</v>
      </c>
      <c r="F200" s="234" t="s">
        <v>25</v>
      </c>
      <c r="G200" s="234" t="s">
        <v>25</v>
      </c>
      <c r="H200" s="234" t="s">
        <v>4476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4477</v>
      </c>
      <c r="B201" s="234" t="s">
        <v>4478</v>
      </c>
      <c r="C201" s="234" t="s">
        <v>4479</v>
      </c>
      <c r="D201" s="234" t="s">
        <v>4480</v>
      </c>
      <c r="E201" s="234" t="s">
        <v>25</v>
      </c>
      <c r="F201" s="234" t="s">
        <v>25</v>
      </c>
      <c r="G201" s="234" t="s">
        <v>25</v>
      </c>
      <c r="H201" s="234" t="s">
        <v>4481</v>
      </c>
      <c r="I201" s="234" t="s">
        <v>25</v>
      </c>
      <c r="J201" s="234" t="s">
        <v>4482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4483</v>
      </c>
      <c r="B202" s="234" t="s">
        <v>4484</v>
      </c>
      <c r="C202" s="234" t="s">
        <v>4485</v>
      </c>
      <c r="D202" s="234" t="s">
        <v>25</v>
      </c>
      <c r="E202" s="234" t="s">
        <v>25</v>
      </c>
      <c r="F202" s="234" t="s">
        <v>25</v>
      </c>
      <c r="G202" s="234" t="s">
        <v>25</v>
      </c>
      <c r="H202" s="234" t="s">
        <v>4486</v>
      </c>
      <c r="I202" s="234" t="s">
        <v>25</v>
      </c>
      <c r="J202" s="234" t="s">
        <v>4487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4488</v>
      </c>
      <c r="B203" s="234" t="s">
        <v>4489</v>
      </c>
      <c r="C203" s="234" t="s">
        <v>4490</v>
      </c>
      <c r="D203" s="234" t="s">
        <v>4491</v>
      </c>
      <c r="E203" s="234" t="s">
        <v>25</v>
      </c>
      <c r="F203" s="234" t="s">
        <v>25</v>
      </c>
      <c r="G203" s="234" t="s">
        <v>25</v>
      </c>
      <c r="H203" s="234" t="s">
        <v>4492</v>
      </c>
      <c r="I203" s="234" t="s">
        <v>25</v>
      </c>
      <c r="J203" s="234" t="s">
        <v>4493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4494</v>
      </c>
      <c r="B204" s="234" t="s">
        <v>4495</v>
      </c>
      <c r="C204" s="234" t="s">
        <v>4496</v>
      </c>
      <c r="D204" s="234" t="s">
        <v>25</v>
      </c>
      <c r="E204" s="234" t="s">
        <v>25</v>
      </c>
      <c r="F204" s="234" t="s">
        <v>25</v>
      </c>
      <c r="G204" s="234" t="s">
        <v>25</v>
      </c>
      <c r="H204" s="234" t="s">
        <v>4497</v>
      </c>
      <c r="I204" s="234" t="s">
        <v>25</v>
      </c>
      <c r="J204" s="234" t="s">
        <v>4498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4499</v>
      </c>
      <c r="B205" s="234" t="s">
        <v>4500</v>
      </c>
      <c r="C205" s="234" t="s">
        <v>4501</v>
      </c>
      <c r="D205" s="234" t="s">
        <v>25</v>
      </c>
      <c r="E205" s="234" t="s">
        <v>25</v>
      </c>
      <c r="F205" s="234" t="s">
        <v>25</v>
      </c>
      <c r="G205" s="234" t="s">
        <v>25</v>
      </c>
      <c r="H205" s="234" t="s">
        <v>4502</v>
      </c>
      <c r="I205" s="234" t="s">
        <v>4503</v>
      </c>
      <c r="J205" s="234" t="s">
        <v>4504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4505</v>
      </c>
      <c r="B206" s="234" t="s">
        <v>4506</v>
      </c>
      <c r="C206" s="234" t="s">
        <v>4507</v>
      </c>
      <c r="D206" s="234" t="s">
        <v>25</v>
      </c>
      <c r="E206" s="234" t="s">
        <v>25</v>
      </c>
      <c r="F206" s="234" t="s">
        <v>25</v>
      </c>
      <c r="G206" s="234" t="s">
        <v>25</v>
      </c>
      <c r="H206" s="234" t="s">
        <v>4508</v>
      </c>
      <c r="I206" s="234" t="s">
        <v>25</v>
      </c>
      <c r="J206" s="234" t="s">
        <v>4509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4510</v>
      </c>
      <c r="B207" s="234" t="s">
        <v>4511</v>
      </c>
      <c r="C207" s="234" t="s">
        <v>4507</v>
      </c>
      <c r="D207" s="234" t="s">
        <v>4512</v>
      </c>
      <c r="E207" s="234" t="s">
        <v>25</v>
      </c>
      <c r="F207" s="234" t="s">
        <v>25</v>
      </c>
      <c r="G207" s="234" t="s">
        <v>25</v>
      </c>
      <c r="H207" s="234" t="s">
        <v>4513</v>
      </c>
      <c r="I207" s="234" t="s">
        <v>25</v>
      </c>
      <c r="J207" s="234" t="s">
        <v>4514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4515</v>
      </c>
      <c r="B208" s="234" t="s">
        <v>4516</v>
      </c>
      <c r="C208" s="234" t="s">
        <v>4517</v>
      </c>
      <c r="D208" s="234" t="s">
        <v>4512</v>
      </c>
      <c r="E208" s="234" t="s">
        <v>25</v>
      </c>
      <c r="F208" s="234" t="s">
        <v>4518</v>
      </c>
      <c r="G208" s="234" t="s">
        <v>4519</v>
      </c>
      <c r="H208" s="234" t="s">
        <v>4520</v>
      </c>
      <c r="I208" s="234" t="s">
        <v>4521</v>
      </c>
      <c r="J208" s="234" t="s">
        <v>4522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4523</v>
      </c>
      <c r="B209" s="234" t="s">
        <v>4524</v>
      </c>
      <c r="C209" s="234" t="s">
        <v>4525</v>
      </c>
      <c r="D209" s="234" t="s">
        <v>4526</v>
      </c>
      <c r="E209" s="234" t="s">
        <v>25</v>
      </c>
      <c r="F209" s="234" t="s">
        <v>4518</v>
      </c>
      <c r="G209" s="234" t="s">
        <v>4527</v>
      </c>
      <c r="H209" s="234" t="s">
        <v>4528</v>
      </c>
      <c r="I209" s="234" t="s">
        <v>4521</v>
      </c>
      <c r="J209" s="234" t="s">
        <v>4529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1026</v>
      </c>
      <c r="B210" s="233" t="s">
        <v>4530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4531</v>
      </c>
      <c r="B211" s="234" t="s">
        <v>4532</v>
      </c>
      <c r="C211" s="234" t="s">
        <v>4533</v>
      </c>
      <c r="D211" s="234" t="s">
        <v>4534</v>
      </c>
      <c r="E211" s="234" t="s">
        <v>25</v>
      </c>
      <c r="F211" s="234" t="s">
        <v>25</v>
      </c>
      <c r="G211" s="234" t="s">
        <v>4535</v>
      </c>
      <c r="H211" s="234" t="s">
        <v>4536</v>
      </c>
      <c r="I211" s="234" t="s">
        <v>4537</v>
      </c>
      <c r="J211" s="234" t="s">
        <v>4538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4539</v>
      </c>
      <c r="B212" s="234" t="s">
        <v>4540</v>
      </c>
      <c r="C212" s="234" t="s">
        <v>4541</v>
      </c>
      <c r="D212" s="234" t="s">
        <v>4542</v>
      </c>
      <c r="E212" s="234" t="s">
        <v>25</v>
      </c>
      <c r="F212" s="234" t="s">
        <v>4543</v>
      </c>
      <c r="G212" s="234" t="s">
        <v>25</v>
      </c>
      <c r="H212" s="234" t="s">
        <v>25</v>
      </c>
      <c r="I212" s="234" t="s">
        <v>25</v>
      </c>
      <c r="J212" s="234" t="s">
        <v>4544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4545</v>
      </c>
      <c r="B213" s="234" t="s">
        <v>4546</v>
      </c>
      <c r="C213" s="234" t="s">
        <v>4547</v>
      </c>
      <c r="D213" s="234" t="s">
        <v>4548</v>
      </c>
      <c r="E213" s="234" t="s">
        <v>25</v>
      </c>
      <c r="F213" s="234" t="s">
        <v>4549</v>
      </c>
      <c r="G213" s="234" t="s">
        <v>25</v>
      </c>
      <c r="H213" s="234" t="s">
        <v>4550</v>
      </c>
      <c r="I213" s="234" t="s">
        <v>25</v>
      </c>
      <c r="J213" s="234" t="s">
        <v>4551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4552</v>
      </c>
      <c r="B214" s="234" t="s">
        <v>4553</v>
      </c>
      <c r="C214" s="234" t="s">
        <v>4554</v>
      </c>
      <c r="D214" s="234" t="s">
        <v>4555</v>
      </c>
      <c r="E214" s="234" t="s">
        <v>25</v>
      </c>
      <c r="F214" s="234" t="s">
        <v>25</v>
      </c>
      <c r="G214" s="234" t="s">
        <v>25</v>
      </c>
      <c r="H214" s="234" t="s">
        <v>4556</v>
      </c>
      <c r="I214" s="234" t="s">
        <v>3896</v>
      </c>
      <c r="J214" s="234" t="s">
        <v>4557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4558</v>
      </c>
      <c r="B215" s="234" t="s">
        <v>4559</v>
      </c>
      <c r="C215" s="234" t="s">
        <v>4560</v>
      </c>
      <c r="D215" s="234" t="s">
        <v>4561</v>
      </c>
      <c r="E215" s="234" t="s">
        <v>25</v>
      </c>
      <c r="F215" s="234" t="s">
        <v>25</v>
      </c>
      <c r="G215" s="234" t="s">
        <v>25</v>
      </c>
      <c r="H215" s="234" t="s">
        <v>4562</v>
      </c>
      <c r="I215" s="234" t="s">
        <v>25</v>
      </c>
      <c r="J215" s="234" t="s">
        <v>4563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4564</v>
      </c>
      <c r="B216" s="232" t="s">
        <v>4565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190</v>
      </c>
      <c r="B217" s="233" t="s">
        <v>4566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4567</v>
      </c>
      <c r="B218" s="234" t="s">
        <v>4568</v>
      </c>
      <c r="C218" s="234" t="s">
        <v>4569</v>
      </c>
      <c r="D218" s="234" t="s">
        <v>3668</v>
      </c>
      <c r="E218" s="234" t="s">
        <v>3454</v>
      </c>
      <c r="F218" s="234" t="s">
        <v>25</v>
      </c>
      <c r="G218" s="234" t="s">
        <v>25</v>
      </c>
      <c r="H218" s="234" t="s">
        <v>4570</v>
      </c>
      <c r="I218" s="234" t="s">
        <v>25</v>
      </c>
      <c r="J218" s="234" t="s">
        <v>4571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4572</v>
      </c>
      <c r="B219" s="234" t="s">
        <v>4573</v>
      </c>
      <c r="C219" s="234" t="s">
        <v>3459</v>
      </c>
      <c r="D219" s="234" t="s">
        <v>3460</v>
      </c>
      <c r="E219" s="234" t="s">
        <v>25</v>
      </c>
      <c r="F219" s="234" t="s">
        <v>3462</v>
      </c>
      <c r="G219" s="234" t="s">
        <v>25</v>
      </c>
      <c r="H219" s="234" t="s">
        <v>4574</v>
      </c>
      <c r="I219" s="234" t="s">
        <v>25</v>
      </c>
      <c r="J219" s="234" t="s">
        <v>4575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1043</v>
      </c>
      <c r="B220" s="233" t="s">
        <v>4576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4577</v>
      </c>
      <c r="B221" s="234" t="s">
        <v>4578</v>
      </c>
      <c r="C221" s="234" t="s">
        <v>4579</v>
      </c>
      <c r="D221" s="234" t="s">
        <v>4580</v>
      </c>
      <c r="E221" s="234" t="s">
        <v>25</v>
      </c>
      <c r="F221" s="234" t="s">
        <v>25</v>
      </c>
      <c r="G221" s="234" t="s">
        <v>25</v>
      </c>
      <c r="H221" s="234" t="s">
        <v>4581</v>
      </c>
      <c r="I221" s="234" t="s">
        <v>25</v>
      </c>
      <c r="J221" s="234" t="s">
        <v>4582</v>
      </c>
      <c r="K221" s="237">
        <f>IF(COUNTIF(L221:AY221,"&lt;&gt;")=0,"",SUMPRODUCT(((Recommendations[ImplStatus]="Implemented")+(Recommendations[ImplStatus]="Compensated"))*ISNUMBER(MATCH(Recommendations[Id],L221:AY221,0)))/COUNTIF(L221:AY221,"&lt;&gt;"))</f>
        <v>0</v>
      </c>
      <c r="L221" s="240" t="s">
        <v>337</v>
      </c>
      <c r="M221" s="240" t="s">
        <v>344</v>
      </c>
      <c r="N221" s="240" t="s">
        <v>351</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4583</v>
      </c>
      <c r="B222" s="234" t="s">
        <v>4584</v>
      </c>
      <c r="C222" s="234" t="s">
        <v>4585</v>
      </c>
      <c r="D222" s="234" t="s">
        <v>4586</v>
      </c>
      <c r="E222" s="234" t="s">
        <v>25</v>
      </c>
      <c r="F222" s="234" t="s">
        <v>25</v>
      </c>
      <c r="G222" s="234" t="s">
        <v>25</v>
      </c>
      <c r="H222" s="234" t="s">
        <v>4587</v>
      </c>
      <c r="I222" s="234" t="s">
        <v>25</v>
      </c>
      <c r="J222" s="234" t="s">
        <v>4588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4589</v>
      </c>
      <c r="B223" s="234" t="s">
        <v>4590</v>
      </c>
      <c r="C223" s="234" t="s">
        <v>4591</v>
      </c>
      <c r="D223" s="234" t="s">
        <v>25</v>
      </c>
      <c r="E223" s="234" t="s">
        <v>4592</v>
      </c>
      <c r="F223" s="234" t="s">
        <v>25</v>
      </c>
      <c r="G223" s="234" t="s">
        <v>25</v>
      </c>
      <c r="H223" s="234" t="s">
        <v>4593</v>
      </c>
      <c r="I223" s="234" t="s">
        <v>25</v>
      </c>
      <c r="J223" s="234" t="s">
        <v>4594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4595</v>
      </c>
      <c r="B224" s="234" t="s">
        <v>4596</v>
      </c>
      <c r="C224" s="234" t="s">
        <v>4597</v>
      </c>
      <c r="D224" s="234" t="s">
        <v>25</v>
      </c>
      <c r="E224" s="234" t="s">
        <v>25</v>
      </c>
      <c r="F224" s="234" t="s">
        <v>25</v>
      </c>
      <c r="G224" s="234" t="s">
        <v>25</v>
      </c>
      <c r="H224" s="234" t="s">
        <v>4598</v>
      </c>
      <c r="I224" s="234" t="s">
        <v>25</v>
      </c>
      <c r="J224" s="234" t="s">
        <v>4599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4600</v>
      </c>
      <c r="B225" s="234" t="s">
        <v>4601</v>
      </c>
      <c r="C225" s="234" t="s">
        <v>4602</v>
      </c>
      <c r="D225" s="234" t="s">
        <v>25</v>
      </c>
      <c r="E225" s="234" t="s">
        <v>25</v>
      </c>
      <c r="F225" s="234" t="s">
        <v>25</v>
      </c>
      <c r="G225" s="234" t="s">
        <v>25</v>
      </c>
      <c r="H225" s="234" t="s">
        <v>4603</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4604</v>
      </c>
      <c r="B226" s="234" t="s">
        <v>4605</v>
      </c>
      <c r="C226" s="234" t="s">
        <v>4606</v>
      </c>
      <c r="D226" s="234" t="s">
        <v>25</v>
      </c>
      <c r="E226" s="234" t="s">
        <v>25</v>
      </c>
      <c r="F226" s="234" t="s">
        <v>25</v>
      </c>
      <c r="G226" s="234" t="s">
        <v>25</v>
      </c>
      <c r="H226" s="234" t="s">
        <v>4607</v>
      </c>
      <c r="I226" s="234" t="s">
        <v>25</v>
      </c>
      <c r="J226" s="234" t="s">
        <v>4608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4609</v>
      </c>
      <c r="B227" s="234" t="s">
        <v>4610</v>
      </c>
      <c r="C227" s="234" t="s">
        <v>4611</v>
      </c>
      <c r="D227" s="234" t="s">
        <v>25</v>
      </c>
      <c r="E227" s="234" t="s">
        <v>25</v>
      </c>
      <c r="F227" s="234" t="s">
        <v>25</v>
      </c>
      <c r="G227" s="234" t="s">
        <v>25</v>
      </c>
      <c r="H227" s="234" t="s">
        <v>4612</v>
      </c>
      <c r="I227" s="234" t="s">
        <v>25</v>
      </c>
      <c r="J227" s="234" t="s">
        <v>4613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4614</v>
      </c>
      <c r="B228" s="234" t="s">
        <v>4615</v>
      </c>
      <c r="C228" s="234" t="s">
        <v>4616</v>
      </c>
      <c r="D228" s="234" t="s">
        <v>25</v>
      </c>
      <c r="E228" s="234" t="s">
        <v>25</v>
      </c>
      <c r="F228" s="234" t="s">
        <v>25</v>
      </c>
      <c r="G228" s="234" t="s">
        <v>25</v>
      </c>
      <c r="H228" s="234" t="s">
        <v>4617</v>
      </c>
      <c r="I228" s="234" t="s">
        <v>25</v>
      </c>
      <c r="J228" s="234" t="s">
        <v>4618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4619</v>
      </c>
      <c r="B229" s="234" t="s">
        <v>4620</v>
      </c>
      <c r="C229" s="234" t="s">
        <v>4621</v>
      </c>
      <c r="D229" s="234" t="s">
        <v>25</v>
      </c>
      <c r="E229" s="234" t="s">
        <v>25</v>
      </c>
      <c r="F229" s="234" t="s">
        <v>25</v>
      </c>
      <c r="G229" s="234" t="s">
        <v>25</v>
      </c>
      <c r="H229" s="234" t="s">
        <v>4622</v>
      </c>
      <c r="I229" s="234" t="s">
        <v>25</v>
      </c>
      <c r="J229" s="234" t="s">
        <v>4623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1047</v>
      </c>
      <c r="B230" s="233" t="s">
        <v>4624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4625</v>
      </c>
      <c r="B231" s="234" t="s">
        <v>4626</v>
      </c>
      <c r="C231" s="234" t="s">
        <v>4627</v>
      </c>
      <c r="D231" s="234" t="s">
        <v>4628</v>
      </c>
      <c r="E231" s="234" t="s">
        <v>25</v>
      </c>
      <c r="F231" s="234" t="s">
        <v>25</v>
      </c>
      <c r="G231" s="234" t="s">
        <v>25</v>
      </c>
      <c r="H231" s="234" t="s">
        <v>4629</v>
      </c>
      <c r="I231" s="234" t="s">
        <v>25</v>
      </c>
      <c r="J231" s="234" t="s">
        <v>4630</v>
      </c>
      <c r="K231" s="237">
        <f>IF(COUNTIF(L231:AY231,"&lt;&gt;")=0,"",SUMPRODUCT(((Recommendations[ImplStatus]="Implemented")+(Recommendations[ImplStatus]="Compensated"))*ISNUMBER(MATCH(Recommendations[Id],L231:AY231,0)))/COUNTIF(L231:AY231,"&lt;&gt;"))</f>
        <v>0</v>
      </c>
      <c r="L231" s="240" t="s">
        <v>337</v>
      </c>
      <c r="M231" s="240" t="s">
        <v>344</v>
      </c>
      <c r="N231" s="240" t="s">
        <v>351</v>
      </c>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4631</v>
      </c>
      <c r="B232" s="234" t="s">
        <v>4632</v>
      </c>
      <c r="C232" s="234" t="s">
        <v>4633</v>
      </c>
      <c r="D232" s="234" t="s">
        <v>4634</v>
      </c>
      <c r="E232" s="234" t="s">
        <v>25</v>
      </c>
      <c r="F232" s="234" t="s">
        <v>25</v>
      </c>
      <c r="G232" s="234" t="s">
        <v>25</v>
      </c>
      <c r="H232" s="234" t="s">
        <v>4635</v>
      </c>
      <c r="I232" s="234" t="s">
        <v>25</v>
      </c>
      <c r="J232" s="234" t="s">
        <v>4636</v>
      </c>
      <c r="K232" s="237">
        <f>IF(COUNTIF(L232:AY232,"&lt;&gt;")=0,"",SUMPRODUCT(((Recommendations[ImplStatus]="Implemented")+(Recommendations[ImplStatus]="Compensated"))*ISNUMBER(MATCH(Recommendations[Id],L232:AY232,0)))/COUNTIF(L232:AY232,"&lt;&gt;"))</f>
        <v>0</v>
      </c>
      <c r="L232" s="240" t="s">
        <v>82</v>
      </c>
      <c r="M232" s="240" t="s">
        <v>123</v>
      </c>
      <c r="N232" s="240" t="s">
        <v>220</v>
      </c>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4637</v>
      </c>
      <c r="B233" s="234" t="s">
        <v>4638</v>
      </c>
      <c r="C233" s="234" t="s">
        <v>4639</v>
      </c>
      <c r="D233" s="234" t="s">
        <v>4640</v>
      </c>
      <c r="E233" s="234" t="s">
        <v>25</v>
      </c>
      <c r="F233" s="234" t="s">
        <v>25</v>
      </c>
      <c r="G233" s="234" t="s">
        <v>25</v>
      </c>
      <c r="H233" s="234" t="s">
        <v>4641</v>
      </c>
      <c r="I233" s="234" t="s">
        <v>25</v>
      </c>
      <c r="J233" s="234" t="s">
        <v>4642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4643</v>
      </c>
      <c r="B234" s="234" t="s">
        <v>4644</v>
      </c>
      <c r="C234" s="234" t="s">
        <v>4645</v>
      </c>
      <c r="D234" s="234" t="s">
        <v>4646</v>
      </c>
      <c r="E234" s="234" t="s">
        <v>25</v>
      </c>
      <c r="F234" s="234" t="s">
        <v>25</v>
      </c>
      <c r="G234" s="234" t="s">
        <v>25</v>
      </c>
      <c r="H234" s="234" t="s">
        <v>4647</v>
      </c>
      <c r="I234" s="234" t="s">
        <v>25</v>
      </c>
      <c r="J234" s="234" t="s">
        <v>4648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1051</v>
      </c>
      <c r="B235" s="233" t="s">
        <v>4649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4650</v>
      </c>
      <c r="B236" s="234" t="s">
        <v>4651</v>
      </c>
      <c r="C236" s="234" t="s">
        <v>4652</v>
      </c>
      <c r="D236" s="234" t="s">
        <v>4653</v>
      </c>
      <c r="E236" s="234" t="s">
        <v>25</v>
      </c>
      <c r="F236" s="234" t="s">
        <v>25</v>
      </c>
      <c r="G236" s="234" t="s">
        <v>25</v>
      </c>
      <c r="H236" s="234" t="s">
        <v>4654</v>
      </c>
      <c r="I236" s="234" t="s">
        <v>25</v>
      </c>
      <c r="J236" s="234" t="s">
        <v>4655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4656</v>
      </c>
      <c r="B237" s="234" t="s">
        <v>4657</v>
      </c>
      <c r="C237" s="234" t="s">
        <v>4658</v>
      </c>
      <c r="D237" s="234" t="s">
        <v>4659</v>
      </c>
      <c r="E237" s="234" t="s">
        <v>25</v>
      </c>
      <c r="F237" s="234" t="s">
        <v>25</v>
      </c>
      <c r="G237" s="234" t="s">
        <v>4660</v>
      </c>
      <c r="H237" s="234" t="s">
        <v>4661</v>
      </c>
      <c r="I237" s="234" t="s">
        <v>3896</v>
      </c>
      <c r="J237" s="234" t="s">
        <v>4662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4663</v>
      </c>
      <c r="B238" s="234" t="s">
        <v>4664</v>
      </c>
      <c r="C238" s="234" t="s">
        <v>4665</v>
      </c>
      <c r="D238" s="234" t="s">
        <v>25</v>
      </c>
      <c r="E238" s="234" t="s">
        <v>25</v>
      </c>
      <c r="F238" s="234" t="s">
        <v>25</v>
      </c>
      <c r="G238" s="234" t="s">
        <v>25</v>
      </c>
      <c r="H238" s="234" t="s">
        <v>4666</v>
      </c>
      <c r="I238" s="234" t="s">
        <v>4667</v>
      </c>
      <c r="J238" s="234" t="s">
        <v>4668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4669</v>
      </c>
      <c r="B239" s="234" t="s">
        <v>4670</v>
      </c>
      <c r="C239" s="234" t="s">
        <v>4671</v>
      </c>
      <c r="D239" s="234" t="s">
        <v>25</v>
      </c>
      <c r="E239" s="234" t="s">
        <v>25</v>
      </c>
      <c r="F239" s="234" t="s">
        <v>25</v>
      </c>
      <c r="G239" s="234" t="s">
        <v>25</v>
      </c>
      <c r="H239" s="234" t="s">
        <v>4672</v>
      </c>
      <c r="I239" s="234" t="s">
        <v>3896</v>
      </c>
      <c r="J239" s="234" t="s">
        <v>4673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4674</v>
      </c>
      <c r="B240" s="234" t="s">
        <v>4675</v>
      </c>
      <c r="C240" s="234" t="s">
        <v>4676</v>
      </c>
      <c r="D240" s="234" t="s">
        <v>4677</v>
      </c>
      <c r="E240" s="234" t="s">
        <v>25</v>
      </c>
      <c r="F240" s="234" t="s">
        <v>25</v>
      </c>
      <c r="G240" s="234" t="s">
        <v>25</v>
      </c>
      <c r="H240" s="234" t="s">
        <v>4678</v>
      </c>
      <c r="I240" s="234" t="s">
        <v>25</v>
      </c>
      <c r="J240" s="234" t="s">
        <v>4679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1055</v>
      </c>
      <c r="B241" s="233" t="s">
        <v>4680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4681</v>
      </c>
      <c r="B242" s="234" t="s">
        <v>4682</v>
      </c>
      <c r="C242" s="234" t="s">
        <v>4683</v>
      </c>
      <c r="D242" s="234" t="s">
        <v>25</v>
      </c>
      <c r="E242" s="234" t="s">
        <v>25</v>
      </c>
      <c r="F242" s="234" t="s">
        <v>4684</v>
      </c>
      <c r="G242" s="234" t="s">
        <v>25</v>
      </c>
      <c r="H242" s="234" t="s">
        <v>4685</v>
      </c>
      <c r="I242" s="234" t="s">
        <v>25</v>
      </c>
      <c r="J242" s="234" t="s">
        <v>4686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1059</v>
      </c>
      <c r="B243" s="233" t="s">
        <v>4687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4688</v>
      </c>
      <c r="B244" s="234" t="s">
        <v>4689</v>
      </c>
      <c r="C244" s="234" t="s">
        <v>4690</v>
      </c>
      <c r="D244" s="234" t="s">
        <v>25</v>
      </c>
      <c r="E244" s="234" t="s">
        <v>25</v>
      </c>
      <c r="F244" s="234" t="s">
        <v>4691</v>
      </c>
      <c r="G244" s="234" t="s">
        <v>25</v>
      </c>
      <c r="H244" s="234" t="s">
        <v>4692</v>
      </c>
      <c r="I244" s="234" t="s">
        <v>4693</v>
      </c>
      <c r="J244" s="234" t="s">
        <v>4694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4695</v>
      </c>
      <c r="B245" s="234" t="s">
        <v>4696</v>
      </c>
      <c r="C245" s="234" t="s">
        <v>4697</v>
      </c>
      <c r="D245" s="234" t="s">
        <v>4698</v>
      </c>
      <c r="E245" s="234" t="s">
        <v>25</v>
      </c>
      <c r="F245" s="234" t="s">
        <v>25</v>
      </c>
      <c r="G245" s="234" t="s">
        <v>25</v>
      </c>
      <c r="H245" s="234" t="s">
        <v>4699</v>
      </c>
      <c r="I245" s="234" t="s">
        <v>25</v>
      </c>
      <c r="J245" s="234" t="s">
        <v>4700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4701</v>
      </c>
      <c r="B246" s="234" t="s">
        <v>4702</v>
      </c>
      <c r="C246" s="234" t="s">
        <v>4703</v>
      </c>
      <c r="D246" s="234" t="s">
        <v>25</v>
      </c>
      <c r="E246" s="234" t="s">
        <v>25</v>
      </c>
      <c r="F246" s="234" t="s">
        <v>25</v>
      </c>
      <c r="G246" s="234" t="s">
        <v>25</v>
      </c>
      <c r="H246" s="234" t="s">
        <v>4704</v>
      </c>
      <c r="I246" s="234" t="s">
        <v>25</v>
      </c>
      <c r="J246" s="234" t="s">
        <v>4705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1063</v>
      </c>
      <c r="B247" s="233" t="s">
        <v>4706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4707</v>
      </c>
      <c r="B248" s="234" t="s">
        <v>4708</v>
      </c>
      <c r="C248" s="234" t="s">
        <v>4709</v>
      </c>
      <c r="D248" s="234" t="s">
        <v>4710</v>
      </c>
      <c r="E248" s="234" t="s">
        <v>25</v>
      </c>
      <c r="F248" s="234" t="s">
        <v>25</v>
      </c>
      <c r="G248" s="234" t="s">
        <v>25</v>
      </c>
      <c r="H248" s="234" t="s">
        <v>4711</v>
      </c>
      <c r="I248" s="234" t="s">
        <v>4712</v>
      </c>
      <c r="J248" s="234" t="s">
        <v>4713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4714</v>
      </c>
      <c r="B249" s="234" t="s">
        <v>4715</v>
      </c>
      <c r="C249" s="234" t="s">
        <v>4709</v>
      </c>
      <c r="D249" s="234" t="s">
        <v>4716</v>
      </c>
      <c r="E249" s="234" t="s">
        <v>25</v>
      </c>
      <c r="F249" s="234" t="s">
        <v>25</v>
      </c>
      <c r="G249" s="234" t="s">
        <v>25</v>
      </c>
      <c r="H249" s="234" t="s">
        <v>4711</v>
      </c>
      <c r="I249" s="234" t="s">
        <v>4717</v>
      </c>
      <c r="J249" s="234" t="s">
        <v>4718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4719</v>
      </c>
      <c r="B250" s="234" t="s">
        <v>4720</v>
      </c>
      <c r="C250" s="234" t="s">
        <v>4721</v>
      </c>
      <c r="D250" s="234" t="s">
        <v>4722</v>
      </c>
      <c r="E250" s="234" t="s">
        <v>25</v>
      </c>
      <c r="F250" s="234" t="s">
        <v>25</v>
      </c>
      <c r="G250" s="234" t="s">
        <v>25</v>
      </c>
      <c r="H250" s="234" t="s">
        <v>4723</v>
      </c>
      <c r="I250" s="234" t="s">
        <v>25</v>
      </c>
      <c r="J250" s="234" t="s">
        <v>4724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4725</v>
      </c>
      <c r="B251" s="232" t="s">
        <v>4726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197</v>
      </c>
      <c r="B252" s="233" t="s">
        <v>4727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4728</v>
      </c>
      <c r="B253" s="234" t="s">
        <v>4729</v>
      </c>
      <c r="C253" s="234" t="s">
        <v>4730</v>
      </c>
      <c r="D253" s="234" t="s">
        <v>3668</v>
      </c>
      <c r="E253" s="234" t="s">
        <v>3454</v>
      </c>
      <c r="F253" s="234" t="s">
        <v>25</v>
      </c>
      <c r="G253" s="234" t="s">
        <v>25</v>
      </c>
      <c r="H253" s="234" t="s">
        <v>4731</v>
      </c>
      <c r="I253" s="234" t="s">
        <v>25</v>
      </c>
      <c r="J253" s="234" t="s">
        <v>4732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4733</v>
      </c>
      <c r="B254" s="234" t="s">
        <v>4734</v>
      </c>
      <c r="C254" s="234" t="s">
        <v>3459</v>
      </c>
      <c r="D254" s="234" t="s">
        <v>3460</v>
      </c>
      <c r="E254" s="234" t="s">
        <v>25</v>
      </c>
      <c r="F254" s="234" t="s">
        <v>3462</v>
      </c>
      <c r="G254" s="234" t="s">
        <v>25</v>
      </c>
      <c r="H254" s="234" t="s">
        <v>4735</v>
      </c>
      <c r="I254" s="234" t="s">
        <v>25</v>
      </c>
      <c r="J254" s="234" t="s">
        <v>4736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200</v>
      </c>
      <c r="B255" s="233" t="s">
        <v>4737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4738</v>
      </c>
      <c r="B256" s="234" t="s">
        <v>4739</v>
      </c>
      <c r="C256" s="234" t="s">
        <v>4740</v>
      </c>
      <c r="D256" s="234" t="s">
        <v>4741</v>
      </c>
      <c r="E256" s="234" t="s">
        <v>4742</v>
      </c>
      <c r="F256" s="234" t="s">
        <v>4743</v>
      </c>
      <c r="G256" s="234" t="s">
        <v>25</v>
      </c>
      <c r="H256" s="234" t="s">
        <v>4744</v>
      </c>
      <c r="I256" s="234" t="s">
        <v>25</v>
      </c>
      <c r="J256" s="234" t="s">
        <v>4745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4746</v>
      </c>
      <c r="B257" s="234" t="s">
        <v>4747</v>
      </c>
      <c r="C257" s="234" t="s">
        <v>4748</v>
      </c>
      <c r="D257" s="234" t="s">
        <v>4749</v>
      </c>
      <c r="E257" s="234" t="s">
        <v>25</v>
      </c>
      <c r="F257" s="234" t="s">
        <v>25</v>
      </c>
      <c r="G257" s="234" t="s">
        <v>25</v>
      </c>
      <c r="H257" s="234" t="s">
        <v>4750</v>
      </c>
      <c r="I257" s="234" t="s">
        <v>25</v>
      </c>
      <c r="J257" s="234" t="s">
        <v>4751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203</v>
      </c>
      <c r="B258" s="233" t="s">
        <v>4752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4753</v>
      </c>
      <c r="B259" s="234" t="s">
        <v>4754</v>
      </c>
      <c r="C259" s="234" t="s">
        <v>4755</v>
      </c>
      <c r="D259" s="234" t="s">
        <v>4756</v>
      </c>
      <c r="E259" s="234" t="s">
        <v>4757</v>
      </c>
      <c r="F259" s="234" t="s">
        <v>25</v>
      </c>
      <c r="G259" s="234" t="s">
        <v>25</v>
      </c>
      <c r="H259" s="234" t="s">
        <v>4758</v>
      </c>
      <c r="I259" s="234" t="s">
        <v>25</v>
      </c>
      <c r="J259" s="234" t="s">
        <v>4759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4760</v>
      </c>
      <c r="B260" s="234" t="s">
        <v>4761</v>
      </c>
      <c r="C260" s="234" t="s">
        <v>4762</v>
      </c>
      <c r="D260" s="234" t="s">
        <v>25</v>
      </c>
      <c r="E260" s="234" t="s">
        <v>25</v>
      </c>
      <c r="F260" s="234" t="s">
        <v>25</v>
      </c>
      <c r="G260" s="234" t="s">
        <v>25</v>
      </c>
      <c r="H260" s="234" t="s">
        <v>4763</v>
      </c>
      <c r="I260" s="234" t="s">
        <v>4764</v>
      </c>
      <c r="J260" s="234" t="s">
        <v>4765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4766</v>
      </c>
      <c r="B261" s="234" t="s">
        <v>4767</v>
      </c>
      <c r="C261" s="234" t="s">
        <v>4768</v>
      </c>
      <c r="D261" s="234" t="s">
        <v>4769</v>
      </c>
      <c r="E261" s="234" t="s">
        <v>25</v>
      </c>
      <c r="F261" s="234" t="s">
        <v>25</v>
      </c>
      <c r="G261" s="234" t="s">
        <v>25</v>
      </c>
      <c r="H261" s="234" t="s">
        <v>4770</v>
      </c>
      <c r="I261" s="234" t="s">
        <v>4771</v>
      </c>
      <c r="J261" s="234" t="s">
        <v>4772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4773</v>
      </c>
      <c r="B262" s="234" t="s">
        <v>4774</v>
      </c>
      <c r="C262" s="234" t="s">
        <v>4775</v>
      </c>
      <c r="D262" s="234" t="s">
        <v>4776</v>
      </c>
      <c r="E262" s="234" t="s">
        <v>25</v>
      </c>
      <c r="F262" s="234" t="s">
        <v>25</v>
      </c>
      <c r="G262" s="234" t="s">
        <v>25</v>
      </c>
      <c r="H262" s="234" t="s">
        <v>4777</v>
      </c>
      <c r="I262" s="234" t="s">
        <v>4778</v>
      </c>
      <c r="J262" s="234" t="s">
        <v>4779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4780</v>
      </c>
      <c r="B263" s="234" t="s">
        <v>4781</v>
      </c>
      <c r="C263" s="234" t="s">
        <v>4782</v>
      </c>
      <c r="D263" s="234" t="s">
        <v>4783</v>
      </c>
      <c r="E263" s="234" t="s">
        <v>25</v>
      </c>
      <c r="F263" s="234" t="s">
        <v>25</v>
      </c>
      <c r="G263" s="234" t="s">
        <v>4784</v>
      </c>
      <c r="H263" s="234" t="s">
        <v>3692</v>
      </c>
      <c r="I263" s="234" t="s">
        <v>4785</v>
      </c>
      <c r="J263" s="234" t="s">
        <v>4786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4787</v>
      </c>
      <c r="B264" s="234" t="s">
        <v>4788</v>
      </c>
      <c r="C264" s="234" t="s">
        <v>4775</v>
      </c>
      <c r="D264" s="234" t="s">
        <v>4789</v>
      </c>
      <c r="E264" s="234" t="s">
        <v>25</v>
      </c>
      <c r="F264" s="234" t="s">
        <v>25</v>
      </c>
      <c r="G264" s="234" t="s">
        <v>25</v>
      </c>
      <c r="H264" s="234" t="s">
        <v>4790</v>
      </c>
      <c r="I264" s="234" t="s">
        <v>25</v>
      </c>
      <c r="J264" s="234" t="s">
        <v>4791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210</v>
      </c>
      <c r="B265" s="233" t="s">
        <v>4792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4793</v>
      </c>
      <c r="B266" s="234" t="s">
        <v>4794</v>
      </c>
      <c r="C266" s="234" t="s">
        <v>4795</v>
      </c>
      <c r="D266" s="234" t="s">
        <v>4796</v>
      </c>
      <c r="E266" s="234" t="s">
        <v>4797</v>
      </c>
      <c r="F266" s="234" t="s">
        <v>25</v>
      </c>
      <c r="G266" s="234" t="s">
        <v>4798</v>
      </c>
      <c r="H266" s="234" t="s">
        <v>4799</v>
      </c>
      <c r="I266" s="234" t="s">
        <v>4800</v>
      </c>
      <c r="J266" s="234" t="s">
        <v>4801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4802</v>
      </c>
      <c r="B267" s="234" t="s">
        <v>4803</v>
      </c>
      <c r="C267" s="234" t="s">
        <v>4804</v>
      </c>
      <c r="D267" s="234" t="s">
        <v>4805</v>
      </c>
      <c r="E267" s="234" t="s">
        <v>25</v>
      </c>
      <c r="F267" s="234" t="s">
        <v>25</v>
      </c>
      <c r="G267" s="234" t="s">
        <v>25</v>
      </c>
      <c r="H267" s="234" t="s">
        <v>4806</v>
      </c>
      <c r="I267" s="234" t="s">
        <v>25</v>
      </c>
      <c r="J267" s="234" t="s">
        <v>4807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4808</v>
      </c>
      <c r="B268" s="234" t="s">
        <v>4809</v>
      </c>
      <c r="C268" s="234" t="s">
        <v>4810</v>
      </c>
      <c r="D268" s="234" t="s">
        <v>4805</v>
      </c>
      <c r="E268" s="234" t="s">
        <v>25</v>
      </c>
      <c r="F268" s="234" t="s">
        <v>25</v>
      </c>
      <c r="G268" s="234" t="s">
        <v>4811</v>
      </c>
      <c r="H268" s="234" t="s">
        <v>4812</v>
      </c>
      <c r="I268" s="234" t="s">
        <v>25</v>
      </c>
      <c r="J268" s="234" t="s">
        <v>4813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4814</v>
      </c>
      <c r="B269" s="234" t="s">
        <v>4815</v>
      </c>
      <c r="C269" s="234" t="s">
        <v>4810</v>
      </c>
      <c r="D269" s="234" t="s">
        <v>4816</v>
      </c>
      <c r="E269" s="234" t="s">
        <v>25</v>
      </c>
      <c r="F269" s="234" t="s">
        <v>25</v>
      </c>
      <c r="G269" s="234" t="s">
        <v>25</v>
      </c>
      <c r="H269" s="234" t="s">
        <v>4817</v>
      </c>
      <c r="I269" s="234" t="s">
        <v>25</v>
      </c>
      <c r="J269" s="234" t="s">
        <v>4818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4819</v>
      </c>
      <c r="B270" s="234" t="s">
        <v>4820</v>
      </c>
      <c r="C270" s="234" t="s">
        <v>4821</v>
      </c>
      <c r="D270" s="234" t="s">
        <v>4822</v>
      </c>
      <c r="E270" s="234" t="s">
        <v>25</v>
      </c>
      <c r="F270" s="234" t="s">
        <v>25</v>
      </c>
      <c r="G270" s="234" t="s">
        <v>25</v>
      </c>
      <c r="H270" s="234" t="s">
        <v>4823</v>
      </c>
      <c r="I270" s="234" t="s">
        <v>25</v>
      </c>
      <c r="J270" s="234" t="s">
        <v>4824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4825</v>
      </c>
      <c r="B271" s="234" t="s">
        <v>4826</v>
      </c>
      <c r="C271" s="234" t="s">
        <v>4827</v>
      </c>
      <c r="D271" s="234" t="s">
        <v>4828</v>
      </c>
      <c r="E271" s="234" t="s">
        <v>25</v>
      </c>
      <c r="F271" s="234" t="s">
        <v>25</v>
      </c>
      <c r="G271" s="234" t="s">
        <v>25</v>
      </c>
      <c r="H271" s="234" t="s">
        <v>4829</v>
      </c>
      <c r="I271" s="234" t="s">
        <v>4830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4831</v>
      </c>
      <c r="B272" s="234" t="s">
        <v>4832</v>
      </c>
      <c r="C272" s="234" t="s">
        <v>4833</v>
      </c>
      <c r="D272" s="234" t="s">
        <v>4834</v>
      </c>
      <c r="E272" s="234" t="s">
        <v>25</v>
      </c>
      <c r="F272" s="234" t="s">
        <v>25</v>
      </c>
      <c r="G272" s="234" t="s">
        <v>25</v>
      </c>
      <c r="H272" s="234" t="s">
        <v>4835</v>
      </c>
      <c r="I272" s="234" t="s">
        <v>4836</v>
      </c>
      <c r="J272" s="234" t="s">
        <v>4837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213</v>
      </c>
      <c r="B273" s="233" t="s">
        <v>4838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4839</v>
      </c>
      <c r="B274" s="234" t="s">
        <v>4840</v>
      </c>
      <c r="C274" s="234" t="s">
        <v>4841</v>
      </c>
      <c r="D274" s="234" t="s">
        <v>4834</v>
      </c>
      <c r="E274" s="234" t="s">
        <v>4842</v>
      </c>
      <c r="F274" s="234" t="s">
        <v>25</v>
      </c>
      <c r="G274" s="234" t="s">
        <v>25</v>
      </c>
      <c r="H274" s="234" t="s">
        <v>4843</v>
      </c>
      <c r="I274" s="234" t="s">
        <v>25</v>
      </c>
      <c r="J274" s="234" t="s">
        <v>4844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4845</v>
      </c>
      <c r="B275" s="234" t="s">
        <v>4846</v>
      </c>
      <c r="C275" s="234" t="s">
        <v>4847</v>
      </c>
      <c r="D275" s="234" t="s">
        <v>4848</v>
      </c>
      <c r="E275" s="234" t="s">
        <v>25</v>
      </c>
      <c r="F275" s="234" t="s">
        <v>25</v>
      </c>
      <c r="G275" s="234" t="s">
        <v>25</v>
      </c>
      <c r="H275" s="234" t="s">
        <v>4849</v>
      </c>
      <c r="I275" s="234" t="s">
        <v>25</v>
      </c>
      <c r="J275" s="234" t="s">
        <v>4850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4851</v>
      </c>
      <c r="B276" s="234" t="s">
        <v>4852</v>
      </c>
      <c r="C276" s="234" t="s">
        <v>4853</v>
      </c>
      <c r="D276" s="234" t="s">
        <v>4854</v>
      </c>
      <c r="E276" s="234" t="s">
        <v>25</v>
      </c>
      <c r="F276" s="234" t="s">
        <v>4855</v>
      </c>
      <c r="G276" s="234" t="s">
        <v>25</v>
      </c>
      <c r="H276" s="234" t="s">
        <v>4856</v>
      </c>
      <c r="I276" s="234" t="s">
        <v>4857</v>
      </c>
      <c r="J276" s="234" t="s">
        <v>4858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220</v>
      </c>
      <c r="B277" s="233" t="s">
        <v>4859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4860</v>
      </c>
      <c r="B278" s="234" t="s">
        <v>4861</v>
      </c>
      <c r="C278" s="234" t="s">
        <v>4862</v>
      </c>
      <c r="D278" s="234" t="s">
        <v>4863</v>
      </c>
      <c r="E278" s="234" t="s">
        <v>25</v>
      </c>
      <c r="F278" s="234" t="s">
        <v>4864</v>
      </c>
      <c r="G278" s="234" t="s">
        <v>25</v>
      </c>
      <c r="H278" s="234" t="s">
        <v>4865</v>
      </c>
      <c r="I278" s="234" t="s">
        <v>25</v>
      </c>
      <c r="J278" s="234" t="s">
        <v>4866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4867</v>
      </c>
      <c r="B279" s="232" t="s">
        <v>4868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228</v>
      </c>
      <c r="B280" s="233" t="s">
        <v>4869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4870</v>
      </c>
      <c r="B281" s="234" t="s">
        <v>4871</v>
      </c>
      <c r="C281" s="234" t="s">
        <v>4872</v>
      </c>
      <c r="D281" s="234" t="s">
        <v>4873</v>
      </c>
      <c r="E281" s="234" t="s">
        <v>4874</v>
      </c>
      <c r="F281" s="234" t="s">
        <v>25</v>
      </c>
      <c r="G281" s="234" t="s">
        <v>25</v>
      </c>
      <c r="H281" s="234" t="s">
        <v>4875</v>
      </c>
      <c r="I281" s="234" t="s">
        <v>25</v>
      </c>
      <c r="J281" s="234" t="s">
        <v>4876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4877</v>
      </c>
      <c r="B282" s="234" t="s">
        <v>4878</v>
      </c>
      <c r="C282" s="234" t="s">
        <v>4879</v>
      </c>
      <c r="D282" s="234" t="s">
        <v>25</v>
      </c>
      <c r="E282" s="234" t="s">
        <v>25</v>
      </c>
      <c r="F282" s="234" t="s">
        <v>25</v>
      </c>
      <c r="G282" s="234" t="s">
        <v>25</v>
      </c>
      <c r="H282" s="234" t="s">
        <v>4880</v>
      </c>
      <c r="I282" s="234" t="s">
        <v>25</v>
      </c>
      <c r="J282" s="234" t="s">
        <v>4881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4882</v>
      </c>
      <c r="B283" s="234" t="s">
        <v>4883</v>
      </c>
      <c r="C283" s="234" t="s">
        <v>4884</v>
      </c>
      <c r="D283" s="234" t="s">
        <v>25</v>
      </c>
      <c r="E283" s="234" t="s">
        <v>25</v>
      </c>
      <c r="F283" s="234" t="s">
        <v>25</v>
      </c>
      <c r="G283" s="234" t="s">
        <v>25</v>
      </c>
      <c r="H283" s="234" t="s">
        <v>4885</v>
      </c>
      <c r="I283" s="234" t="s">
        <v>25</v>
      </c>
      <c r="J283" s="234" t="s">
        <v>4886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4887</v>
      </c>
      <c r="B284" s="234" t="s">
        <v>4888</v>
      </c>
      <c r="C284" s="234" t="s">
        <v>4889</v>
      </c>
      <c r="D284" s="234" t="s">
        <v>4890</v>
      </c>
      <c r="E284" s="234" t="s">
        <v>25</v>
      </c>
      <c r="F284" s="234" t="s">
        <v>25</v>
      </c>
      <c r="G284" s="234" t="s">
        <v>25</v>
      </c>
      <c r="H284" s="234" t="s">
        <v>4891</v>
      </c>
      <c r="I284" s="234" t="s">
        <v>25</v>
      </c>
      <c r="J284" s="234" t="s">
        <v>4892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1090</v>
      </c>
      <c r="B285" s="233" t="s">
        <v>4893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4894</v>
      </c>
      <c r="B286" s="234" t="s">
        <v>4895</v>
      </c>
      <c r="C286" s="234" t="s">
        <v>4896</v>
      </c>
      <c r="D286" s="234" t="s">
        <v>4897</v>
      </c>
      <c r="E286" s="234" t="s">
        <v>25</v>
      </c>
      <c r="F286" s="234" t="s">
        <v>25</v>
      </c>
      <c r="G286" s="234" t="s">
        <v>25</v>
      </c>
      <c r="H286" s="234" t="s">
        <v>4898</v>
      </c>
      <c r="I286" s="234" t="s">
        <v>4899</v>
      </c>
      <c r="J286" s="234" t="s">
        <v>4900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1094</v>
      </c>
      <c r="B287" s="233" t="s">
        <v>4901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4902</v>
      </c>
      <c r="B288" s="234" t="s">
        <v>4903</v>
      </c>
      <c r="C288" s="234" t="s">
        <v>4904</v>
      </c>
      <c r="D288" s="234" t="s">
        <v>4905</v>
      </c>
      <c r="E288" s="234" t="s">
        <v>4906</v>
      </c>
      <c r="F288" s="234" t="s">
        <v>4907</v>
      </c>
      <c r="G288" s="234" t="s">
        <v>4908</v>
      </c>
      <c r="H288" s="234" t="s">
        <v>4909</v>
      </c>
      <c r="I288" s="234" t="s">
        <v>3896</v>
      </c>
      <c r="J288" s="234" t="s">
        <v>4910</v>
      </c>
      <c r="K288" s="237">
        <f>IF(COUNTIF(L288:AY288,"&lt;&gt;")=0,"",SUMPRODUCT(((Recommendations[ImplStatus]="Implemented")+(Recommendations[ImplStatus]="Compensated"))*ISNUMBER(MATCH(Recommendations[Id],L288:AY288,0)))/COUNTIF(L288:AY288,"&lt;&gt;"))</f>
        <v>0</v>
      </c>
      <c r="L288" s="240" t="s">
        <v>378</v>
      </c>
      <c r="M288" s="240" t="s">
        <v>385</v>
      </c>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4911</v>
      </c>
      <c r="B289" s="234" t="s">
        <v>4912</v>
      </c>
      <c r="C289" s="234" t="s">
        <v>4913</v>
      </c>
      <c r="D289" s="234" t="s">
        <v>25</v>
      </c>
      <c r="E289" s="234" t="s">
        <v>4906</v>
      </c>
      <c r="F289" s="234" t="s">
        <v>25</v>
      </c>
      <c r="G289" s="234" t="s">
        <v>4914</v>
      </c>
      <c r="H289" s="234" t="s">
        <v>4915</v>
      </c>
      <c r="I289" s="234" t="s">
        <v>4916</v>
      </c>
      <c r="J289" s="234" t="s">
        <v>4917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4918</v>
      </c>
      <c r="B290" s="234" t="s">
        <v>4919</v>
      </c>
      <c r="C290" s="234" t="s">
        <v>4920</v>
      </c>
      <c r="D290" s="234" t="s">
        <v>25</v>
      </c>
      <c r="E290" s="234" t="s">
        <v>4921</v>
      </c>
      <c r="F290" s="234" t="s">
        <v>25</v>
      </c>
      <c r="G290" s="234" t="s">
        <v>4922</v>
      </c>
      <c r="H290" s="234" t="s">
        <v>4923</v>
      </c>
      <c r="I290" s="234" t="s">
        <v>4924</v>
      </c>
      <c r="J290" s="234" t="s">
        <v>4925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4926</v>
      </c>
      <c r="B291" s="234" t="s">
        <v>4927</v>
      </c>
      <c r="C291" s="234" t="s">
        <v>4928</v>
      </c>
      <c r="D291" s="234" t="s">
        <v>25</v>
      </c>
      <c r="E291" s="234" t="s">
        <v>25</v>
      </c>
      <c r="F291" s="234" t="s">
        <v>25</v>
      </c>
      <c r="G291" s="234" t="s">
        <v>25</v>
      </c>
      <c r="H291" s="234" t="s">
        <v>4929</v>
      </c>
      <c r="I291" s="234" t="s">
        <v>3896</v>
      </c>
      <c r="J291" s="234" t="s">
        <v>4930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1098</v>
      </c>
      <c r="B292" s="233" t="s">
        <v>4931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4932</v>
      </c>
      <c r="B293" s="234" t="s">
        <v>4933</v>
      </c>
      <c r="C293" s="234" t="s">
        <v>4934</v>
      </c>
      <c r="D293" s="234" t="s">
        <v>4935</v>
      </c>
      <c r="E293" s="234" t="s">
        <v>25</v>
      </c>
      <c r="F293" s="234" t="s">
        <v>25</v>
      </c>
      <c r="G293" s="234" t="s">
        <v>25</v>
      </c>
      <c r="H293" s="234" t="s">
        <v>4936</v>
      </c>
      <c r="I293" s="234" t="s">
        <v>4937</v>
      </c>
      <c r="J293" s="234" t="s">
        <v>4938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4939</v>
      </c>
      <c r="B294" s="234" t="s">
        <v>4940</v>
      </c>
      <c r="C294" s="234" t="s">
        <v>4941</v>
      </c>
      <c r="D294" s="234" t="s">
        <v>4935</v>
      </c>
      <c r="E294" s="234" t="s">
        <v>25</v>
      </c>
      <c r="F294" s="234" t="s">
        <v>4942</v>
      </c>
      <c r="G294" s="234" t="s">
        <v>25</v>
      </c>
      <c r="H294" s="234" t="s">
        <v>4943</v>
      </c>
      <c r="I294" s="234" t="s">
        <v>3866</v>
      </c>
      <c r="J294" s="234" t="s">
        <v>4944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4945</v>
      </c>
      <c r="B295" s="234" t="s">
        <v>4946</v>
      </c>
      <c r="C295" s="234" t="s">
        <v>4947</v>
      </c>
      <c r="D295" s="234" t="s">
        <v>4948</v>
      </c>
      <c r="E295" s="234" t="s">
        <v>25</v>
      </c>
      <c r="F295" s="234" t="s">
        <v>25</v>
      </c>
      <c r="G295" s="234" t="s">
        <v>25</v>
      </c>
      <c r="H295" s="234" t="s">
        <v>4949</v>
      </c>
      <c r="I295" s="234" t="s">
        <v>3866</v>
      </c>
      <c r="J295" s="234" t="s">
        <v>4950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1102</v>
      </c>
      <c r="B296" s="233" t="s">
        <v>4951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4952</v>
      </c>
      <c r="B297" s="234" t="s">
        <v>4953</v>
      </c>
      <c r="C297" s="234" t="s">
        <v>4954</v>
      </c>
      <c r="D297" s="234" t="s">
        <v>4948</v>
      </c>
      <c r="E297" s="234" t="s">
        <v>25</v>
      </c>
      <c r="F297" s="234" t="s">
        <v>4955</v>
      </c>
      <c r="G297" s="234" t="s">
        <v>25</v>
      </c>
      <c r="H297" s="234" t="s">
        <v>4956</v>
      </c>
      <c r="I297" s="234" t="s">
        <v>25</v>
      </c>
      <c r="J297" s="234" t="s">
        <v>4957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4958</v>
      </c>
      <c r="B298" s="234" t="s">
        <v>4959</v>
      </c>
      <c r="C298" s="234" t="s">
        <v>4960</v>
      </c>
      <c r="D298" s="234" t="s">
        <v>4961</v>
      </c>
      <c r="E298" s="234" t="s">
        <v>25</v>
      </c>
      <c r="F298" s="234" t="s">
        <v>25</v>
      </c>
      <c r="G298" s="234" t="s">
        <v>4962</v>
      </c>
      <c r="H298" s="234" t="s">
        <v>4963</v>
      </c>
      <c r="I298" s="234" t="s">
        <v>4963</v>
      </c>
      <c r="J298" s="234" t="s">
        <v>4964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4965</v>
      </c>
      <c r="B299" s="234" t="s">
        <v>4966</v>
      </c>
      <c r="C299" s="234" t="s">
        <v>4967</v>
      </c>
      <c r="D299" s="234" t="s">
        <v>25</v>
      </c>
      <c r="E299" s="234" t="s">
        <v>25</v>
      </c>
      <c r="F299" s="234" t="s">
        <v>25</v>
      </c>
      <c r="G299" s="234" t="s">
        <v>25</v>
      </c>
      <c r="H299" s="234" t="s">
        <v>4968</v>
      </c>
      <c r="I299" s="234" t="s">
        <v>4969</v>
      </c>
      <c r="J299" s="234" t="s">
        <v>4970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4971</v>
      </c>
      <c r="B300" s="234" t="s">
        <v>4972</v>
      </c>
      <c r="C300" s="234" t="s">
        <v>4973</v>
      </c>
      <c r="D300" s="234" t="s">
        <v>25</v>
      </c>
      <c r="E300" s="234" t="s">
        <v>25</v>
      </c>
      <c r="F300" s="234" t="s">
        <v>4974</v>
      </c>
      <c r="G300" s="234" t="s">
        <v>25</v>
      </c>
      <c r="H300" s="234" t="s">
        <v>4975</v>
      </c>
      <c r="I300" s="234" t="s">
        <v>4969</v>
      </c>
      <c r="J300" s="234" t="s">
        <v>4976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1106</v>
      </c>
      <c r="B301" s="233" t="s">
        <v>4977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4978</v>
      </c>
      <c r="B302" s="234" t="s">
        <v>4979</v>
      </c>
      <c r="C302" s="234" t="s">
        <v>4980</v>
      </c>
      <c r="D302" s="234" t="s">
        <v>25</v>
      </c>
      <c r="E302" s="234" t="s">
        <v>25</v>
      </c>
      <c r="F302" s="234" t="s">
        <v>25</v>
      </c>
      <c r="G302" s="234" t="s">
        <v>25</v>
      </c>
      <c r="H302" s="234" t="s">
        <v>4981</v>
      </c>
      <c r="I302" s="234" t="s">
        <v>25</v>
      </c>
      <c r="J302" s="234" t="s">
        <v>4982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4983</v>
      </c>
      <c r="B303" s="234" t="s">
        <v>4984</v>
      </c>
      <c r="C303" s="234" t="s">
        <v>4985</v>
      </c>
      <c r="D303" s="234" t="s">
        <v>4986</v>
      </c>
      <c r="E303" s="234" t="s">
        <v>25</v>
      </c>
      <c r="F303" s="234" t="s">
        <v>25</v>
      </c>
      <c r="G303" s="234" t="s">
        <v>25</v>
      </c>
      <c r="H303" s="234" t="s">
        <v>4987</v>
      </c>
      <c r="I303" s="234" t="s">
        <v>3896</v>
      </c>
      <c r="J303" s="234" t="s">
        <v>4988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4989</v>
      </c>
      <c r="B304" s="234" t="s">
        <v>4990</v>
      </c>
      <c r="C304" s="234" t="s">
        <v>4991</v>
      </c>
      <c r="D304" s="234" t="s">
        <v>4986</v>
      </c>
      <c r="E304" s="234" t="s">
        <v>25</v>
      </c>
      <c r="F304" s="234" t="s">
        <v>4992</v>
      </c>
      <c r="G304" s="234" t="s">
        <v>25</v>
      </c>
      <c r="H304" s="234" t="s">
        <v>4993</v>
      </c>
      <c r="I304" s="234" t="s">
        <v>25</v>
      </c>
      <c r="J304" s="234" t="s">
        <v>4994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4995</v>
      </c>
      <c r="B305" s="234" t="s">
        <v>4996</v>
      </c>
      <c r="C305" s="234" t="s">
        <v>4997</v>
      </c>
      <c r="D305" s="234" t="s">
        <v>4998</v>
      </c>
      <c r="E305" s="234" t="s">
        <v>25</v>
      </c>
      <c r="F305" s="234" t="s">
        <v>25</v>
      </c>
      <c r="G305" s="234" t="s">
        <v>25</v>
      </c>
      <c r="H305" s="234" t="s">
        <v>4999</v>
      </c>
      <c r="I305" s="234" t="s">
        <v>5000</v>
      </c>
      <c r="J305" s="234" t="s">
        <v>5001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5002</v>
      </c>
      <c r="B306" s="234" t="s">
        <v>5003</v>
      </c>
      <c r="C306" s="234" t="s">
        <v>5004</v>
      </c>
      <c r="D306" s="234" t="s">
        <v>5005</v>
      </c>
      <c r="E306" s="234" t="s">
        <v>25</v>
      </c>
      <c r="F306" s="234" t="s">
        <v>25</v>
      </c>
      <c r="G306" s="234" t="s">
        <v>25</v>
      </c>
      <c r="H306" s="234" t="s">
        <v>5006</v>
      </c>
      <c r="I306" s="234" t="s">
        <v>3896</v>
      </c>
      <c r="J306" s="234" t="s">
        <v>5007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1110</v>
      </c>
      <c r="B307" s="233" t="s">
        <v>5008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5009</v>
      </c>
      <c r="B308" s="234" t="s">
        <v>5010</v>
      </c>
      <c r="C308" s="234" t="s">
        <v>5011</v>
      </c>
      <c r="D308" s="234" t="s">
        <v>5005</v>
      </c>
      <c r="E308" s="234" t="s">
        <v>25</v>
      </c>
      <c r="F308" s="234" t="s">
        <v>5012</v>
      </c>
      <c r="G308" s="234" t="s">
        <v>25</v>
      </c>
      <c r="H308" s="234" t="s">
        <v>5013</v>
      </c>
      <c r="I308" s="234" t="s">
        <v>5014</v>
      </c>
      <c r="J308" s="234" t="s">
        <v>5015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1114</v>
      </c>
      <c r="B309" s="233" t="s">
        <v>5016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5017</v>
      </c>
      <c r="B310" s="234" t="s">
        <v>5018</v>
      </c>
      <c r="C310" s="234" t="s">
        <v>5019</v>
      </c>
      <c r="D310" s="234" t="s">
        <v>25</v>
      </c>
      <c r="E310" s="234" t="s">
        <v>25</v>
      </c>
      <c r="F310" s="234" t="s">
        <v>5020</v>
      </c>
      <c r="G310" s="234" t="s">
        <v>25</v>
      </c>
      <c r="H310" s="234" t="s">
        <v>5021</v>
      </c>
      <c r="I310" s="234" t="s">
        <v>5022</v>
      </c>
      <c r="J310" s="234" t="s">
        <v>5023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5024</v>
      </c>
      <c r="B311" s="234" t="s">
        <v>5025</v>
      </c>
      <c r="C311" s="234" t="s">
        <v>5026</v>
      </c>
      <c r="D311" s="234" t="s">
        <v>5027</v>
      </c>
      <c r="E311" s="234" t="s">
        <v>25</v>
      </c>
      <c r="F311" s="234" t="s">
        <v>25</v>
      </c>
      <c r="G311" s="234" t="s">
        <v>5028</v>
      </c>
      <c r="H311" s="234" t="s">
        <v>5029</v>
      </c>
      <c r="I311" s="234" t="s">
        <v>25</v>
      </c>
      <c r="J311" s="234" t="s">
        <v>5030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5031</v>
      </c>
      <c r="B312" s="234" t="s">
        <v>5032</v>
      </c>
      <c r="C312" s="234" t="s">
        <v>5033</v>
      </c>
      <c r="D312" s="234" t="s">
        <v>5034</v>
      </c>
      <c r="E312" s="234" t="s">
        <v>25</v>
      </c>
      <c r="F312" s="234" t="s">
        <v>25</v>
      </c>
      <c r="G312" s="234" t="s">
        <v>25</v>
      </c>
      <c r="H312" s="234" t="s">
        <v>5035</v>
      </c>
      <c r="I312" s="234" t="s">
        <v>25</v>
      </c>
      <c r="J312" s="234" t="s">
        <v>5036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5037</v>
      </c>
      <c r="B313" s="234" t="s">
        <v>5038</v>
      </c>
      <c r="C313" s="234" t="s">
        <v>5039</v>
      </c>
      <c r="D313" s="234" t="s">
        <v>5040</v>
      </c>
      <c r="E313" s="234" t="s">
        <v>25</v>
      </c>
      <c r="F313" s="234" t="s">
        <v>25</v>
      </c>
      <c r="G313" s="234" t="s">
        <v>5041</v>
      </c>
      <c r="H313" s="234" t="s">
        <v>5042</v>
      </c>
      <c r="I313" s="234" t="s">
        <v>5043</v>
      </c>
      <c r="J313" s="234" t="s">
        <v>5044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5045</v>
      </c>
      <c r="B314" s="234" t="s">
        <v>5046</v>
      </c>
      <c r="C314" s="234" t="s">
        <v>5047</v>
      </c>
      <c r="D314" s="234" t="s">
        <v>5048</v>
      </c>
      <c r="E314" s="234" t="s">
        <v>25</v>
      </c>
      <c r="F314" s="234" t="s">
        <v>25</v>
      </c>
      <c r="G314" s="234" t="s">
        <v>5049</v>
      </c>
      <c r="H314" s="234" t="s">
        <v>5050</v>
      </c>
      <c r="I314" s="234" t="s">
        <v>5051</v>
      </c>
      <c r="J314" s="234" t="s">
        <v>5052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5053</v>
      </c>
      <c r="B315" s="233" t="s">
        <v>5054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5055</v>
      </c>
      <c r="B316" s="234" t="s">
        <v>5056</v>
      </c>
      <c r="C316" s="234" t="s">
        <v>5057</v>
      </c>
      <c r="D316" s="234" t="s">
        <v>25</v>
      </c>
      <c r="E316" s="234" t="s">
        <v>25</v>
      </c>
      <c r="F316" s="234" t="s">
        <v>25</v>
      </c>
      <c r="G316" s="234" t="s">
        <v>25</v>
      </c>
      <c r="H316" s="234" t="s">
        <v>5058</v>
      </c>
      <c r="I316" s="234" t="s">
        <v>5059</v>
      </c>
      <c r="J316" s="234" t="s">
        <v>5060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5061</v>
      </c>
      <c r="B317" s="234" t="s">
        <v>5062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5063</v>
      </c>
      <c r="B318" s="233" t="s">
        <v>5064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5065</v>
      </c>
      <c r="B319" s="234" t="s">
        <v>5066</v>
      </c>
      <c r="C319" s="234" t="s">
        <v>5067</v>
      </c>
      <c r="D319" s="234" t="s">
        <v>5068</v>
      </c>
      <c r="E319" s="234" t="s">
        <v>25</v>
      </c>
      <c r="F319" s="234" t="s">
        <v>5069</v>
      </c>
      <c r="G319" s="234" t="s">
        <v>5070</v>
      </c>
      <c r="H319" s="234" t="s">
        <v>5071</v>
      </c>
      <c r="I319" s="234" t="s">
        <v>25</v>
      </c>
      <c r="J319" s="234" t="s">
        <v>5072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5073</v>
      </c>
      <c r="B320" s="234" t="s">
        <v>5074</v>
      </c>
      <c r="C320" s="234" t="s">
        <v>5075</v>
      </c>
      <c r="D320" s="234" t="s">
        <v>5076</v>
      </c>
      <c r="E320" s="234" t="s">
        <v>25</v>
      </c>
      <c r="F320" s="234" t="s">
        <v>25</v>
      </c>
      <c r="G320" s="234" t="s">
        <v>25</v>
      </c>
      <c r="H320" s="234" t="s">
        <v>5077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5078</v>
      </c>
      <c r="B321" s="234" t="s">
        <v>5079</v>
      </c>
      <c r="C321" s="234" t="s">
        <v>5080</v>
      </c>
      <c r="D321" s="234" t="s">
        <v>5081</v>
      </c>
      <c r="E321" s="234" t="s">
        <v>25</v>
      </c>
      <c r="F321" s="234" t="s">
        <v>25</v>
      </c>
      <c r="G321" s="234" t="s">
        <v>25</v>
      </c>
      <c r="H321" s="234" t="s">
        <v>5082</v>
      </c>
      <c r="I321" s="234" t="s">
        <v>25</v>
      </c>
      <c r="J321" s="234" t="s">
        <v>5083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5084</v>
      </c>
      <c r="B322" s="234" t="s">
        <v>5085</v>
      </c>
      <c r="C322" s="234" t="s">
        <v>5086</v>
      </c>
      <c r="D322" s="234" t="s">
        <v>5087</v>
      </c>
      <c r="E322" s="234" t="s">
        <v>25</v>
      </c>
      <c r="F322" s="234" t="s">
        <v>25</v>
      </c>
      <c r="G322" s="234" t="s">
        <v>25</v>
      </c>
      <c r="H322" s="234" t="s">
        <v>5088</v>
      </c>
      <c r="I322" s="234" t="s">
        <v>25</v>
      </c>
      <c r="J322" s="234" t="s">
        <v>5089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5090</v>
      </c>
      <c r="B323" s="234" t="s">
        <v>5091</v>
      </c>
      <c r="C323" s="234" t="s">
        <v>5092</v>
      </c>
      <c r="D323" s="234" t="s">
        <v>25</v>
      </c>
      <c r="E323" s="234" t="s">
        <v>25</v>
      </c>
      <c r="F323" s="234" t="s">
        <v>25</v>
      </c>
      <c r="G323" s="234" t="s">
        <v>25</v>
      </c>
      <c r="H323" s="234" t="s">
        <v>5093</v>
      </c>
      <c r="I323" s="234" t="s">
        <v>3896</v>
      </c>
      <c r="J323" s="234" t="s">
        <v>5094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5095</v>
      </c>
      <c r="B324" s="234" t="s">
        <v>5096</v>
      </c>
      <c r="C324" s="234" t="s">
        <v>5097</v>
      </c>
      <c r="D324" s="234" t="s">
        <v>25</v>
      </c>
      <c r="E324" s="234" t="s">
        <v>25</v>
      </c>
      <c r="F324" s="234" t="s">
        <v>25</v>
      </c>
      <c r="G324" s="234" t="s">
        <v>25</v>
      </c>
      <c r="H324" s="234" t="s">
        <v>5098</v>
      </c>
      <c r="I324" s="234" t="s">
        <v>5099</v>
      </c>
      <c r="J324" s="234" t="s">
        <v>5100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5101</v>
      </c>
      <c r="B325" s="234" t="s">
        <v>5102</v>
      </c>
      <c r="C325" s="234" t="s">
        <v>5103</v>
      </c>
      <c r="D325" s="234" t="s">
        <v>5104</v>
      </c>
      <c r="E325" s="234" t="s">
        <v>25</v>
      </c>
      <c r="F325" s="234" t="s">
        <v>25</v>
      </c>
      <c r="G325" s="234" t="s">
        <v>25</v>
      </c>
      <c r="H325" s="234" t="s">
        <v>5105</v>
      </c>
      <c r="I325" s="234" t="s">
        <v>25</v>
      </c>
      <c r="J325" s="234" t="s">
        <v>5106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5107</v>
      </c>
      <c r="B326" s="241" t="s">
        <v>5108</v>
      </c>
      <c r="C326" s="241" t="s">
        <v>5109</v>
      </c>
      <c r="D326" s="241" t="s">
        <v>5110</v>
      </c>
      <c r="E326" s="241" t="s">
        <v>25</v>
      </c>
      <c r="F326" s="241" t="s">
        <v>25</v>
      </c>
      <c r="G326" s="241" t="s">
        <v>25</v>
      </c>
      <c r="H326" s="241" t="s">
        <v>5111</v>
      </c>
      <c r="I326" s="241" t="s">
        <v>3896</v>
      </c>
      <c r="J326" s="241" t="s">
        <v>5112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411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IFERROR(INDEX('Recommendations'!$I$2:$I$65, MATCH(L2,'Recommendations'!$B$2:$B$65,0))="Implemented", FALSE))</xm:f>
            <x14:dxf>
              <font>
                <color rgb="FF000000"/>
              </font>
              <fill>
                <patternFill>
                  <bgColor rgb="FF3C7D22"/>
                </patternFill>
              </fill>
            </x14:dxf>
          </x14:cfRule>
          <x14:cfRule type="expression" priority="2" id="{00000000-000E-0000-0A00-000002000000}">
            <xm:f>AND(L2&lt;&gt;"", IFERROR(INDEX('Recommendations'!$I$2:$I$65, MATCH(L2,'Recommendations'!$B$2:$B$65,0))="Compensated", FALSE))</xm:f>
            <x14:dxf>
              <font>
                <color rgb="FF000000"/>
              </font>
              <fill>
                <patternFill>
                  <bgColor rgb="FFC6E0B4"/>
                </patternFill>
              </fill>
            </x14:dxf>
          </x14:cfRule>
          <x14:cfRule type="expression" priority="3" id="{00000000-000E-0000-0A00-000003000000}">
            <xm:f>AND(L2&lt;&gt;"", IFERROR(INDEX('Recommendations'!$I$2:$I$65, MATCH(L2,'Recommendations'!$B$2:$B$65,0))="Testing", FALSE))</xm:f>
            <x14:dxf>
              <font>
                <color rgb="FF000000"/>
              </font>
              <fill>
                <patternFill>
                  <bgColor rgb="FFFFC000"/>
                </patternFill>
              </fill>
            </x14:dxf>
          </x14:cfRule>
          <x14:cfRule type="expression" priority="4" id="{00000000-000E-0000-0A00-000004000000}">
            <xm:f>AND(L2&lt;&gt;"", IFERROR(INDEX('Recommendations'!$I$2:$I$65, MATCH(L2,'Recommendations'!$B$2:$B$65,0))="Failed", FALSE))</xm:f>
            <x14:dxf>
              <font>
                <color rgb="FF000000"/>
              </font>
              <fill>
                <patternFill>
                  <bgColor rgb="FFD82891"/>
                </patternFill>
              </fill>
            </x14:dxf>
          </x14:cfRule>
          <x14:cfRule type="expression" priority="5" id="{00000000-000E-0000-0A00-000005000000}">
            <xm:f>AND(L2&lt;&gt;"", IFERROR(INDEX('Recommendations'!$I$2:$I$65, MATCH(L2,'Recommendations'!$B$2:$B$65,0))="Risk Accepted", FALSE))</xm:f>
            <x14:dxf>
              <font>
                <color rgb="FF000000"/>
              </font>
              <fill>
                <patternFill>
                  <bgColor rgb="FFD9D9D9"/>
                </patternFill>
              </fill>
            </x14:dxf>
          </x14:cfRule>
          <x14:cfRule type="expression" priority="6" id="{00000000-000E-0000-0A00-000006000000}">
            <xm:f>AND(L2&lt;&gt;"", IFERROR(INDEX('Recommendations'!$I$2:$I$65, MATCH(L2,'Recommendations'!$B$2:$B$65,0))="N/A",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2267</v>
      </c>
      <c r="B1" s="286" t="s">
        <v>3152</v>
      </c>
      <c r="C1" s="286" t="s">
        <v>1</v>
      </c>
      <c r="D1" s="286" t="s">
        <v>656</v>
      </c>
      <c r="E1" s="286" t="s">
        <v>5113</v>
      </c>
      <c r="F1" s="286" t="s">
        <v>5114</v>
      </c>
      <c r="G1" s="286" t="s">
        <v>661</v>
      </c>
      <c r="H1" s="286" t="s">
        <v>662</v>
      </c>
      <c r="I1" s="286" t="s">
        <v>663</v>
      </c>
      <c r="J1" s="286" t="s">
        <v>664</v>
      </c>
      <c r="K1" s="286" t="s">
        <v>665</v>
      </c>
      <c r="L1" s="286" t="s">
        <v>666</v>
      </c>
      <c r="M1" s="286" t="s">
        <v>667</v>
      </c>
      <c r="N1" s="286" t="s">
        <v>668</v>
      </c>
      <c r="O1" s="286" t="s">
        <v>669</v>
      </c>
      <c r="P1" s="286" t="s">
        <v>670</v>
      </c>
      <c r="Q1" s="286" t="s">
        <v>671</v>
      </c>
      <c r="R1" s="286" t="s">
        <v>672</v>
      </c>
      <c r="S1" s="286" t="s">
        <v>673</v>
      </c>
      <c r="T1" s="286" t="s">
        <v>674</v>
      </c>
      <c r="U1" s="286" t="s">
        <v>675</v>
      </c>
      <c r="V1" s="286" t="s">
        <v>676</v>
      </c>
      <c r="W1" s="286" t="s">
        <v>677</v>
      </c>
      <c r="X1" s="286" t="s">
        <v>678</v>
      </c>
      <c r="Y1" s="286" t="s">
        <v>679</v>
      </c>
      <c r="Z1" s="286" t="s">
        <v>680</v>
      </c>
      <c r="AA1" s="286" t="s">
        <v>681</v>
      </c>
      <c r="AB1" s="286" t="s">
        <v>682</v>
      </c>
      <c r="AC1" s="286" t="s">
        <v>683</v>
      </c>
      <c r="AD1" s="286" t="s">
        <v>684</v>
      </c>
      <c r="AE1" s="286" t="s">
        <v>685</v>
      </c>
      <c r="AF1" s="286" t="s">
        <v>686</v>
      </c>
      <c r="AG1" s="286" t="s">
        <v>687</v>
      </c>
      <c r="AH1" s="286" t="s">
        <v>688</v>
      </c>
      <c r="AI1" s="286" t="s">
        <v>689</v>
      </c>
      <c r="AJ1" s="286" t="s">
        <v>690</v>
      </c>
      <c r="AK1" s="286" t="s">
        <v>691</v>
      </c>
      <c r="AL1" s="286" t="s">
        <v>692</v>
      </c>
      <c r="AM1" s="286" t="s">
        <v>693</v>
      </c>
      <c r="AN1" s="286" t="s">
        <v>694</v>
      </c>
      <c r="AO1" s="286" t="s">
        <v>695</v>
      </c>
      <c r="AP1" s="286" t="s">
        <v>696</v>
      </c>
      <c r="AQ1" s="286" t="s">
        <v>697</v>
      </c>
      <c r="AR1" s="286" t="s">
        <v>698</v>
      </c>
      <c r="AS1" s="286" t="s">
        <v>699</v>
      </c>
      <c r="AT1" s="286" t="s">
        <v>700</v>
      </c>
      <c r="AU1" s="287" t="s">
        <v>701</v>
      </c>
    </row>
    <row r="2" spans="1:47" ht="60" customHeight="1" outlineLevel="1" x14ac:dyDescent="0.35">
      <c r="A2" s="277" t="s">
        <v>5115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5115</v>
      </c>
      <c r="B3" s="256" t="s">
        <v>5116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5115</v>
      </c>
      <c r="B4" s="257" t="s">
        <v>5116</v>
      </c>
      <c r="C4" s="258" t="s">
        <v>5117</v>
      </c>
      <c r="D4" s="261" t="s">
        <v>5118</v>
      </c>
      <c r="E4" s="262" t="s">
        <v>5119</v>
      </c>
      <c r="F4" s="265" t="s">
        <v>5120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5115</v>
      </c>
      <c r="B5" s="257" t="s">
        <v>5116</v>
      </c>
      <c r="C5" s="258" t="s">
        <v>5121</v>
      </c>
      <c r="D5" s="261" t="s">
        <v>5122</v>
      </c>
      <c r="E5" s="262" t="s">
        <v>5119</v>
      </c>
      <c r="F5" s="265" t="s">
        <v>5120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5115</v>
      </c>
      <c r="B6" s="257" t="s">
        <v>5116</v>
      </c>
      <c r="C6" s="258" t="s">
        <v>5123</v>
      </c>
      <c r="D6" s="261" t="s">
        <v>5124</v>
      </c>
      <c r="E6" s="262" t="s">
        <v>5119</v>
      </c>
      <c r="F6" s="265" t="s">
        <v>5120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5115</v>
      </c>
      <c r="B7" s="257" t="s">
        <v>5116</v>
      </c>
      <c r="C7" s="258" t="s">
        <v>5125</v>
      </c>
      <c r="D7" s="261" t="s">
        <v>5126</v>
      </c>
      <c r="E7" s="262" t="s">
        <v>5119</v>
      </c>
      <c r="F7" s="265" t="s">
        <v>5120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5115</v>
      </c>
      <c r="B8" s="257" t="s">
        <v>5116</v>
      </c>
      <c r="C8" s="258" t="s">
        <v>5127</v>
      </c>
      <c r="D8" s="261" t="s">
        <v>5128</v>
      </c>
      <c r="E8" s="262" t="s">
        <v>5119</v>
      </c>
      <c r="F8" s="265" t="s">
        <v>5120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5115</v>
      </c>
      <c r="B9" s="257" t="s">
        <v>5116</v>
      </c>
      <c r="C9" s="258" t="s">
        <v>5129</v>
      </c>
      <c r="D9" s="261" t="s">
        <v>5130</v>
      </c>
      <c r="E9" s="262" t="s">
        <v>5119</v>
      </c>
      <c r="F9" s="265" t="s">
        <v>5120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5115</v>
      </c>
      <c r="B10" s="257" t="s">
        <v>5116</v>
      </c>
      <c r="C10" s="258" t="s">
        <v>5131</v>
      </c>
      <c r="D10" s="261" t="s">
        <v>5132</v>
      </c>
      <c r="E10" s="262" t="s">
        <v>5119</v>
      </c>
      <c r="F10" s="265" t="s">
        <v>5120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5115</v>
      </c>
      <c r="B11" s="257" t="s">
        <v>5116</v>
      </c>
      <c r="C11" s="258" t="s">
        <v>5133</v>
      </c>
      <c r="D11" s="261" t="s">
        <v>5134</v>
      </c>
      <c r="E11" s="262" t="s">
        <v>5119</v>
      </c>
      <c r="F11" s="265" t="s">
        <v>5120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5115</v>
      </c>
      <c r="B12" s="257" t="s">
        <v>5116</v>
      </c>
      <c r="C12" s="258" t="s">
        <v>5135</v>
      </c>
      <c r="D12" s="261" t="s">
        <v>5136</v>
      </c>
      <c r="E12" s="262" t="s">
        <v>5119</v>
      </c>
      <c r="F12" s="265" t="s">
        <v>5120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5115</v>
      </c>
      <c r="B13" s="257" t="s">
        <v>5116</v>
      </c>
      <c r="C13" s="258" t="s">
        <v>5137</v>
      </c>
      <c r="D13" s="261" t="s">
        <v>5138</v>
      </c>
      <c r="E13" s="262" t="s">
        <v>5119</v>
      </c>
      <c r="F13" s="265" t="s">
        <v>5120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5115</v>
      </c>
      <c r="B14" s="257" t="s">
        <v>5116</v>
      </c>
      <c r="C14" s="258" t="s">
        <v>5139</v>
      </c>
      <c r="D14" s="261" t="s">
        <v>5140</v>
      </c>
      <c r="E14" s="262" t="s">
        <v>5119</v>
      </c>
      <c r="F14" s="265" t="s">
        <v>5120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5115</v>
      </c>
      <c r="B15" s="257" t="s">
        <v>5116</v>
      </c>
      <c r="C15" s="258" t="s">
        <v>5141</v>
      </c>
      <c r="D15" s="261" t="s">
        <v>5142</v>
      </c>
      <c r="E15" s="262" t="s">
        <v>5119</v>
      </c>
      <c r="F15" s="265" t="s">
        <v>5120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5115</v>
      </c>
      <c r="B16" s="257" t="s">
        <v>5116</v>
      </c>
      <c r="C16" s="258" t="s">
        <v>5143</v>
      </c>
      <c r="D16" s="261" t="s">
        <v>5144</v>
      </c>
      <c r="E16" s="262" t="s">
        <v>5119</v>
      </c>
      <c r="F16" s="265" t="s">
        <v>5120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5115</v>
      </c>
      <c r="B17" s="256" t="s">
        <v>5145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5115</v>
      </c>
      <c r="B18" s="257" t="s">
        <v>5145</v>
      </c>
      <c r="C18" s="258" t="s">
        <v>5146</v>
      </c>
      <c r="D18" s="261" t="s">
        <v>5147</v>
      </c>
      <c r="E18" s="262" t="s">
        <v>5148</v>
      </c>
      <c r="F18" s="265" t="s">
        <v>5149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5115</v>
      </c>
      <c r="B19" s="257" t="s">
        <v>5145</v>
      </c>
      <c r="C19" s="258" t="s">
        <v>5150</v>
      </c>
      <c r="D19" s="261" t="s">
        <v>5151</v>
      </c>
      <c r="E19" s="262" t="s">
        <v>5148</v>
      </c>
      <c r="F19" s="265" t="s">
        <v>5149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5115</v>
      </c>
      <c r="B20" s="257" t="s">
        <v>5145</v>
      </c>
      <c r="C20" s="258" t="s">
        <v>5152</v>
      </c>
      <c r="D20" s="261" t="s">
        <v>5153</v>
      </c>
      <c r="E20" s="262" t="s">
        <v>5148</v>
      </c>
      <c r="F20" s="265" t="s">
        <v>5149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5115</v>
      </c>
      <c r="B21" s="257" t="s">
        <v>5145</v>
      </c>
      <c r="C21" s="258" t="s">
        <v>5154</v>
      </c>
      <c r="D21" s="261" t="s">
        <v>5155</v>
      </c>
      <c r="E21" s="262" t="s">
        <v>5148</v>
      </c>
      <c r="F21" s="265" t="s">
        <v>5149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5115</v>
      </c>
      <c r="B22" s="257" t="s">
        <v>5145</v>
      </c>
      <c r="C22" s="258" t="s">
        <v>5156</v>
      </c>
      <c r="D22" s="261" t="s">
        <v>5157</v>
      </c>
      <c r="E22" s="262" t="s">
        <v>5148</v>
      </c>
      <c r="F22" s="265" t="s">
        <v>5149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5115</v>
      </c>
      <c r="B23" s="257" t="s">
        <v>5145</v>
      </c>
      <c r="C23" s="258" t="s">
        <v>5158</v>
      </c>
      <c r="D23" s="261" t="s">
        <v>5159</v>
      </c>
      <c r="E23" s="262" t="s">
        <v>5119</v>
      </c>
      <c r="F23" s="265" t="s">
        <v>5120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5115</v>
      </c>
      <c r="B24" s="257" t="s">
        <v>5145</v>
      </c>
      <c r="C24" s="258" t="s">
        <v>5160</v>
      </c>
      <c r="D24" s="261" t="s">
        <v>5161</v>
      </c>
      <c r="E24" s="262" t="s">
        <v>5119</v>
      </c>
      <c r="F24" s="265" t="s">
        <v>5120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5115</v>
      </c>
      <c r="B25" s="257" t="s">
        <v>5145</v>
      </c>
      <c r="C25" s="258" t="s">
        <v>5162</v>
      </c>
      <c r="D25" s="261" t="s">
        <v>5163</v>
      </c>
      <c r="E25" s="262" t="s">
        <v>5119</v>
      </c>
      <c r="F25" s="265" t="s">
        <v>5164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5115</v>
      </c>
      <c r="B26" s="257" t="s">
        <v>5145</v>
      </c>
      <c r="C26" s="258" t="s">
        <v>5165</v>
      </c>
      <c r="D26" s="261" t="s">
        <v>5166</v>
      </c>
      <c r="E26" s="262" t="s">
        <v>5119</v>
      </c>
      <c r="F26" s="265" t="s">
        <v>5164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5115</v>
      </c>
      <c r="B27" s="257" t="s">
        <v>5145</v>
      </c>
      <c r="C27" s="258" t="s">
        <v>5167</v>
      </c>
      <c r="D27" s="261" t="s">
        <v>5168</v>
      </c>
      <c r="E27" s="262" t="s">
        <v>5119</v>
      </c>
      <c r="F27" s="265" t="s">
        <v>5164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5115</v>
      </c>
      <c r="B28" s="257" t="s">
        <v>5145</v>
      </c>
      <c r="C28" s="258" t="s">
        <v>5169</v>
      </c>
      <c r="D28" s="261" t="s">
        <v>5170</v>
      </c>
      <c r="E28" s="262" t="s">
        <v>5119</v>
      </c>
      <c r="F28" s="265" t="s">
        <v>5164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5115</v>
      </c>
      <c r="B29" s="257" t="s">
        <v>5145</v>
      </c>
      <c r="C29" s="258" t="s">
        <v>5171</v>
      </c>
      <c r="D29" s="261" t="s">
        <v>5172</v>
      </c>
      <c r="E29" s="262" t="s">
        <v>5119</v>
      </c>
      <c r="F29" s="265" t="s">
        <v>5164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5115</v>
      </c>
      <c r="B30" s="257" t="s">
        <v>5145</v>
      </c>
      <c r="C30" s="258" t="s">
        <v>5173</v>
      </c>
      <c r="D30" s="261" t="s">
        <v>5174</v>
      </c>
      <c r="E30" s="262" t="s">
        <v>5119</v>
      </c>
      <c r="F30" s="265" t="s">
        <v>5164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5115</v>
      </c>
      <c r="B31" s="257" t="s">
        <v>5145</v>
      </c>
      <c r="C31" s="258" t="s">
        <v>5175</v>
      </c>
      <c r="D31" s="261" t="s">
        <v>5176</v>
      </c>
      <c r="E31" s="262" t="s">
        <v>5119</v>
      </c>
      <c r="F31" s="265" t="s">
        <v>5164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5115</v>
      </c>
      <c r="B32" s="257" t="s">
        <v>5145</v>
      </c>
      <c r="C32" s="258" t="s">
        <v>5177</v>
      </c>
      <c r="D32" s="261" t="s">
        <v>5178</v>
      </c>
      <c r="E32" s="262" t="s">
        <v>5119</v>
      </c>
      <c r="F32" s="265" t="s">
        <v>5164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5115</v>
      </c>
      <c r="B33" s="257" t="s">
        <v>5145</v>
      </c>
      <c r="C33" s="258" t="s">
        <v>5179</v>
      </c>
      <c r="D33" s="261" t="s">
        <v>5180</v>
      </c>
      <c r="E33" s="262" t="s">
        <v>5148</v>
      </c>
      <c r="F33" s="265" t="s">
        <v>5149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5115</v>
      </c>
      <c r="B34" s="257" t="s">
        <v>5145</v>
      </c>
      <c r="C34" s="258" t="s">
        <v>5181</v>
      </c>
      <c r="D34" s="261" t="s">
        <v>5182</v>
      </c>
      <c r="E34" s="262" t="s">
        <v>5119</v>
      </c>
      <c r="F34" s="265" t="s">
        <v>5164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5115</v>
      </c>
      <c r="B35" s="256" t="s">
        <v>5183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5115</v>
      </c>
      <c r="B36" s="257" t="s">
        <v>5183</v>
      </c>
      <c r="C36" s="258" t="s">
        <v>5184</v>
      </c>
      <c r="D36" s="261" t="s">
        <v>5185</v>
      </c>
      <c r="E36" s="262" t="s">
        <v>5119</v>
      </c>
      <c r="F36" s="265" t="s">
        <v>5164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5115</v>
      </c>
      <c r="B37" s="257" t="s">
        <v>5183</v>
      </c>
      <c r="C37" s="258" t="s">
        <v>5186</v>
      </c>
      <c r="D37" s="261" t="s">
        <v>5187</v>
      </c>
      <c r="E37" s="262" t="s">
        <v>5119</v>
      </c>
      <c r="F37" s="265" t="s">
        <v>5188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5115</v>
      </c>
      <c r="B38" s="257" t="s">
        <v>5183</v>
      </c>
      <c r="C38" s="258" t="s">
        <v>5189</v>
      </c>
      <c r="D38" s="261" t="s">
        <v>5190</v>
      </c>
      <c r="E38" s="262" t="s">
        <v>5119</v>
      </c>
      <c r="F38" s="265" t="s">
        <v>5188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5115</v>
      </c>
      <c r="B39" s="257" t="s">
        <v>5183</v>
      </c>
      <c r="C39" s="258" t="s">
        <v>5191</v>
      </c>
      <c r="D39" s="261" t="s">
        <v>5192</v>
      </c>
      <c r="E39" s="262" t="s">
        <v>5119</v>
      </c>
      <c r="F39" s="265" t="s">
        <v>5188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5115</v>
      </c>
      <c r="B40" s="257" t="s">
        <v>5183</v>
      </c>
      <c r="C40" s="258" t="s">
        <v>5193</v>
      </c>
      <c r="D40" s="261" t="s">
        <v>5194</v>
      </c>
      <c r="E40" s="262" t="s">
        <v>5119</v>
      </c>
      <c r="F40" s="265" t="s">
        <v>5188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5115</v>
      </c>
      <c r="B41" s="257" t="s">
        <v>5183</v>
      </c>
      <c r="C41" s="258" t="s">
        <v>5195</v>
      </c>
      <c r="D41" s="261" t="s">
        <v>5196</v>
      </c>
      <c r="E41" s="262" t="s">
        <v>5119</v>
      </c>
      <c r="F41" s="265" t="s">
        <v>5188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5115</v>
      </c>
      <c r="B42" s="257" t="s">
        <v>5183</v>
      </c>
      <c r="C42" s="258" t="s">
        <v>5197</v>
      </c>
      <c r="D42" s="261" t="s">
        <v>5198</v>
      </c>
      <c r="E42" s="262" t="s">
        <v>5119</v>
      </c>
      <c r="F42" s="265" t="s">
        <v>5188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5115</v>
      </c>
      <c r="B43" s="257" t="s">
        <v>5183</v>
      </c>
      <c r="C43" s="258" t="s">
        <v>5199</v>
      </c>
      <c r="D43" s="261" t="s">
        <v>5200</v>
      </c>
      <c r="E43" s="262" t="s">
        <v>5119</v>
      </c>
      <c r="F43" s="265" t="s">
        <v>5188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5115</v>
      </c>
      <c r="B44" s="257" t="s">
        <v>5183</v>
      </c>
      <c r="C44" s="258" t="s">
        <v>5201</v>
      </c>
      <c r="D44" s="261" t="s">
        <v>5202</v>
      </c>
      <c r="E44" s="262" t="s">
        <v>5119</v>
      </c>
      <c r="F44" s="265" t="s">
        <v>5188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5115</v>
      </c>
      <c r="B45" s="257" t="s">
        <v>5183</v>
      </c>
      <c r="C45" s="258" t="s">
        <v>5203</v>
      </c>
      <c r="D45" s="261" t="s">
        <v>5204</v>
      </c>
      <c r="E45" s="262" t="s">
        <v>5119</v>
      </c>
      <c r="F45" s="265" t="s">
        <v>5188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5115</v>
      </c>
      <c r="B46" s="257" t="s">
        <v>5183</v>
      </c>
      <c r="C46" s="258" t="s">
        <v>5205</v>
      </c>
      <c r="D46" s="261" t="s">
        <v>5206</v>
      </c>
      <c r="E46" s="262" t="s">
        <v>5119</v>
      </c>
      <c r="F46" s="265" t="s">
        <v>5188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5115</v>
      </c>
      <c r="B47" s="257" t="s">
        <v>5183</v>
      </c>
      <c r="C47" s="258" t="s">
        <v>5207</v>
      </c>
      <c r="D47" s="261" t="s">
        <v>5208</v>
      </c>
      <c r="E47" s="262" t="s">
        <v>5119</v>
      </c>
      <c r="F47" s="265" t="s">
        <v>5188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5115</v>
      </c>
      <c r="B48" s="257" t="s">
        <v>5183</v>
      </c>
      <c r="C48" s="258" t="s">
        <v>5209</v>
      </c>
      <c r="D48" s="261" t="s">
        <v>5210</v>
      </c>
      <c r="E48" s="262" t="s">
        <v>5119</v>
      </c>
      <c r="F48" s="265" t="s">
        <v>5188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5115</v>
      </c>
      <c r="B49" s="257" t="s">
        <v>5183</v>
      </c>
      <c r="C49" s="258" t="s">
        <v>5211</v>
      </c>
      <c r="D49" s="261" t="s">
        <v>5212</v>
      </c>
      <c r="E49" s="262" t="s">
        <v>5119</v>
      </c>
      <c r="F49" s="265" t="s">
        <v>5188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5115</v>
      </c>
      <c r="B50" s="256" t="s">
        <v>2391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5115</v>
      </c>
      <c r="B51" s="257" t="s">
        <v>2391</v>
      </c>
      <c r="C51" s="258" t="s">
        <v>5213</v>
      </c>
      <c r="D51" s="261" t="s">
        <v>5214</v>
      </c>
      <c r="E51" s="262" t="s">
        <v>5215</v>
      </c>
      <c r="F51" s="265" t="s">
        <v>5216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5115</v>
      </c>
      <c r="B52" s="257" t="s">
        <v>2391</v>
      </c>
      <c r="C52" s="258" t="s">
        <v>5217</v>
      </c>
      <c r="D52" s="261" t="s">
        <v>5218</v>
      </c>
      <c r="E52" s="262" t="s">
        <v>5215</v>
      </c>
      <c r="F52" s="265" t="s">
        <v>5216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5115</v>
      </c>
      <c r="B53" s="257" t="s">
        <v>2391</v>
      </c>
      <c r="C53" s="258" t="s">
        <v>5219</v>
      </c>
      <c r="D53" s="261" t="s">
        <v>5220</v>
      </c>
      <c r="E53" s="262" t="s">
        <v>5215</v>
      </c>
      <c r="F53" s="265" t="s">
        <v>5216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5115</v>
      </c>
      <c r="B54" s="257" t="s">
        <v>2391</v>
      </c>
      <c r="C54" s="258" t="s">
        <v>5221</v>
      </c>
      <c r="D54" s="261" t="s">
        <v>5222</v>
      </c>
      <c r="E54" s="262" t="s">
        <v>5215</v>
      </c>
      <c r="F54" s="265" t="s">
        <v>5216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5115</v>
      </c>
      <c r="B55" s="257" t="s">
        <v>2391</v>
      </c>
      <c r="C55" s="258" t="s">
        <v>5223</v>
      </c>
      <c r="D55" s="261" t="s">
        <v>5224</v>
      </c>
      <c r="E55" s="262" t="s">
        <v>5215</v>
      </c>
      <c r="F55" s="265" t="s">
        <v>5216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5115</v>
      </c>
      <c r="B56" s="257" t="s">
        <v>2391</v>
      </c>
      <c r="C56" s="258" t="s">
        <v>5225</v>
      </c>
      <c r="D56" s="261" t="s">
        <v>5226</v>
      </c>
      <c r="E56" s="262" t="s">
        <v>5215</v>
      </c>
      <c r="F56" s="265" t="s">
        <v>5216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5115</v>
      </c>
      <c r="B57" s="257" t="s">
        <v>2391</v>
      </c>
      <c r="C57" s="258" t="s">
        <v>5227</v>
      </c>
      <c r="D57" s="261" t="s">
        <v>5228</v>
      </c>
      <c r="E57" s="262" t="s">
        <v>5215</v>
      </c>
      <c r="F57" s="265" t="s">
        <v>5216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5115</v>
      </c>
      <c r="B58" s="257" t="s">
        <v>2391</v>
      </c>
      <c r="C58" s="258" t="s">
        <v>5229</v>
      </c>
      <c r="D58" s="261" t="s">
        <v>5230</v>
      </c>
      <c r="E58" s="262" t="s">
        <v>5119</v>
      </c>
      <c r="F58" s="265" t="s">
        <v>5216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5115</v>
      </c>
      <c r="B59" s="257" t="s">
        <v>2391</v>
      </c>
      <c r="C59" s="258" t="s">
        <v>5231</v>
      </c>
      <c r="D59" s="261" t="s">
        <v>5232</v>
      </c>
      <c r="E59" s="262" t="s">
        <v>5119</v>
      </c>
      <c r="F59" s="265" t="s">
        <v>5216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5115</v>
      </c>
      <c r="B60" s="256" t="s">
        <v>5233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5115</v>
      </c>
      <c r="B61" s="257" t="s">
        <v>5233</v>
      </c>
      <c r="C61" s="258" t="s">
        <v>5234</v>
      </c>
      <c r="D61" s="261" t="s">
        <v>5235</v>
      </c>
      <c r="E61" s="262" t="s">
        <v>5119</v>
      </c>
      <c r="F61" s="265" t="s">
        <v>5236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5115</v>
      </c>
      <c r="B62" s="257" t="s">
        <v>5233</v>
      </c>
      <c r="C62" s="258" t="s">
        <v>5237</v>
      </c>
      <c r="D62" s="261" t="s">
        <v>5238</v>
      </c>
      <c r="E62" s="262" t="s">
        <v>5119</v>
      </c>
      <c r="F62" s="265" t="s">
        <v>5236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5115</v>
      </c>
      <c r="B63" s="257" t="s">
        <v>5233</v>
      </c>
      <c r="C63" s="258" t="s">
        <v>5239</v>
      </c>
      <c r="D63" s="261" t="s">
        <v>5240</v>
      </c>
      <c r="E63" s="262" t="s">
        <v>5119</v>
      </c>
      <c r="F63" s="265" t="s">
        <v>5236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5115</v>
      </c>
      <c r="B64" s="257" t="s">
        <v>5233</v>
      </c>
      <c r="C64" s="258" t="s">
        <v>5241</v>
      </c>
      <c r="D64" s="261" t="s">
        <v>5242</v>
      </c>
      <c r="E64" s="262" t="s">
        <v>5119</v>
      </c>
      <c r="F64" s="265" t="s">
        <v>5236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5115</v>
      </c>
      <c r="B65" s="257" t="s">
        <v>5233</v>
      </c>
      <c r="C65" s="258" t="s">
        <v>5243</v>
      </c>
      <c r="D65" s="261" t="s">
        <v>5244</v>
      </c>
      <c r="E65" s="262" t="s">
        <v>5119</v>
      </c>
      <c r="F65" s="265" t="s">
        <v>5236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5115</v>
      </c>
      <c r="B66" s="257" t="s">
        <v>5233</v>
      </c>
      <c r="C66" s="258" t="s">
        <v>5245</v>
      </c>
      <c r="D66" s="261" t="s">
        <v>5246</v>
      </c>
      <c r="E66" s="262" t="s">
        <v>5119</v>
      </c>
      <c r="F66" s="265" t="s">
        <v>5236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5115</v>
      </c>
      <c r="B67" s="257" t="s">
        <v>5233</v>
      </c>
      <c r="C67" s="258" t="s">
        <v>5247</v>
      </c>
      <c r="D67" s="261" t="s">
        <v>5248</v>
      </c>
      <c r="E67" s="262" t="s">
        <v>5119</v>
      </c>
      <c r="F67" s="265" t="s">
        <v>5236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5115</v>
      </c>
      <c r="B68" s="257" t="s">
        <v>5233</v>
      </c>
      <c r="C68" s="258" t="s">
        <v>5249</v>
      </c>
      <c r="D68" s="261" t="s">
        <v>5250</v>
      </c>
      <c r="E68" s="262" t="s">
        <v>5119</v>
      </c>
      <c r="F68" s="265" t="s">
        <v>5251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5115</v>
      </c>
      <c r="B69" s="257" t="s">
        <v>5233</v>
      </c>
      <c r="C69" s="258" t="s">
        <v>5252</v>
      </c>
      <c r="D69" s="261" t="s">
        <v>5253</v>
      </c>
      <c r="E69" s="262" t="s">
        <v>5119</v>
      </c>
      <c r="F69" s="265" t="s">
        <v>5251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5115</v>
      </c>
      <c r="B70" s="257" t="s">
        <v>5233</v>
      </c>
      <c r="C70" s="258" t="s">
        <v>5254</v>
      </c>
      <c r="D70" s="261" t="s">
        <v>5255</v>
      </c>
      <c r="E70" s="262" t="s">
        <v>5119</v>
      </c>
      <c r="F70" s="265" t="s">
        <v>5251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5115</v>
      </c>
      <c r="B71" s="257" t="s">
        <v>5233</v>
      </c>
      <c r="C71" s="258" t="s">
        <v>5256</v>
      </c>
      <c r="D71" s="261" t="s">
        <v>5257</v>
      </c>
      <c r="E71" s="262" t="s">
        <v>5119</v>
      </c>
      <c r="F71" s="265" t="s">
        <v>5258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5115</v>
      </c>
      <c r="B72" s="257" t="s">
        <v>5233</v>
      </c>
      <c r="C72" s="258" t="s">
        <v>5259</v>
      </c>
      <c r="D72" s="261" t="s">
        <v>5260</v>
      </c>
      <c r="E72" s="262" t="s">
        <v>5119</v>
      </c>
      <c r="F72" s="265" t="s">
        <v>5236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5115</v>
      </c>
      <c r="B73" s="257" t="s">
        <v>5233</v>
      </c>
      <c r="C73" s="258" t="s">
        <v>5261</v>
      </c>
      <c r="D73" s="261" t="s">
        <v>5262</v>
      </c>
      <c r="E73" s="262" t="s">
        <v>5263</v>
      </c>
      <c r="F73" s="265" t="s">
        <v>5236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5115</v>
      </c>
      <c r="B74" s="256" t="s">
        <v>5264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5115</v>
      </c>
      <c r="B75" s="257" t="s">
        <v>5264</v>
      </c>
      <c r="C75" s="258" t="s">
        <v>5265</v>
      </c>
      <c r="D75" s="261" t="s">
        <v>5266</v>
      </c>
      <c r="E75" s="262" t="s">
        <v>5263</v>
      </c>
      <c r="F75" s="265" t="s">
        <v>5267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5115</v>
      </c>
      <c r="B76" s="257" t="s">
        <v>5264</v>
      </c>
      <c r="C76" s="258" t="s">
        <v>5268</v>
      </c>
      <c r="D76" s="261" t="s">
        <v>5269</v>
      </c>
      <c r="E76" s="262" t="s">
        <v>5263</v>
      </c>
      <c r="F76" s="265" t="s">
        <v>5267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5115</v>
      </c>
      <c r="B77" s="257" t="s">
        <v>5264</v>
      </c>
      <c r="C77" s="258" t="s">
        <v>5270</v>
      </c>
      <c r="D77" s="261" t="s">
        <v>5271</v>
      </c>
      <c r="E77" s="262" t="s">
        <v>5263</v>
      </c>
      <c r="F77" s="265" t="s">
        <v>5267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5115</v>
      </c>
      <c r="B78" s="257" t="s">
        <v>5264</v>
      </c>
      <c r="C78" s="258" t="s">
        <v>5272</v>
      </c>
      <c r="D78" s="261" t="s">
        <v>5273</v>
      </c>
      <c r="E78" s="262" t="s">
        <v>5263</v>
      </c>
      <c r="F78" s="265" t="s">
        <v>5267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5115</v>
      </c>
      <c r="B79" s="257" t="s">
        <v>5264</v>
      </c>
      <c r="C79" s="258" t="s">
        <v>5274</v>
      </c>
      <c r="D79" s="261" t="s">
        <v>5275</v>
      </c>
      <c r="E79" s="262" t="s">
        <v>5263</v>
      </c>
      <c r="F79" s="265" t="s">
        <v>5267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5115</v>
      </c>
      <c r="B80" s="257" t="s">
        <v>5264</v>
      </c>
      <c r="C80" s="258" t="s">
        <v>5276</v>
      </c>
      <c r="D80" s="261" t="s">
        <v>5277</v>
      </c>
      <c r="E80" s="262" t="s">
        <v>5263</v>
      </c>
      <c r="F80" s="265" t="s">
        <v>5267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5115</v>
      </c>
      <c r="B81" s="257" t="s">
        <v>5264</v>
      </c>
      <c r="C81" s="258" t="s">
        <v>5278</v>
      </c>
      <c r="D81" s="261" t="s">
        <v>5279</v>
      </c>
      <c r="E81" s="262" t="s">
        <v>5263</v>
      </c>
      <c r="F81" s="265" t="s">
        <v>5267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5115</v>
      </c>
      <c r="B82" s="257" t="s">
        <v>5264</v>
      </c>
      <c r="C82" s="258" t="s">
        <v>5280</v>
      </c>
      <c r="D82" s="261" t="s">
        <v>5281</v>
      </c>
      <c r="E82" s="262" t="s">
        <v>5263</v>
      </c>
      <c r="F82" s="265" t="s">
        <v>5267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5115</v>
      </c>
      <c r="B83" s="257" t="s">
        <v>5264</v>
      </c>
      <c r="C83" s="258" t="s">
        <v>5282</v>
      </c>
      <c r="D83" s="261" t="s">
        <v>5283</v>
      </c>
      <c r="E83" s="262" t="s">
        <v>5263</v>
      </c>
      <c r="F83" s="265" t="s">
        <v>5267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5115</v>
      </c>
      <c r="B84" s="257" t="s">
        <v>5264</v>
      </c>
      <c r="C84" s="258" t="s">
        <v>5284</v>
      </c>
      <c r="D84" s="261" t="s">
        <v>5285</v>
      </c>
      <c r="E84" s="262" t="s">
        <v>5263</v>
      </c>
      <c r="F84" s="265" t="s">
        <v>5267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5115</v>
      </c>
      <c r="B85" s="257" t="s">
        <v>5264</v>
      </c>
      <c r="C85" s="258" t="s">
        <v>5286</v>
      </c>
      <c r="D85" s="261" t="s">
        <v>5287</v>
      </c>
      <c r="E85" s="262" t="s">
        <v>5263</v>
      </c>
      <c r="F85" s="265" t="s">
        <v>5267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5115</v>
      </c>
      <c r="B86" s="257" t="s">
        <v>5264</v>
      </c>
      <c r="C86" s="258" t="s">
        <v>5288</v>
      </c>
      <c r="D86" s="261" t="s">
        <v>5289</v>
      </c>
      <c r="E86" s="262" t="s">
        <v>5263</v>
      </c>
      <c r="F86" s="265" t="s">
        <v>5267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5115</v>
      </c>
      <c r="B87" s="257" t="s">
        <v>5264</v>
      </c>
      <c r="C87" s="258" t="s">
        <v>5290</v>
      </c>
      <c r="D87" s="261" t="s">
        <v>5291</v>
      </c>
      <c r="E87" s="262" t="s">
        <v>5263</v>
      </c>
      <c r="F87" s="265" t="s">
        <v>5267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5115</v>
      </c>
      <c r="B88" s="257" t="s">
        <v>5264</v>
      </c>
      <c r="C88" s="258" t="s">
        <v>5292</v>
      </c>
      <c r="D88" s="261" t="s">
        <v>5293</v>
      </c>
      <c r="E88" s="262" t="s">
        <v>5263</v>
      </c>
      <c r="F88" s="265" t="s">
        <v>5251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5115</v>
      </c>
      <c r="B89" s="257" t="s">
        <v>5264</v>
      </c>
      <c r="C89" s="258" t="s">
        <v>5294</v>
      </c>
      <c r="D89" s="261" t="s">
        <v>5295</v>
      </c>
      <c r="E89" s="262" t="s">
        <v>5263</v>
      </c>
      <c r="F89" s="265" t="s">
        <v>5251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5115</v>
      </c>
      <c r="B90" s="257" t="s">
        <v>5264</v>
      </c>
      <c r="C90" s="258" t="s">
        <v>5296</v>
      </c>
      <c r="D90" s="261" t="s">
        <v>5297</v>
      </c>
      <c r="E90" s="262" t="s">
        <v>5263</v>
      </c>
      <c r="F90" s="265" t="s">
        <v>5251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5115</v>
      </c>
      <c r="B91" s="256" t="s">
        <v>5298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5115</v>
      </c>
      <c r="B92" s="257" t="s">
        <v>5298</v>
      </c>
      <c r="C92" s="258" t="s">
        <v>5299</v>
      </c>
      <c r="D92" s="261" t="s">
        <v>5300</v>
      </c>
      <c r="E92" s="262" t="s">
        <v>5119</v>
      </c>
      <c r="F92" s="265" t="s">
        <v>5251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5115</v>
      </c>
      <c r="B93" s="257" t="s">
        <v>5298</v>
      </c>
      <c r="C93" s="258" t="s">
        <v>5301</v>
      </c>
      <c r="D93" s="261" t="s">
        <v>5302</v>
      </c>
      <c r="E93" s="262" t="s">
        <v>5119</v>
      </c>
      <c r="F93" s="265" t="s">
        <v>5251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5115</v>
      </c>
      <c r="B94" s="257" t="s">
        <v>5298</v>
      </c>
      <c r="C94" s="258" t="s">
        <v>5303</v>
      </c>
      <c r="D94" s="261" t="s">
        <v>5304</v>
      </c>
      <c r="E94" s="262" t="s">
        <v>5119</v>
      </c>
      <c r="F94" s="265" t="s">
        <v>5251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5115</v>
      </c>
      <c r="B95" s="257" t="s">
        <v>5298</v>
      </c>
      <c r="C95" s="258" t="s">
        <v>5305</v>
      </c>
      <c r="D95" s="261" t="s">
        <v>5306</v>
      </c>
      <c r="E95" s="262" t="s">
        <v>5119</v>
      </c>
      <c r="F95" s="265" t="s">
        <v>5251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5115</v>
      </c>
      <c r="B96" s="257" t="s">
        <v>5298</v>
      </c>
      <c r="C96" s="258" t="s">
        <v>5307</v>
      </c>
      <c r="D96" s="261" t="s">
        <v>5308</v>
      </c>
      <c r="E96" s="262" t="s">
        <v>5119</v>
      </c>
      <c r="F96" s="265" t="s">
        <v>5251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5115</v>
      </c>
      <c r="B97" s="257" t="s">
        <v>5298</v>
      </c>
      <c r="C97" s="258" t="s">
        <v>5309</v>
      </c>
      <c r="D97" s="261" t="s">
        <v>5310</v>
      </c>
      <c r="E97" s="262" t="s">
        <v>5119</v>
      </c>
      <c r="F97" s="265" t="s">
        <v>5311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5115</v>
      </c>
      <c r="B98" s="257" t="s">
        <v>5298</v>
      </c>
      <c r="C98" s="258" t="s">
        <v>5312</v>
      </c>
      <c r="D98" s="261" t="s">
        <v>5313</v>
      </c>
      <c r="E98" s="262" t="s">
        <v>5119</v>
      </c>
      <c r="F98" s="265" t="s">
        <v>5311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5115</v>
      </c>
      <c r="B99" s="257" t="s">
        <v>5298</v>
      </c>
      <c r="C99" s="258" t="s">
        <v>5314</v>
      </c>
      <c r="D99" s="261" t="s">
        <v>5315</v>
      </c>
      <c r="E99" s="262" t="s">
        <v>5119</v>
      </c>
      <c r="F99" s="265" t="s">
        <v>5311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5115</v>
      </c>
      <c r="B100" s="257" t="s">
        <v>5298</v>
      </c>
      <c r="C100" s="258" t="s">
        <v>5316</v>
      </c>
      <c r="D100" s="261" t="s">
        <v>5317</v>
      </c>
      <c r="E100" s="262" t="s">
        <v>5119</v>
      </c>
      <c r="F100" s="265" t="s">
        <v>5311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5115</v>
      </c>
      <c r="B101" s="257" t="s">
        <v>5298</v>
      </c>
      <c r="C101" s="258" t="s">
        <v>5318</v>
      </c>
      <c r="D101" s="261" t="s">
        <v>5319</v>
      </c>
      <c r="E101" s="262" t="s">
        <v>5119</v>
      </c>
      <c r="F101" s="265" t="s">
        <v>5251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5115</v>
      </c>
      <c r="B102" s="257" t="s">
        <v>5298</v>
      </c>
      <c r="C102" s="258" t="s">
        <v>5320</v>
      </c>
      <c r="D102" s="261" t="s">
        <v>5321</v>
      </c>
      <c r="E102" s="262" t="s">
        <v>5263</v>
      </c>
      <c r="F102" s="265" t="s">
        <v>5251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5115</v>
      </c>
      <c r="B103" s="257" t="s">
        <v>5298</v>
      </c>
      <c r="C103" s="258" t="s">
        <v>5322</v>
      </c>
      <c r="D103" s="261" t="s">
        <v>5323</v>
      </c>
      <c r="E103" s="262" t="s">
        <v>5263</v>
      </c>
      <c r="F103" s="265" t="s">
        <v>5251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5115</v>
      </c>
      <c r="B104" s="257" t="s">
        <v>5298</v>
      </c>
      <c r="C104" s="258" t="s">
        <v>5324</v>
      </c>
      <c r="D104" s="261" t="s">
        <v>5325</v>
      </c>
      <c r="E104" s="262" t="s">
        <v>5263</v>
      </c>
      <c r="F104" s="265" t="s">
        <v>5251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5115</v>
      </c>
      <c r="B105" s="257" t="s">
        <v>5298</v>
      </c>
      <c r="C105" s="258" t="s">
        <v>5326</v>
      </c>
      <c r="D105" s="261" t="s">
        <v>5327</v>
      </c>
      <c r="E105" s="262" t="s">
        <v>5148</v>
      </c>
      <c r="F105" s="265" t="s">
        <v>5251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5115</v>
      </c>
      <c r="B106" s="256" t="s">
        <v>5328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5115</v>
      </c>
      <c r="B107" s="257" t="s">
        <v>5328</v>
      </c>
      <c r="C107" s="258" t="s">
        <v>5329</v>
      </c>
      <c r="D107" s="261" t="s">
        <v>5330</v>
      </c>
      <c r="E107" s="262" t="s">
        <v>5263</v>
      </c>
      <c r="F107" s="265" t="s">
        <v>5251</v>
      </c>
      <c r="G107" s="268">
        <f>IF(COUNTIF(H107:AU107,"&lt;&gt;")=0,"",SUMPRODUCT(((Recommendations[ImplStatus]="Implemented")+(Recommendations[ImplStatus]="Compensated"))*ISNUMBER(MATCH(Recommendations[Id],H107:AU107,0)))/COUNTIF(H107:AU107,"&lt;&gt;"))</f>
        <v>0</v>
      </c>
      <c r="H107" s="269" t="s">
        <v>55</v>
      </c>
      <c r="I107" s="269" t="s">
        <v>303</v>
      </c>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5115</v>
      </c>
      <c r="B108" s="257" t="s">
        <v>5328</v>
      </c>
      <c r="C108" s="258" t="s">
        <v>5331</v>
      </c>
      <c r="D108" s="261" t="s">
        <v>5332</v>
      </c>
      <c r="E108" s="262" t="s">
        <v>5263</v>
      </c>
      <c r="F108" s="265" t="s">
        <v>5251</v>
      </c>
      <c r="G108" s="268">
        <f>IF(COUNTIF(H108:AU108,"&lt;&gt;")=0,"",SUMPRODUCT(((Recommendations[ImplStatus]="Implemented")+(Recommendations[ImplStatus]="Compensated"))*ISNUMBER(MATCH(Recommendations[Id],H108:AU108,0)))/COUNTIF(H108:AU108,"&lt;&gt;"))</f>
        <v>0</v>
      </c>
      <c r="H108" s="269" t="s">
        <v>18</v>
      </c>
      <c r="I108" s="269" t="s">
        <v>182</v>
      </c>
      <c r="J108" s="269" t="s">
        <v>197</v>
      </c>
      <c r="K108" s="269" t="s">
        <v>250</v>
      </c>
      <c r="L108" s="269" t="s">
        <v>264</v>
      </c>
      <c r="M108" s="269" t="s">
        <v>311</v>
      </c>
      <c r="N108" s="269" t="s">
        <v>357</v>
      </c>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5115</v>
      </c>
      <c r="B109" s="257" t="s">
        <v>5328</v>
      </c>
      <c r="C109" s="258" t="s">
        <v>5333</v>
      </c>
      <c r="D109" s="261" t="s">
        <v>5334</v>
      </c>
      <c r="E109" s="262" t="s">
        <v>5263</v>
      </c>
      <c r="F109" s="265" t="s">
        <v>5251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5115</v>
      </c>
      <c r="B110" s="257" t="s">
        <v>5328</v>
      </c>
      <c r="C110" s="258" t="s">
        <v>5335</v>
      </c>
      <c r="D110" s="261" t="s">
        <v>5336</v>
      </c>
      <c r="E110" s="262" t="s">
        <v>5263</v>
      </c>
      <c r="F110" s="265" t="s">
        <v>5251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5115</v>
      </c>
      <c r="B111" s="257" t="s">
        <v>5328</v>
      </c>
      <c r="C111" s="258" t="s">
        <v>5337</v>
      </c>
      <c r="D111" s="261" t="s">
        <v>5338</v>
      </c>
      <c r="E111" s="262" t="s">
        <v>5263</v>
      </c>
      <c r="F111" s="265" t="s">
        <v>5251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5115</v>
      </c>
      <c r="B112" s="257" t="s">
        <v>5328</v>
      </c>
      <c r="C112" s="258" t="s">
        <v>5339</v>
      </c>
      <c r="D112" s="261" t="s">
        <v>5340</v>
      </c>
      <c r="E112" s="262" t="s">
        <v>5263</v>
      </c>
      <c r="F112" s="265" t="s">
        <v>5251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5115</v>
      </c>
      <c r="B113" s="257" t="s">
        <v>5328</v>
      </c>
      <c r="C113" s="258" t="s">
        <v>5341</v>
      </c>
      <c r="D113" s="261" t="s">
        <v>5342</v>
      </c>
      <c r="E113" s="262" t="s">
        <v>5263</v>
      </c>
      <c r="F113" s="265" t="s">
        <v>5251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5115</v>
      </c>
      <c r="B114" s="257" t="s">
        <v>5328</v>
      </c>
      <c r="C114" s="258" t="s">
        <v>5343</v>
      </c>
      <c r="D114" s="261" t="s">
        <v>5344</v>
      </c>
      <c r="E114" s="262" t="s">
        <v>5263</v>
      </c>
      <c r="F114" s="265" t="s">
        <v>5251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5115</v>
      </c>
      <c r="B115" s="257" t="s">
        <v>5328</v>
      </c>
      <c r="C115" s="258" t="s">
        <v>5345</v>
      </c>
      <c r="D115" s="261" t="s">
        <v>5346</v>
      </c>
      <c r="E115" s="262" t="s">
        <v>5263</v>
      </c>
      <c r="F115" s="265" t="s">
        <v>5251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5115</v>
      </c>
      <c r="B116" s="257" t="s">
        <v>5328</v>
      </c>
      <c r="C116" s="258" t="s">
        <v>5347</v>
      </c>
      <c r="D116" s="261" t="s">
        <v>5348</v>
      </c>
      <c r="E116" s="262" t="s">
        <v>5263</v>
      </c>
      <c r="F116" s="265" t="s">
        <v>5251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5115</v>
      </c>
      <c r="B117" s="257" t="s">
        <v>5328</v>
      </c>
      <c r="C117" s="258" t="s">
        <v>5349</v>
      </c>
      <c r="D117" s="261" t="s">
        <v>5350</v>
      </c>
      <c r="E117" s="262" t="s">
        <v>5263</v>
      </c>
      <c r="F117" s="265" t="s">
        <v>5251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5351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5351</v>
      </c>
      <c r="B119" s="256" t="s">
        <v>5352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5351</v>
      </c>
      <c r="B120" s="257" t="s">
        <v>5352</v>
      </c>
      <c r="C120" s="258" t="s">
        <v>5353</v>
      </c>
      <c r="D120" s="261" t="s">
        <v>5354</v>
      </c>
      <c r="E120" s="262" t="s">
        <v>5119</v>
      </c>
      <c r="F120" s="265" t="s">
        <v>5355</v>
      </c>
      <c r="G120" s="268">
        <f>IF(COUNTIF(H120:AU120,"&lt;&gt;")=0,"",SUMPRODUCT(((Recommendations[ImplStatus]="Implemented")+(Recommendations[ImplStatus]="Compensated"))*ISNUMBER(MATCH(Recommendations[Id],H120:AU120,0)))/COUNTIF(H120:AU120,"&lt;&gt;"))</f>
        <v>0</v>
      </c>
      <c r="H120" s="269" t="s">
        <v>75</v>
      </c>
      <c r="I120" s="269" t="s">
        <v>117</v>
      </c>
      <c r="J120" s="269" t="s">
        <v>161</v>
      </c>
      <c r="K120" s="269" t="s">
        <v>203</v>
      </c>
      <c r="L120" s="269" t="s">
        <v>330</v>
      </c>
      <c r="M120" s="269" t="s">
        <v>378</v>
      </c>
      <c r="N120" s="269" t="s">
        <v>385</v>
      </c>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5351</v>
      </c>
      <c r="B121" s="257" t="s">
        <v>5352</v>
      </c>
      <c r="C121" s="258" t="s">
        <v>5356</v>
      </c>
      <c r="D121" s="261" t="s">
        <v>5357</v>
      </c>
      <c r="E121" s="262" t="s">
        <v>5119</v>
      </c>
      <c r="F121" s="265" t="s">
        <v>5355</v>
      </c>
      <c r="G121" s="268">
        <f>IF(COUNTIF(H121:AU121,"&lt;&gt;")=0,"",SUMPRODUCT(((Recommendations[ImplStatus]="Implemented")+(Recommendations[ImplStatus]="Compensated"))*ISNUMBER(MATCH(Recommendations[Id],H121:AU121,0)))/COUNTIF(H121:AU121,"&lt;&gt;"))</f>
        <v>0</v>
      </c>
      <c r="H121" s="269" t="s">
        <v>75</v>
      </c>
      <c r="I121" s="269" t="s">
        <v>117</v>
      </c>
      <c r="J121" s="269" t="s">
        <v>161</v>
      </c>
      <c r="K121" s="269" t="s">
        <v>203</v>
      </c>
      <c r="L121" s="269" t="s">
        <v>213</v>
      </c>
      <c r="M121" s="269" t="s">
        <v>330</v>
      </c>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5351</v>
      </c>
      <c r="B122" s="257" t="s">
        <v>5352</v>
      </c>
      <c r="C122" s="258" t="s">
        <v>5358</v>
      </c>
      <c r="D122" s="261" t="s">
        <v>5359</v>
      </c>
      <c r="E122" s="262" t="s">
        <v>5119</v>
      </c>
      <c r="F122" s="265" t="s">
        <v>5355</v>
      </c>
      <c r="G122" s="268">
        <f>IF(COUNTIF(H122:AU122,"&lt;&gt;")=0,"",SUMPRODUCT(((Recommendations[ImplStatus]="Implemented")+(Recommendations[ImplStatus]="Compensated"))*ISNUMBER(MATCH(Recommendations[Id],H122:AU122,0)))/COUNTIF(H122:AU122,"&lt;&gt;"))</f>
        <v>0</v>
      </c>
      <c r="H122" s="269" t="s">
        <v>82</v>
      </c>
      <c r="I122" s="269" t="s">
        <v>123</v>
      </c>
      <c r="J122" s="269" t="s">
        <v>213</v>
      </c>
      <c r="K122" s="269" t="s">
        <v>220</v>
      </c>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5351</v>
      </c>
      <c r="B123" s="257" t="s">
        <v>5352</v>
      </c>
      <c r="C123" s="258" t="s">
        <v>5360</v>
      </c>
      <c r="D123" s="261" t="s">
        <v>5361</v>
      </c>
      <c r="E123" s="262" t="s">
        <v>5119</v>
      </c>
      <c r="F123" s="265" t="s">
        <v>5355</v>
      </c>
      <c r="G123" s="268">
        <f>IF(COUNTIF(H123:AU123,"&lt;&gt;")=0,"",SUMPRODUCT(((Recommendations[ImplStatus]="Implemented")+(Recommendations[ImplStatus]="Compensated"))*ISNUMBER(MATCH(Recommendations[Id],H123:AU123,0)))/COUNTIF(H123:AU123,"&lt;&gt;"))</f>
        <v>0</v>
      </c>
      <c r="H123" s="269" t="s">
        <v>102</v>
      </c>
      <c r="I123" s="269" t="s">
        <v>148</v>
      </c>
      <c r="J123" s="269" t="s">
        <v>391</v>
      </c>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5351</v>
      </c>
      <c r="B124" s="257" t="s">
        <v>5352</v>
      </c>
      <c r="C124" s="258" t="s">
        <v>5362</v>
      </c>
      <c r="D124" s="261" t="s">
        <v>5363</v>
      </c>
      <c r="E124" s="262" t="s">
        <v>5119</v>
      </c>
      <c r="F124" s="265" t="s">
        <v>5355</v>
      </c>
      <c r="G124" s="268">
        <f>IF(COUNTIF(H124:AU124,"&lt;&gt;")=0,"",SUMPRODUCT(((Recommendations[ImplStatus]="Implemented")+(Recommendations[ImplStatus]="Compensated"))*ISNUMBER(MATCH(Recommendations[Id],H124:AU124,0)))/COUNTIF(H124:AU124,"&lt;&gt;"))</f>
        <v>0</v>
      </c>
      <c r="H124" s="269" t="s">
        <v>102</v>
      </c>
      <c r="I124" s="269" t="s">
        <v>148</v>
      </c>
      <c r="J124" s="269" t="s">
        <v>391</v>
      </c>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5351</v>
      </c>
      <c r="B125" s="257" t="s">
        <v>5352</v>
      </c>
      <c r="C125" s="258" t="s">
        <v>5364</v>
      </c>
      <c r="D125" s="261" t="s">
        <v>5365</v>
      </c>
      <c r="E125" s="262" t="s">
        <v>5119</v>
      </c>
      <c r="F125" s="265" t="s">
        <v>5355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5351</v>
      </c>
      <c r="B126" s="257" t="s">
        <v>5352</v>
      </c>
      <c r="C126" s="258" t="s">
        <v>5366</v>
      </c>
      <c r="D126" s="261" t="s">
        <v>5367</v>
      </c>
      <c r="E126" s="262" t="s">
        <v>5119</v>
      </c>
      <c r="F126" s="265" t="s">
        <v>5355</v>
      </c>
      <c r="G126" s="268">
        <f>IF(COUNTIF(H126:AU126,"&lt;&gt;")=0,"",SUMPRODUCT(((Recommendations[ImplStatus]="Implemented")+(Recommendations[ImplStatus]="Compensated"))*ISNUMBER(MATCH(Recommendations[Id],H126:AU126,0)))/COUNTIF(H126:AU126,"&lt;&gt;"))</f>
        <v>0</v>
      </c>
      <c r="H126" s="269" t="s">
        <v>109</v>
      </c>
      <c r="I126" s="269" t="s">
        <v>154</v>
      </c>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5351</v>
      </c>
      <c r="B127" s="257" t="s">
        <v>5352</v>
      </c>
      <c r="C127" s="258" t="s">
        <v>5368</v>
      </c>
      <c r="D127" s="261" t="s">
        <v>5369</v>
      </c>
      <c r="E127" s="262" t="s">
        <v>5119</v>
      </c>
      <c r="F127" s="265" t="s">
        <v>5355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5351</v>
      </c>
      <c r="B128" s="257" t="s">
        <v>5352</v>
      </c>
      <c r="C128" s="258" t="s">
        <v>5370</v>
      </c>
      <c r="D128" s="261" t="s">
        <v>5371</v>
      </c>
      <c r="E128" s="262" t="s">
        <v>5119</v>
      </c>
      <c r="F128" s="265" t="s">
        <v>5355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5351</v>
      </c>
      <c r="B129" s="257" t="s">
        <v>5352</v>
      </c>
      <c r="C129" s="258" t="s">
        <v>5372</v>
      </c>
      <c r="D129" s="261" t="s">
        <v>5373</v>
      </c>
      <c r="E129" s="262" t="s">
        <v>5119</v>
      </c>
      <c r="F129" s="265" t="s">
        <v>5355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5351</v>
      </c>
      <c r="B130" s="257" t="s">
        <v>5352</v>
      </c>
      <c r="C130" s="258" t="s">
        <v>5374</v>
      </c>
      <c r="D130" s="261" t="s">
        <v>5375</v>
      </c>
      <c r="E130" s="262" t="s">
        <v>5119</v>
      </c>
      <c r="F130" s="265" t="s">
        <v>5355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5351</v>
      </c>
      <c r="B131" s="257" t="s">
        <v>5352</v>
      </c>
      <c r="C131" s="258" t="s">
        <v>5376</v>
      </c>
      <c r="D131" s="261" t="s">
        <v>5377</v>
      </c>
      <c r="E131" s="262" t="s">
        <v>5119</v>
      </c>
      <c r="F131" s="265" t="s">
        <v>5355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5351</v>
      </c>
      <c r="B132" s="257" t="s">
        <v>5352</v>
      </c>
      <c r="C132" s="258" t="s">
        <v>5378</v>
      </c>
      <c r="D132" s="261" t="s">
        <v>5379</v>
      </c>
      <c r="E132" s="262" t="s">
        <v>5119</v>
      </c>
      <c r="F132" s="265" t="s">
        <v>5355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5351</v>
      </c>
      <c r="B133" s="257" t="s">
        <v>5352</v>
      </c>
      <c r="C133" s="258" t="s">
        <v>5380</v>
      </c>
      <c r="D133" s="261" t="s">
        <v>5381</v>
      </c>
      <c r="E133" s="262" t="s">
        <v>5148</v>
      </c>
      <c r="F133" s="265" t="s">
        <v>5355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5351</v>
      </c>
      <c r="B134" s="257" t="s">
        <v>5352</v>
      </c>
      <c r="C134" s="258" t="s">
        <v>5382</v>
      </c>
      <c r="D134" s="261" t="s">
        <v>5383</v>
      </c>
      <c r="E134" s="262" t="s">
        <v>5148</v>
      </c>
      <c r="F134" s="265" t="s">
        <v>5355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5351</v>
      </c>
      <c r="B135" s="257" t="s">
        <v>5352</v>
      </c>
      <c r="C135" s="258" t="s">
        <v>5384</v>
      </c>
      <c r="D135" s="261" t="s">
        <v>5385</v>
      </c>
      <c r="E135" s="262" t="s">
        <v>5263</v>
      </c>
      <c r="F135" s="265" t="s">
        <v>5355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5351</v>
      </c>
      <c r="B136" s="257" t="s">
        <v>5352</v>
      </c>
      <c r="C136" s="258" t="s">
        <v>5386</v>
      </c>
      <c r="D136" s="261" t="s">
        <v>5387</v>
      </c>
      <c r="E136" s="262" t="s">
        <v>5148</v>
      </c>
      <c r="F136" s="265" t="s">
        <v>5355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5351</v>
      </c>
      <c r="B137" s="257" t="s">
        <v>5352</v>
      </c>
      <c r="C137" s="258" t="s">
        <v>5388</v>
      </c>
      <c r="D137" s="261" t="s">
        <v>5389</v>
      </c>
      <c r="E137" s="262" t="s">
        <v>5148</v>
      </c>
      <c r="F137" s="265" t="s">
        <v>5355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5351</v>
      </c>
      <c r="B138" s="257" t="s">
        <v>5352</v>
      </c>
      <c r="C138" s="258" t="s">
        <v>5390</v>
      </c>
      <c r="D138" s="261" t="s">
        <v>5391</v>
      </c>
      <c r="E138" s="262" t="s">
        <v>5263</v>
      </c>
      <c r="F138" s="265" t="s">
        <v>5355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5351</v>
      </c>
      <c r="B139" s="257" t="s">
        <v>5352</v>
      </c>
      <c r="C139" s="258" t="s">
        <v>5392</v>
      </c>
      <c r="D139" s="261" t="s">
        <v>5393</v>
      </c>
      <c r="E139" s="262" t="s">
        <v>5263</v>
      </c>
      <c r="F139" s="265" t="s">
        <v>5355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5351</v>
      </c>
      <c r="B140" s="257" t="s">
        <v>5352</v>
      </c>
      <c r="C140" s="258" t="s">
        <v>5394</v>
      </c>
      <c r="D140" s="261" t="s">
        <v>5395</v>
      </c>
      <c r="E140" s="262" t="s">
        <v>5119</v>
      </c>
      <c r="F140" s="265" t="s">
        <v>5355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5351</v>
      </c>
      <c r="B141" s="257" t="s">
        <v>5352</v>
      </c>
      <c r="C141" s="258" t="s">
        <v>5396</v>
      </c>
      <c r="D141" s="261" t="s">
        <v>5397</v>
      </c>
      <c r="E141" s="262" t="s">
        <v>5398</v>
      </c>
      <c r="F141" s="265" t="s">
        <v>5399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5351</v>
      </c>
      <c r="B142" s="257" t="s">
        <v>5352</v>
      </c>
      <c r="C142" s="258" t="s">
        <v>5400</v>
      </c>
      <c r="D142" s="261" t="s">
        <v>5401</v>
      </c>
      <c r="E142" s="262" t="s">
        <v>5398</v>
      </c>
      <c r="F142" s="265" t="s">
        <v>5399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5351</v>
      </c>
      <c r="B143" s="257" t="s">
        <v>5352</v>
      </c>
      <c r="C143" s="258" t="s">
        <v>5402</v>
      </c>
      <c r="D143" s="261" t="s">
        <v>5403</v>
      </c>
      <c r="E143" s="262" t="s">
        <v>5398</v>
      </c>
      <c r="F143" s="265" t="s">
        <v>5399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5351</v>
      </c>
      <c r="B144" s="257" t="s">
        <v>5352</v>
      </c>
      <c r="C144" s="258" t="s">
        <v>5404</v>
      </c>
      <c r="D144" s="261" t="s">
        <v>5405</v>
      </c>
      <c r="E144" s="262" t="s">
        <v>5215</v>
      </c>
      <c r="F144" s="265" t="s">
        <v>5399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5351</v>
      </c>
      <c r="B145" s="257" t="s">
        <v>5352</v>
      </c>
      <c r="C145" s="258" t="s">
        <v>5406</v>
      </c>
      <c r="D145" s="261" t="s">
        <v>5407</v>
      </c>
      <c r="E145" s="262" t="s">
        <v>5215</v>
      </c>
      <c r="F145" s="265" t="s">
        <v>5399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5351</v>
      </c>
      <c r="B146" s="257" t="s">
        <v>5352</v>
      </c>
      <c r="C146" s="258" t="s">
        <v>5408</v>
      </c>
      <c r="D146" s="261" t="s">
        <v>5409</v>
      </c>
      <c r="E146" s="262" t="s">
        <v>5215</v>
      </c>
      <c r="F146" s="265" t="s">
        <v>5399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5351</v>
      </c>
      <c r="B147" s="256" t="s">
        <v>5410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5351</v>
      </c>
      <c r="B148" s="257" t="s">
        <v>5410</v>
      </c>
      <c r="C148" s="258" t="s">
        <v>5411</v>
      </c>
      <c r="D148" s="261" t="s">
        <v>5412</v>
      </c>
      <c r="E148" s="262" t="s">
        <v>5148</v>
      </c>
      <c r="F148" s="265" t="s">
        <v>5413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5351</v>
      </c>
      <c r="B149" s="257" t="s">
        <v>5410</v>
      </c>
      <c r="C149" s="258" t="s">
        <v>5414</v>
      </c>
      <c r="D149" s="261" t="s">
        <v>5415</v>
      </c>
      <c r="E149" s="262" t="s">
        <v>5148</v>
      </c>
      <c r="F149" s="265" t="s">
        <v>5413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5351</v>
      </c>
      <c r="B150" s="257" t="s">
        <v>5410</v>
      </c>
      <c r="C150" s="258" t="s">
        <v>5416</v>
      </c>
      <c r="D150" s="261" t="s">
        <v>5417</v>
      </c>
      <c r="E150" s="262" t="s">
        <v>5148</v>
      </c>
      <c r="F150" s="265" t="s">
        <v>5413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5351</v>
      </c>
      <c r="B151" s="257" t="s">
        <v>5410</v>
      </c>
      <c r="C151" s="258" t="s">
        <v>5418</v>
      </c>
      <c r="D151" s="261" t="s">
        <v>5419</v>
      </c>
      <c r="E151" s="262" t="s">
        <v>5148</v>
      </c>
      <c r="F151" s="265" t="s">
        <v>5413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5351</v>
      </c>
      <c r="B152" s="257" t="s">
        <v>5410</v>
      </c>
      <c r="C152" s="258" t="s">
        <v>5420</v>
      </c>
      <c r="D152" s="261" t="s">
        <v>5421</v>
      </c>
      <c r="E152" s="262" t="s">
        <v>5148</v>
      </c>
      <c r="F152" s="265" t="s">
        <v>5413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5351</v>
      </c>
      <c r="B153" s="257" t="s">
        <v>5410</v>
      </c>
      <c r="C153" s="258" t="s">
        <v>5422</v>
      </c>
      <c r="D153" s="261" t="s">
        <v>5423</v>
      </c>
      <c r="E153" s="262" t="s">
        <v>5148</v>
      </c>
      <c r="F153" s="265" t="s">
        <v>5413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5351</v>
      </c>
      <c r="B154" s="257" t="s">
        <v>5410</v>
      </c>
      <c r="C154" s="258" t="s">
        <v>5424</v>
      </c>
      <c r="D154" s="261" t="s">
        <v>5425</v>
      </c>
      <c r="E154" s="262" t="s">
        <v>5148</v>
      </c>
      <c r="F154" s="265" t="s">
        <v>5413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5351</v>
      </c>
      <c r="B155" s="257" t="s">
        <v>5410</v>
      </c>
      <c r="C155" s="258" t="s">
        <v>5426</v>
      </c>
      <c r="D155" s="261" t="s">
        <v>5427</v>
      </c>
      <c r="E155" s="262" t="s">
        <v>5148</v>
      </c>
      <c r="F155" s="265" t="s">
        <v>5413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5351</v>
      </c>
      <c r="B156" s="257" t="s">
        <v>5410</v>
      </c>
      <c r="C156" s="258" t="s">
        <v>5428</v>
      </c>
      <c r="D156" s="261" t="s">
        <v>5429</v>
      </c>
      <c r="E156" s="262" t="s">
        <v>5148</v>
      </c>
      <c r="F156" s="265" t="s">
        <v>5413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5351</v>
      </c>
      <c r="B157" s="257" t="s">
        <v>5410</v>
      </c>
      <c r="C157" s="258" t="s">
        <v>5430</v>
      </c>
      <c r="D157" s="261" t="s">
        <v>5431</v>
      </c>
      <c r="E157" s="262" t="s">
        <v>5148</v>
      </c>
      <c r="F157" s="265" t="s">
        <v>5413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5351</v>
      </c>
      <c r="B158" s="257" t="s">
        <v>5410</v>
      </c>
      <c r="C158" s="258" t="s">
        <v>5432</v>
      </c>
      <c r="D158" s="261" t="s">
        <v>5433</v>
      </c>
      <c r="E158" s="262" t="s">
        <v>5148</v>
      </c>
      <c r="F158" s="265" t="s">
        <v>5413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5351</v>
      </c>
      <c r="B159" s="257" t="s">
        <v>5410</v>
      </c>
      <c r="C159" s="258" t="s">
        <v>5434</v>
      </c>
      <c r="D159" s="261" t="s">
        <v>5435</v>
      </c>
      <c r="E159" s="262" t="s">
        <v>5148</v>
      </c>
      <c r="F159" s="265" t="s">
        <v>5413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5351</v>
      </c>
      <c r="B160" s="257" t="s">
        <v>5410</v>
      </c>
      <c r="C160" s="258" t="s">
        <v>5436</v>
      </c>
      <c r="D160" s="261" t="s">
        <v>5437</v>
      </c>
      <c r="E160" s="262" t="s">
        <v>5148</v>
      </c>
      <c r="F160" s="265" t="s">
        <v>5438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5351</v>
      </c>
      <c r="B161" s="257" t="s">
        <v>5410</v>
      </c>
      <c r="C161" s="258" t="s">
        <v>5439</v>
      </c>
      <c r="D161" s="261" t="s">
        <v>5440</v>
      </c>
      <c r="E161" s="262" t="s">
        <v>5148</v>
      </c>
      <c r="F161" s="265" t="s">
        <v>5438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5351</v>
      </c>
      <c r="B162" s="257" t="s">
        <v>5410</v>
      </c>
      <c r="C162" s="258" t="s">
        <v>5441</v>
      </c>
      <c r="D162" s="261" t="s">
        <v>5442</v>
      </c>
      <c r="E162" s="262" t="s">
        <v>5148</v>
      </c>
      <c r="F162" s="265" t="s">
        <v>5438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5351</v>
      </c>
      <c r="B163" s="257" t="s">
        <v>5410</v>
      </c>
      <c r="C163" s="258" t="s">
        <v>5443</v>
      </c>
      <c r="D163" s="261" t="s">
        <v>5444</v>
      </c>
      <c r="E163" s="262" t="s">
        <v>5148</v>
      </c>
      <c r="F163" s="265" t="s">
        <v>5438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5351</v>
      </c>
      <c r="B164" s="257" t="s">
        <v>5410</v>
      </c>
      <c r="C164" s="258" t="s">
        <v>5445</v>
      </c>
      <c r="D164" s="261" t="s">
        <v>5446</v>
      </c>
      <c r="E164" s="262" t="s">
        <v>5148</v>
      </c>
      <c r="F164" s="265" t="s">
        <v>5438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5351</v>
      </c>
      <c r="B165" s="256" t="s">
        <v>5447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5351</v>
      </c>
      <c r="B166" s="257" t="s">
        <v>5447</v>
      </c>
      <c r="C166" s="258" t="s">
        <v>5448</v>
      </c>
      <c r="D166" s="261" t="s">
        <v>5449</v>
      </c>
      <c r="E166" s="262" t="s">
        <v>5119</v>
      </c>
      <c r="F166" s="265" t="s">
        <v>5450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5351</v>
      </c>
      <c r="B167" s="257" t="s">
        <v>5447</v>
      </c>
      <c r="C167" s="258" t="s">
        <v>5451</v>
      </c>
      <c r="D167" s="261" t="s">
        <v>5452</v>
      </c>
      <c r="E167" s="262" t="s">
        <v>5263</v>
      </c>
      <c r="F167" s="265" t="s">
        <v>5450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5351</v>
      </c>
      <c r="B168" s="257" t="s">
        <v>5447</v>
      </c>
      <c r="C168" s="258" t="s">
        <v>5453</v>
      </c>
      <c r="D168" s="261" t="s">
        <v>5454</v>
      </c>
      <c r="E168" s="262" t="s">
        <v>5215</v>
      </c>
      <c r="F168" s="265" t="s">
        <v>5450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5351</v>
      </c>
      <c r="B169" s="257" t="s">
        <v>5447</v>
      </c>
      <c r="C169" s="258" t="s">
        <v>5455</v>
      </c>
      <c r="D169" s="261" t="s">
        <v>5456</v>
      </c>
      <c r="E169" s="262" t="s">
        <v>5215</v>
      </c>
      <c r="F169" s="265" t="s">
        <v>5450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5351</v>
      </c>
      <c r="B170" s="257" t="s">
        <v>5447</v>
      </c>
      <c r="C170" s="258" t="s">
        <v>5457</v>
      </c>
      <c r="D170" s="261" t="s">
        <v>5458</v>
      </c>
      <c r="E170" s="262" t="s">
        <v>5263</v>
      </c>
      <c r="F170" s="265" t="s">
        <v>5450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5351</v>
      </c>
      <c r="B171" s="257" t="s">
        <v>5447</v>
      </c>
      <c r="C171" s="258" t="s">
        <v>5459</v>
      </c>
      <c r="D171" s="261" t="s">
        <v>5460</v>
      </c>
      <c r="E171" s="262" t="s">
        <v>5148</v>
      </c>
      <c r="F171" s="265" t="s">
        <v>5450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5351</v>
      </c>
      <c r="B172" s="257" t="s">
        <v>5447</v>
      </c>
      <c r="C172" s="258" t="s">
        <v>5461</v>
      </c>
      <c r="D172" s="261" t="s">
        <v>5462</v>
      </c>
      <c r="E172" s="262" t="s">
        <v>5215</v>
      </c>
      <c r="F172" s="265" t="s">
        <v>5450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5351</v>
      </c>
      <c r="B173" s="257" t="s">
        <v>5447</v>
      </c>
      <c r="C173" s="258" t="s">
        <v>5463</v>
      </c>
      <c r="D173" s="261" t="s">
        <v>5464</v>
      </c>
      <c r="E173" s="262" t="s">
        <v>5148</v>
      </c>
      <c r="F173" s="265" t="s">
        <v>5450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5351</v>
      </c>
      <c r="B174" s="257" t="s">
        <v>5447</v>
      </c>
      <c r="C174" s="258" t="s">
        <v>5465</v>
      </c>
      <c r="D174" s="261" t="s">
        <v>5466</v>
      </c>
      <c r="E174" s="262" t="s">
        <v>5215</v>
      </c>
      <c r="F174" s="265" t="s">
        <v>5450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5351</v>
      </c>
      <c r="B175" s="257" t="s">
        <v>5447</v>
      </c>
      <c r="C175" s="258" t="s">
        <v>5467</v>
      </c>
      <c r="D175" s="261" t="s">
        <v>5468</v>
      </c>
      <c r="E175" s="262" t="s">
        <v>5148</v>
      </c>
      <c r="F175" s="265" t="s">
        <v>5450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5351</v>
      </c>
      <c r="B176" s="257" t="s">
        <v>5447</v>
      </c>
      <c r="C176" s="258" t="s">
        <v>5469</v>
      </c>
      <c r="D176" s="261" t="s">
        <v>5470</v>
      </c>
      <c r="E176" s="262" t="s">
        <v>5119</v>
      </c>
      <c r="F176" s="265" t="s">
        <v>5450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5351</v>
      </c>
      <c r="B177" s="257" t="s">
        <v>5447</v>
      </c>
      <c r="C177" s="258" t="s">
        <v>5471</v>
      </c>
      <c r="D177" s="261" t="s">
        <v>5472</v>
      </c>
      <c r="E177" s="262" t="s">
        <v>5119</v>
      </c>
      <c r="F177" s="265" t="s">
        <v>5450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5351</v>
      </c>
      <c r="B178" s="257" t="s">
        <v>5447</v>
      </c>
      <c r="C178" s="258" t="s">
        <v>5473</v>
      </c>
      <c r="D178" s="261" t="s">
        <v>5474</v>
      </c>
      <c r="E178" s="262" t="s">
        <v>5148</v>
      </c>
      <c r="F178" s="265" t="s">
        <v>5450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5351</v>
      </c>
      <c r="B179" s="257" t="s">
        <v>5447</v>
      </c>
      <c r="C179" s="258" t="s">
        <v>5475</v>
      </c>
      <c r="D179" s="261" t="s">
        <v>5476</v>
      </c>
      <c r="E179" s="262" t="s">
        <v>5263</v>
      </c>
      <c r="F179" s="265" t="s">
        <v>5450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5351</v>
      </c>
      <c r="B180" s="257" t="s">
        <v>5447</v>
      </c>
      <c r="C180" s="258" t="s">
        <v>5477</v>
      </c>
      <c r="D180" s="261" t="s">
        <v>5478</v>
      </c>
      <c r="E180" s="262" t="s">
        <v>5263</v>
      </c>
      <c r="F180" s="265" t="s">
        <v>5450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5351</v>
      </c>
      <c r="B181" s="256" t="s">
        <v>5479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5351</v>
      </c>
      <c r="B182" s="257" t="s">
        <v>5479</v>
      </c>
      <c r="C182" s="258" t="s">
        <v>5480</v>
      </c>
      <c r="D182" s="261" t="s">
        <v>5481</v>
      </c>
      <c r="E182" s="262" t="s">
        <v>5119</v>
      </c>
      <c r="F182" s="265" t="s">
        <v>5482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5351</v>
      </c>
      <c r="B183" s="257" t="s">
        <v>5479</v>
      </c>
      <c r="C183" s="258" t="s">
        <v>5483</v>
      </c>
      <c r="D183" s="261" t="s">
        <v>5484</v>
      </c>
      <c r="E183" s="262" t="s">
        <v>5119</v>
      </c>
      <c r="F183" s="265" t="s">
        <v>5482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5351</v>
      </c>
      <c r="B184" s="257" t="s">
        <v>5479</v>
      </c>
      <c r="C184" s="258" t="s">
        <v>5485</v>
      </c>
      <c r="D184" s="261" t="s">
        <v>5486</v>
      </c>
      <c r="E184" s="262" t="s">
        <v>5119</v>
      </c>
      <c r="F184" s="265" t="s">
        <v>5482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5351</v>
      </c>
      <c r="B185" s="257" t="s">
        <v>5479</v>
      </c>
      <c r="C185" s="258" t="s">
        <v>5487</v>
      </c>
      <c r="D185" s="261" t="s">
        <v>5488</v>
      </c>
      <c r="E185" s="262" t="s">
        <v>5119</v>
      </c>
      <c r="F185" s="265" t="s">
        <v>5482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5351</v>
      </c>
      <c r="B186" s="257" t="s">
        <v>5479</v>
      </c>
      <c r="C186" s="258" t="s">
        <v>5489</v>
      </c>
      <c r="D186" s="261" t="s">
        <v>5490</v>
      </c>
      <c r="E186" s="262" t="s">
        <v>5119</v>
      </c>
      <c r="F186" s="265" t="s">
        <v>5482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5351</v>
      </c>
      <c r="B187" s="257" t="s">
        <v>5479</v>
      </c>
      <c r="C187" s="258" t="s">
        <v>5491</v>
      </c>
      <c r="D187" s="261" t="s">
        <v>5492</v>
      </c>
      <c r="E187" s="262" t="s">
        <v>5148</v>
      </c>
      <c r="F187" s="265" t="s">
        <v>5482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5351</v>
      </c>
      <c r="B188" s="257" t="s">
        <v>5479</v>
      </c>
      <c r="C188" s="258" t="s">
        <v>5493</v>
      </c>
      <c r="D188" s="261" t="s">
        <v>5494</v>
      </c>
      <c r="E188" s="262" t="s">
        <v>5148</v>
      </c>
      <c r="F188" s="265" t="s">
        <v>5482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5351</v>
      </c>
      <c r="B189" s="257" t="s">
        <v>5479</v>
      </c>
      <c r="C189" s="258" t="s">
        <v>5495</v>
      </c>
      <c r="D189" s="261" t="s">
        <v>5496</v>
      </c>
      <c r="E189" s="262" t="s">
        <v>5148</v>
      </c>
      <c r="F189" s="265" t="s">
        <v>5482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5351</v>
      </c>
      <c r="B190" s="257" t="s">
        <v>5479</v>
      </c>
      <c r="C190" s="258" t="s">
        <v>5497</v>
      </c>
      <c r="D190" s="261" t="s">
        <v>5498</v>
      </c>
      <c r="E190" s="262" t="s">
        <v>5148</v>
      </c>
      <c r="F190" s="265" t="s">
        <v>5482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5351</v>
      </c>
      <c r="B191" s="257" t="s">
        <v>5479</v>
      </c>
      <c r="C191" s="258" t="s">
        <v>5499</v>
      </c>
      <c r="D191" s="261" t="s">
        <v>5500</v>
      </c>
      <c r="E191" s="262" t="s">
        <v>5119</v>
      </c>
      <c r="F191" s="265" t="s">
        <v>5482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5351</v>
      </c>
      <c r="B192" s="257" t="s">
        <v>5479</v>
      </c>
      <c r="C192" s="258" t="s">
        <v>5501</v>
      </c>
      <c r="D192" s="261" t="s">
        <v>5502</v>
      </c>
      <c r="E192" s="262" t="s">
        <v>5119</v>
      </c>
      <c r="F192" s="265" t="s">
        <v>5482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5351</v>
      </c>
      <c r="B193" s="257" t="s">
        <v>5479</v>
      </c>
      <c r="C193" s="258" t="s">
        <v>5503</v>
      </c>
      <c r="D193" s="261" t="s">
        <v>5504</v>
      </c>
      <c r="E193" s="262" t="s">
        <v>5119</v>
      </c>
      <c r="F193" s="265" t="s">
        <v>5482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5351</v>
      </c>
      <c r="B194" s="257" t="s">
        <v>5479</v>
      </c>
      <c r="C194" s="258" t="s">
        <v>5505</v>
      </c>
      <c r="D194" s="261" t="s">
        <v>5506</v>
      </c>
      <c r="E194" s="262" t="s">
        <v>5119</v>
      </c>
      <c r="F194" s="265" t="s">
        <v>5482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5351</v>
      </c>
      <c r="B195" s="257" t="s">
        <v>5479</v>
      </c>
      <c r="C195" s="258" t="s">
        <v>5507</v>
      </c>
      <c r="D195" s="261" t="s">
        <v>5508</v>
      </c>
      <c r="E195" s="262" t="s">
        <v>5119</v>
      </c>
      <c r="F195" s="265" t="s">
        <v>5482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5351</v>
      </c>
      <c r="B196" s="257" t="s">
        <v>5479</v>
      </c>
      <c r="C196" s="258" t="s">
        <v>5509</v>
      </c>
      <c r="D196" s="261" t="s">
        <v>5510</v>
      </c>
      <c r="E196" s="262" t="s">
        <v>5119</v>
      </c>
      <c r="F196" s="265" t="s">
        <v>5511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5351</v>
      </c>
      <c r="B197" s="257" t="s">
        <v>5479</v>
      </c>
      <c r="C197" s="258" t="s">
        <v>5512</v>
      </c>
      <c r="D197" s="261" t="s">
        <v>5513</v>
      </c>
      <c r="E197" s="262" t="s">
        <v>5119</v>
      </c>
      <c r="F197" s="265" t="s">
        <v>5511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5351</v>
      </c>
      <c r="B198" s="257" t="s">
        <v>5479</v>
      </c>
      <c r="C198" s="258" t="s">
        <v>5514</v>
      </c>
      <c r="D198" s="261" t="s">
        <v>5515</v>
      </c>
      <c r="E198" s="262" t="s">
        <v>5119</v>
      </c>
      <c r="F198" s="265" t="s">
        <v>5511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5351</v>
      </c>
      <c r="B199" s="257" t="s">
        <v>5479</v>
      </c>
      <c r="C199" s="258" t="s">
        <v>5516</v>
      </c>
      <c r="D199" s="261" t="s">
        <v>5517</v>
      </c>
      <c r="E199" s="262" t="s">
        <v>5119</v>
      </c>
      <c r="F199" s="265" t="s">
        <v>5511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5518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5518</v>
      </c>
      <c r="B201" s="256" t="s">
        <v>5519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5518</v>
      </c>
      <c r="B202" s="257" t="s">
        <v>5519</v>
      </c>
      <c r="C202" s="258" t="s">
        <v>5520</v>
      </c>
      <c r="D202" s="261" t="s">
        <v>5521</v>
      </c>
      <c r="E202" s="262" t="s">
        <v>5398</v>
      </c>
      <c r="F202" s="265" t="s">
        <v>5522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5518</v>
      </c>
      <c r="B203" s="257" t="s">
        <v>5519</v>
      </c>
      <c r="C203" s="258" t="s">
        <v>5523</v>
      </c>
      <c r="D203" s="261" t="s">
        <v>5524</v>
      </c>
      <c r="E203" s="262" t="s">
        <v>5398</v>
      </c>
      <c r="F203" s="265" t="s">
        <v>5522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5518</v>
      </c>
      <c r="B204" s="257" t="s">
        <v>5519</v>
      </c>
      <c r="C204" s="258" t="s">
        <v>5525</v>
      </c>
      <c r="D204" s="261" t="s">
        <v>5526</v>
      </c>
      <c r="E204" s="262" t="s">
        <v>5398</v>
      </c>
      <c r="F204" s="265" t="s">
        <v>5522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5518</v>
      </c>
      <c r="B205" s="257" t="s">
        <v>5519</v>
      </c>
      <c r="C205" s="258" t="s">
        <v>5527</v>
      </c>
      <c r="D205" s="261" t="s">
        <v>5528</v>
      </c>
      <c r="E205" s="262" t="s">
        <v>5398</v>
      </c>
      <c r="F205" s="265" t="s">
        <v>5522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5518</v>
      </c>
      <c r="B206" s="257" t="s">
        <v>5519</v>
      </c>
      <c r="C206" s="258" t="s">
        <v>5529</v>
      </c>
      <c r="D206" s="261" t="s">
        <v>5530</v>
      </c>
      <c r="E206" s="262" t="s">
        <v>5398</v>
      </c>
      <c r="F206" s="265" t="s">
        <v>5522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5518</v>
      </c>
      <c r="B207" s="257" t="s">
        <v>5519</v>
      </c>
      <c r="C207" s="258" t="s">
        <v>5531</v>
      </c>
      <c r="D207" s="261" t="s">
        <v>5532</v>
      </c>
      <c r="E207" s="262" t="s">
        <v>5263</v>
      </c>
      <c r="F207" s="265" t="s">
        <v>5522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5518</v>
      </c>
      <c r="B208" s="257" t="s">
        <v>5519</v>
      </c>
      <c r="C208" s="258" t="s">
        <v>5533</v>
      </c>
      <c r="D208" s="261" t="s">
        <v>5534</v>
      </c>
      <c r="E208" s="262" t="s">
        <v>5263</v>
      </c>
      <c r="F208" s="265" t="s">
        <v>5522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5518</v>
      </c>
      <c r="B209" s="257" t="s">
        <v>5519</v>
      </c>
      <c r="C209" s="258" t="s">
        <v>5535</v>
      </c>
      <c r="D209" s="261" t="s">
        <v>5536</v>
      </c>
      <c r="E209" s="262" t="s">
        <v>5398</v>
      </c>
      <c r="F209" s="265" t="s">
        <v>5522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5518</v>
      </c>
      <c r="B210" s="257" t="s">
        <v>5519</v>
      </c>
      <c r="C210" s="258" t="s">
        <v>5537</v>
      </c>
      <c r="D210" s="261" t="s">
        <v>5538</v>
      </c>
      <c r="E210" s="262" t="s">
        <v>5148</v>
      </c>
      <c r="F210" s="265" t="s">
        <v>5539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5518</v>
      </c>
      <c r="B211" s="257" t="s">
        <v>5519</v>
      </c>
      <c r="C211" s="258" t="s">
        <v>5540</v>
      </c>
      <c r="D211" s="261" t="s">
        <v>5541</v>
      </c>
      <c r="E211" s="262" t="s">
        <v>5148</v>
      </c>
      <c r="F211" s="265" t="s">
        <v>5539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5518</v>
      </c>
      <c r="B212" s="257" t="s">
        <v>5519</v>
      </c>
      <c r="C212" s="258" t="s">
        <v>5542</v>
      </c>
      <c r="D212" s="261" t="s">
        <v>5543</v>
      </c>
      <c r="E212" s="262" t="s">
        <v>5215</v>
      </c>
      <c r="F212" s="265" t="s">
        <v>5544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5518</v>
      </c>
      <c r="B213" s="257" t="s">
        <v>5519</v>
      </c>
      <c r="C213" s="258" t="s">
        <v>5545</v>
      </c>
      <c r="D213" s="261" t="s">
        <v>5546</v>
      </c>
      <c r="E213" s="262" t="s">
        <v>5148</v>
      </c>
      <c r="F213" s="265" t="s">
        <v>5547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5518</v>
      </c>
      <c r="B214" s="257" t="s">
        <v>5519</v>
      </c>
      <c r="C214" s="258" t="s">
        <v>5548</v>
      </c>
      <c r="D214" s="261" t="s">
        <v>5549</v>
      </c>
      <c r="E214" s="262" t="s">
        <v>5215</v>
      </c>
      <c r="F214" s="265" t="s">
        <v>5550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5518</v>
      </c>
      <c r="B215" s="257" t="s">
        <v>5519</v>
      </c>
      <c r="C215" s="258" t="s">
        <v>5551</v>
      </c>
      <c r="D215" s="261" t="s">
        <v>5552</v>
      </c>
      <c r="E215" s="262" t="s">
        <v>5119</v>
      </c>
      <c r="F215" s="265" t="s">
        <v>5550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5518</v>
      </c>
      <c r="B216" s="257" t="s">
        <v>5519</v>
      </c>
      <c r="C216" s="258" t="s">
        <v>5553</v>
      </c>
      <c r="D216" s="261" t="s">
        <v>5554</v>
      </c>
      <c r="E216" s="262" t="s">
        <v>5119</v>
      </c>
      <c r="F216" s="265" t="s">
        <v>5550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5518</v>
      </c>
      <c r="B217" s="257" t="s">
        <v>5519</v>
      </c>
      <c r="C217" s="258" t="s">
        <v>5555</v>
      </c>
      <c r="D217" s="261" t="s">
        <v>5556</v>
      </c>
      <c r="E217" s="262" t="s">
        <v>5148</v>
      </c>
      <c r="F217" s="265" t="s">
        <v>5550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5518</v>
      </c>
      <c r="B218" s="257" t="s">
        <v>5519</v>
      </c>
      <c r="C218" s="258" t="s">
        <v>5557</v>
      </c>
      <c r="D218" s="261" t="s">
        <v>5558</v>
      </c>
      <c r="E218" s="262" t="s">
        <v>5148</v>
      </c>
      <c r="F218" s="265" t="s">
        <v>5550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5518</v>
      </c>
      <c r="B219" s="257" t="s">
        <v>5519</v>
      </c>
      <c r="C219" s="258" t="s">
        <v>5559</v>
      </c>
      <c r="D219" s="261" t="s">
        <v>5560</v>
      </c>
      <c r="E219" s="262" t="s">
        <v>5148</v>
      </c>
      <c r="F219" s="265" t="s">
        <v>5550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5518</v>
      </c>
      <c r="B220" s="257" t="s">
        <v>5519</v>
      </c>
      <c r="C220" s="258" t="s">
        <v>5561</v>
      </c>
      <c r="D220" s="261" t="s">
        <v>5562</v>
      </c>
      <c r="E220" s="262" t="s">
        <v>5148</v>
      </c>
      <c r="F220" s="265" t="s">
        <v>5550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5518</v>
      </c>
      <c r="B221" s="256" t="s">
        <v>5563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5518</v>
      </c>
      <c r="B222" s="257" t="s">
        <v>5563</v>
      </c>
      <c r="C222" s="258" t="s">
        <v>5564</v>
      </c>
      <c r="D222" s="261" t="s">
        <v>5565</v>
      </c>
      <c r="E222" s="262" t="s">
        <v>5215</v>
      </c>
      <c r="F222" s="265" t="s">
        <v>5566</v>
      </c>
      <c r="G222" s="268">
        <f>IF(COUNTIF(H222:AU222,"&lt;&gt;")=0,"",SUMPRODUCT(((Recommendations[ImplStatus]="Implemented")+(Recommendations[ImplStatus]="Compensated"))*ISNUMBER(MATCH(Recommendations[Id],H222:AU222,0)))/COUNTIF(H222:AU222,"&lt;&gt;"))</f>
        <v>0</v>
      </c>
      <c r="H222" s="269" t="s">
        <v>404</v>
      </c>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5518</v>
      </c>
      <c r="B223" s="257" t="s">
        <v>5563</v>
      </c>
      <c r="C223" s="258" t="s">
        <v>5567</v>
      </c>
      <c r="D223" s="261" t="s">
        <v>5568</v>
      </c>
      <c r="E223" s="262" t="s">
        <v>5215</v>
      </c>
      <c r="F223" s="265" t="s">
        <v>5566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5518</v>
      </c>
      <c r="B224" s="257" t="s">
        <v>5563</v>
      </c>
      <c r="C224" s="258" t="s">
        <v>5569</v>
      </c>
      <c r="D224" s="261" t="s">
        <v>5570</v>
      </c>
      <c r="E224" s="262" t="s">
        <v>5215</v>
      </c>
      <c r="F224" s="265" t="s">
        <v>5566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5518</v>
      </c>
      <c r="B225" s="257" t="s">
        <v>5563</v>
      </c>
      <c r="C225" s="258" t="s">
        <v>5571</v>
      </c>
      <c r="D225" s="261" t="s">
        <v>5572</v>
      </c>
      <c r="E225" s="262" t="s">
        <v>5215</v>
      </c>
      <c r="F225" s="265" t="s">
        <v>5566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5518</v>
      </c>
      <c r="B226" s="257" t="s">
        <v>5563</v>
      </c>
      <c r="C226" s="258" t="s">
        <v>5573</v>
      </c>
      <c r="D226" s="261" t="s">
        <v>5574</v>
      </c>
      <c r="E226" s="262" t="s">
        <v>5215</v>
      </c>
      <c r="F226" s="265" t="s">
        <v>5566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5518</v>
      </c>
      <c r="B227" s="257" t="s">
        <v>5563</v>
      </c>
      <c r="C227" s="258" t="s">
        <v>5575</v>
      </c>
      <c r="D227" s="261" t="s">
        <v>5576</v>
      </c>
      <c r="E227" s="262" t="s">
        <v>5215</v>
      </c>
      <c r="F227" s="265" t="s">
        <v>5566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5518</v>
      </c>
      <c r="B228" s="257" t="s">
        <v>5563</v>
      </c>
      <c r="C228" s="258" t="s">
        <v>5577</v>
      </c>
      <c r="D228" s="261" t="s">
        <v>5578</v>
      </c>
      <c r="E228" s="262" t="s">
        <v>5215</v>
      </c>
      <c r="F228" s="265" t="s">
        <v>5566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5518</v>
      </c>
      <c r="B229" s="257" t="s">
        <v>5563</v>
      </c>
      <c r="C229" s="258" t="s">
        <v>5579</v>
      </c>
      <c r="D229" s="261" t="s">
        <v>5580</v>
      </c>
      <c r="E229" s="262" t="s">
        <v>5119</v>
      </c>
      <c r="F229" s="265" t="s">
        <v>5566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5518</v>
      </c>
      <c r="B230" s="257" t="s">
        <v>5563</v>
      </c>
      <c r="C230" s="258" t="s">
        <v>5581</v>
      </c>
      <c r="D230" s="261" t="s">
        <v>5582</v>
      </c>
      <c r="E230" s="262" t="s">
        <v>5119</v>
      </c>
      <c r="F230" s="265" t="s">
        <v>5566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5518</v>
      </c>
      <c r="B231" s="257" t="s">
        <v>5563</v>
      </c>
      <c r="C231" s="258" t="s">
        <v>5583</v>
      </c>
      <c r="D231" s="261" t="s">
        <v>5584</v>
      </c>
      <c r="E231" s="262" t="s">
        <v>5215</v>
      </c>
      <c r="F231" s="265" t="s">
        <v>5585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5518</v>
      </c>
      <c r="B232" s="257" t="s">
        <v>5563</v>
      </c>
      <c r="C232" s="258" t="s">
        <v>5586</v>
      </c>
      <c r="D232" s="261" t="s">
        <v>5587</v>
      </c>
      <c r="E232" s="262" t="s">
        <v>5215</v>
      </c>
      <c r="F232" s="265" t="s">
        <v>5585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5518</v>
      </c>
      <c r="B233" s="257" t="s">
        <v>5563</v>
      </c>
      <c r="C233" s="258" t="s">
        <v>5588</v>
      </c>
      <c r="D233" s="261" t="s">
        <v>5589</v>
      </c>
      <c r="E233" s="262" t="s">
        <v>5148</v>
      </c>
      <c r="F233" s="265" t="s">
        <v>5585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5518</v>
      </c>
      <c r="B234" s="257" t="s">
        <v>5563</v>
      </c>
      <c r="C234" s="258" t="s">
        <v>5590</v>
      </c>
      <c r="D234" s="261" t="s">
        <v>5591</v>
      </c>
      <c r="E234" s="262" t="s">
        <v>5148</v>
      </c>
      <c r="F234" s="265" t="s">
        <v>5585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5518</v>
      </c>
      <c r="B235" s="257" t="s">
        <v>5563</v>
      </c>
      <c r="C235" s="258" t="s">
        <v>5592</v>
      </c>
      <c r="D235" s="261" t="s">
        <v>5593</v>
      </c>
      <c r="E235" s="262" t="s">
        <v>5215</v>
      </c>
      <c r="F235" s="265" t="s">
        <v>5585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5518</v>
      </c>
      <c r="B236" s="257" t="s">
        <v>5563</v>
      </c>
      <c r="C236" s="258" t="s">
        <v>5594</v>
      </c>
      <c r="D236" s="261" t="s">
        <v>5595</v>
      </c>
      <c r="E236" s="262" t="s">
        <v>5148</v>
      </c>
      <c r="F236" s="265" t="s">
        <v>5585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5518</v>
      </c>
      <c r="B237" s="256" t="s">
        <v>1758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5518</v>
      </c>
      <c r="B238" s="257" t="s">
        <v>1758</v>
      </c>
      <c r="C238" s="258" t="s">
        <v>5596</v>
      </c>
      <c r="D238" s="261" t="s">
        <v>5597</v>
      </c>
      <c r="E238" s="262" t="s">
        <v>5119</v>
      </c>
      <c r="F238" s="265" t="s">
        <v>5598</v>
      </c>
      <c r="G238" s="268">
        <f>IF(COUNTIF(H238:AU238,"&lt;&gt;")=0,"",SUMPRODUCT(((Recommendations[ImplStatus]="Implemented")+(Recommendations[ImplStatus]="Compensated"))*ISNUMBER(MATCH(Recommendations[Id],H238:AU238,0)))/COUNTIF(H238:AU238,"&lt;&gt;"))</f>
        <v>0</v>
      </c>
      <c r="H238" s="269" t="s">
        <v>175</v>
      </c>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5518</v>
      </c>
      <c r="B239" s="257" t="s">
        <v>1758</v>
      </c>
      <c r="C239" s="258" t="s">
        <v>5599</v>
      </c>
      <c r="D239" s="261" t="s">
        <v>5600</v>
      </c>
      <c r="E239" s="262" t="s">
        <v>5119</v>
      </c>
      <c r="F239" s="265" t="s">
        <v>5598</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5518</v>
      </c>
      <c r="B240" s="257" t="s">
        <v>1758</v>
      </c>
      <c r="C240" s="258" t="s">
        <v>5601</v>
      </c>
      <c r="D240" s="261" t="s">
        <v>5602</v>
      </c>
      <c r="E240" s="262" t="s">
        <v>5119</v>
      </c>
      <c r="F240" s="265" t="s">
        <v>5598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5518</v>
      </c>
      <c r="B241" s="257" t="s">
        <v>1758</v>
      </c>
      <c r="C241" s="258" t="s">
        <v>5603</v>
      </c>
      <c r="D241" s="261" t="s">
        <v>5604</v>
      </c>
      <c r="E241" s="262" t="s">
        <v>5119</v>
      </c>
      <c r="F241" s="265" t="s">
        <v>5598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5518</v>
      </c>
      <c r="B242" s="257" t="s">
        <v>1758</v>
      </c>
      <c r="C242" s="258" t="s">
        <v>5605</v>
      </c>
      <c r="D242" s="261" t="s">
        <v>5606</v>
      </c>
      <c r="E242" s="262" t="s">
        <v>5119</v>
      </c>
      <c r="F242" s="265" t="s">
        <v>5598</v>
      </c>
      <c r="G242" s="268">
        <f>IF(COUNTIF(H242:AU242,"&lt;&gt;")=0,"",SUMPRODUCT(((Recommendations[ImplStatus]="Implemented")+(Recommendations[ImplStatus]="Compensated"))*ISNUMBER(MATCH(Recommendations[Id],H242:AU242,0)))/COUNTIF(H242:AU242,"&lt;&gt;"))</f>
        <v>0</v>
      </c>
      <c r="H242" s="269" t="s">
        <v>378</v>
      </c>
      <c r="I242" s="269" t="s">
        <v>385</v>
      </c>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5518</v>
      </c>
      <c r="B243" s="257" t="s">
        <v>1758</v>
      </c>
      <c r="C243" s="258" t="s">
        <v>5607</v>
      </c>
      <c r="D243" s="261" t="s">
        <v>5608</v>
      </c>
      <c r="E243" s="262" t="s">
        <v>5119</v>
      </c>
      <c r="F243" s="265" t="s">
        <v>5598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5518</v>
      </c>
      <c r="B244" s="257" t="s">
        <v>1758</v>
      </c>
      <c r="C244" s="258" t="s">
        <v>5609</v>
      </c>
      <c r="D244" s="261" t="s">
        <v>5610</v>
      </c>
      <c r="E244" s="262" t="s">
        <v>5119</v>
      </c>
      <c r="F244" s="265" t="s">
        <v>5598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5518</v>
      </c>
      <c r="B245" s="257" t="s">
        <v>1758</v>
      </c>
      <c r="C245" s="258" t="s">
        <v>5611</v>
      </c>
      <c r="D245" s="261" t="s">
        <v>5612</v>
      </c>
      <c r="E245" s="262" t="s">
        <v>5119</v>
      </c>
      <c r="F245" s="265" t="s">
        <v>5598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5518</v>
      </c>
      <c r="B246" s="257" t="s">
        <v>1758</v>
      </c>
      <c r="C246" s="258" t="s">
        <v>5613</v>
      </c>
      <c r="D246" s="261" t="s">
        <v>5614</v>
      </c>
      <c r="E246" s="262" t="s">
        <v>5119</v>
      </c>
      <c r="F246" s="265" t="s">
        <v>5598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5518</v>
      </c>
      <c r="B247" s="257" t="s">
        <v>1758</v>
      </c>
      <c r="C247" s="258" t="s">
        <v>5615</v>
      </c>
      <c r="D247" s="261" t="s">
        <v>5616</v>
      </c>
      <c r="E247" s="262" t="s">
        <v>5119</v>
      </c>
      <c r="F247" s="265" t="s">
        <v>5598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5518</v>
      </c>
      <c r="B248" s="257" t="s">
        <v>1758</v>
      </c>
      <c r="C248" s="258" t="s">
        <v>5617</v>
      </c>
      <c r="D248" s="261" t="s">
        <v>5618</v>
      </c>
      <c r="E248" s="262" t="s">
        <v>5148</v>
      </c>
      <c r="F248" s="265" t="s">
        <v>5598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5518</v>
      </c>
      <c r="B249" s="257" t="s">
        <v>1758</v>
      </c>
      <c r="C249" s="258" t="s">
        <v>5619</v>
      </c>
      <c r="D249" s="261" t="s">
        <v>5620</v>
      </c>
      <c r="E249" s="262" t="s">
        <v>5148</v>
      </c>
      <c r="F249" s="265" t="s">
        <v>5621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5518</v>
      </c>
      <c r="B250" s="257" t="s">
        <v>1758</v>
      </c>
      <c r="C250" s="258" t="s">
        <v>5622</v>
      </c>
      <c r="D250" s="261" t="s">
        <v>5623</v>
      </c>
      <c r="E250" s="262" t="s">
        <v>5148</v>
      </c>
      <c r="F250" s="265" t="s">
        <v>5621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5518</v>
      </c>
      <c r="B251" s="256" t="s">
        <v>5624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5518</v>
      </c>
      <c r="B252" s="257" t="s">
        <v>5624</v>
      </c>
      <c r="C252" s="258" t="s">
        <v>5625</v>
      </c>
      <c r="D252" s="261" t="s">
        <v>5626</v>
      </c>
      <c r="E252" s="262" t="s">
        <v>5215</v>
      </c>
      <c r="F252" s="265" t="s">
        <v>5627</v>
      </c>
      <c r="G252" s="268">
        <f>IF(COUNTIF(H252:AU252,"&lt;&gt;")=0,"",SUMPRODUCT(((Recommendations[ImplStatus]="Implemented")+(Recommendations[ImplStatus]="Compensated"))*ISNUMBER(MATCH(Recommendations[Id],H252:AU252,0)))/COUNTIF(H252:AU252,"&lt;&gt;"))</f>
        <v>0</v>
      </c>
      <c r="H252" s="269" t="s">
        <v>404</v>
      </c>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5518</v>
      </c>
      <c r="B253" s="257" t="s">
        <v>5624</v>
      </c>
      <c r="C253" s="258" t="s">
        <v>5628</v>
      </c>
      <c r="D253" s="261" t="s">
        <v>5629</v>
      </c>
      <c r="E253" s="262" t="s">
        <v>5215</v>
      </c>
      <c r="F253" s="265" t="s">
        <v>5627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5518</v>
      </c>
      <c r="B254" s="257" t="s">
        <v>5624</v>
      </c>
      <c r="C254" s="258" t="s">
        <v>5630</v>
      </c>
      <c r="D254" s="261" t="s">
        <v>5631</v>
      </c>
      <c r="E254" s="262" t="s">
        <v>5215</v>
      </c>
      <c r="F254" s="265" t="s">
        <v>5627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5518</v>
      </c>
      <c r="B255" s="257" t="s">
        <v>5624</v>
      </c>
      <c r="C255" s="258" t="s">
        <v>5632</v>
      </c>
      <c r="D255" s="261" t="s">
        <v>5633</v>
      </c>
      <c r="E255" s="262" t="s">
        <v>5215</v>
      </c>
      <c r="F255" s="265" t="s">
        <v>5627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5518</v>
      </c>
      <c r="B256" s="257" t="s">
        <v>5624</v>
      </c>
      <c r="C256" s="258" t="s">
        <v>5634</v>
      </c>
      <c r="D256" s="261" t="s">
        <v>5635</v>
      </c>
      <c r="E256" s="262" t="s">
        <v>5215</v>
      </c>
      <c r="F256" s="265" t="s">
        <v>5627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5518</v>
      </c>
      <c r="B257" s="257" t="s">
        <v>5624</v>
      </c>
      <c r="C257" s="258" t="s">
        <v>5636</v>
      </c>
      <c r="D257" s="261" t="s">
        <v>5637</v>
      </c>
      <c r="E257" s="262" t="s">
        <v>5119</v>
      </c>
      <c r="F257" s="265" t="s">
        <v>5627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5518</v>
      </c>
      <c r="B258" s="257" t="s">
        <v>5624</v>
      </c>
      <c r="C258" s="258" t="s">
        <v>5638</v>
      </c>
      <c r="D258" s="261" t="s">
        <v>5639</v>
      </c>
      <c r="E258" s="262" t="s">
        <v>5119</v>
      </c>
      <c r="F258" s="265" t="s">
        <v>5627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5518</v>
      </c>
      <c r="B259" s="257" t="s">
        <v>5624</v>
      </c>
      <c r="C259" s="258" t="s">
        <v>5640</v>
      </c>
      <c r="D259" s="261" t="s">
        <v>5641</v>
      </c>
      <c r="E259" s="262" t="s">
        <v>5119</v>
      </c>
      <c r="F259" s="265" t="s">
        <v>5627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5518</v>
      </c>
      <c r="B260" s="257" t="s">
        <v>5624</v>
      </c>
      <c r="C260" s="258" t="s">
        <v>5642</v>
      </c>
      <c r="D260" s="261" t="s">
        <v>5643</v>
      </c>
      <c r="E260" s="262" t="s">
        <v>5119</v>
      </c>
      <c r="F260" s="265" t="s">
        <v>5627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5518</v>
      </c>
      <c r="B261" s="257" t="s">
        <v>5624</v>
      </c>
      <c r="C261" s="258" t="s">
        <v>5644</v>
      </c>
      <c r="D261" s="261" t="s">
        <v>5645</v>
      </c>
      <c r="E261" s="262" t="s">
        <v>5263</v>
      </c>
      <c r="F261" s="265" t="s">
        <v>5627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5518</v>
      </c>
      <c r="B262" s="257" t="s">
        <v>5624</v>
      </c>
      <c r="C262" s="258" t="s">
        <v>5646</v>
      </c>
      <c r="D262" s="261" t="s">
        <v>5647</v>
      </c>
      <c r="E262" s="262" t="s">
        <v>5263</v>
      </c>
      <c r="F262" s="265" t="s">
        <v>5627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5518</v>
      </c>
      <c r="B263" s="257" t="s">
        <v>5624</v>
      </c>
      <c r="C263" s="258" t="s">
        <v>5648</v>
      </c>
      <c r="D263" s="261" t="s">
        <v>5649</v>
      </c>
      <c r="E263" s="262" t="s">
        <v>5263</v>
      </c>
      <c r="F263" s="265" t="s">
        <v>5627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5518</v>
      </c>
      <c r="B264" s="256" t="s">
        <v>5650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5518</v>
      </c>
      <c r="B265" s="257" t="s">
        <v>5650</v>
      </c>
      <c r="C265" s="258" t="s">
        <v>5651</v>
      </c>
      <c r="D265" s="261" t="s">
        <v>5652</v>
      </c>
      <c r="E265" s="262" t="s">
        <v>5148</v>
      </c>
      <c r="F265" s="265" t="s">
        <v>5653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5518</v>
      </c>
      <c r="B266" s="257" t="s">
        <v>5650</v>
      </c>
      <c r="C266" s="258" t="s">
        <v>5654</v>
      </c>
      <c r="D266" s="261" t="s">
        <v>5655</v>
      </c>
      <c r="E266" s="262" t="s">
        <v>5148</v>
      </c>
      <c r="F266" s="265" t="s">
        <v>5653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5518</v>
      </c>
      <c r="B267" s="257" t="s">
        <v>5650</v>
      </c>
      <c r="C267" s="258" t="s">
        <v>5656</v>
      </c>
      <c r="D267" s="261" t="s">
        <v>5657</v>
      </c>
      <c r="E267" s="262" t="s">
        <v>5148</v>
      </c>
      <c r="F267" s="265" t="s">
        <v>5653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5518</v>
      </c>
      <c r="B268" s="257" t="s">
        <v>5650</v>
      </c>
      <c r="C268" s="258" t="s">
        <v>5658</v>
      </c>
      <c r="D268" s="261" t="s">
        <v>5659</v>
      </c>
      <c r="E268" s="262" t="s">
        <v>5148</v>
      </c>
      <c r="F268" s="265" t="s">
        <v>5653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5518</v>
      </c>
      <c r="B269" s="257" t="s">
        <v>5650</v>
      </c>
      <c r="C269" s="258" t="s">
        <v>5660</v>
      </c>
      <c r="D269" s="261" t="s">
        <v>5661</v>
      </c>
      <c r="E269" s="262" t="s">
        <v>5148</v>
      </c>
      <c r="F269" s="265" t="s">
        <v>5653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5518</v>
      </c>
      <c r="B270" s="257" t="s">
        <v>5650</v>
      </c>
      <c r="C270" s="258" t="s">
        <v>5662</v>
      </c>
      <c r="D270" s="261" t="s">
        <v>5663</v>
      </c>
      <c r="E270" s="262" t="s">
        <v>5148</v>
      </c>
      <c r="F270" s="265" t="s">
        <v>5653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5518</v>
      </c>
      <c r="B271" s="257" t="s">
        <v>5650</v>
      </c>
      <c r="C271" s="258" t="s">
        <v>5664</v>
      </c>
      <c r="D271" s="261" t="s">
        <v>5665</v>
      </c>
      <c r="E271" s="262" t="s">
        <v>5148</v>
      </c>
      <c r="F271" s="265" t="s">
        <v>5653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5518</v>
      </c>
      <c r="B272" s="257" t="s">
        <v>5650</v>
      </c>
      <c r="C272" s="258" t="s">
        <v>5666</v>
      </c>
      <c r="D272" s="261" t="s">
        <v>5667</v>
      </c>
      <c r="E272" s="262" t="s">
        <v>5148</v>
      </c>
      <c r="F272" s="265" t="s">
        <v>5653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5518</v>
      </c>
      <c r="B273" s="257" t="s">
        <v>5650</v>
      </c>
      <c r="C273" s="258" t="s">
        <v>5668</v>
      </c>
      <c r="D273" s="261" t="s">
        <v>5669</v>
      </c>
      <c r="E273" s="262" t="s">
        <v>5148</v>
      </c>
      <c r="F273" s="265" t="s">
        <v>5653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5670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5670</v>
      </c>
      <c r="B275" s="256" t="s">
        <v>5671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5670</v>
      </c>
      <c r="B276" s="257" t="s">
        <v>5671</v>
      </c>
      <c r="C276" s="258" t="s">
        <v>5672</v>
      </c>
      <c r="D276" s="261" t="s">
        <v>5673</v>
      </c>
      <c r="E276" s="262" t="s">
        <v>5119</v>
      </c>
      <c r="F276" s="265" t="s">
        <v>5674</v>
      </c>
      <c r="G276" s="268">
        <f>IF(COUNTIF(H276:AU276,"&lt;&gt;")=0,"",SUMPRODUCT(((Recommendations[ImplStatus]="Implemented")+(Recommendations[ImplStatus]="Compensated"))*ISNUMBER(MATCH(Recommendations[Id],H276:AU276,0)))/COUNTIF(H276:AU276,"&lt;&gt;"))</f>
        <v>0</v>
      </c>
      <c r="H276" s="269" t="s">
        <v>33</v>
      </c>
      <c r="I276" s="269" t="s">
        <v>109</v>
      </c>
      <c r="J276" s="269" t="s">
        <v>154</v>
      </c>
      <c r="K276" s="269" t="s">
        <v>210</v>
      </c>
      <c r="L276" s="269" t="s">
        <v>254</v>
      </c>
      <c r="M276" s="269" t="s">
        <v>371</v>
      </c>
      <c r="N276" s="269" t="s">
        <v>402</v>
      </c>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5670</v>
      </c>
      <c r="B277" s="257" t="s">
        <v>5671</v>
      </c>
      <c r="C277" s="258" t="s">
        <v>5675</v>
      </c>
      <c r="D277" s="261" t="s">
        <v>5676</v>
      </c>
      <c r="E277" s="262" t="s">
        <v>5119</v>
      </c>
      <c r="F277" s="265" t="s">
        <v>5674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5670</v>
      </c>
      <c r="B278" s="257" t="s">
        <v>5671</v>
      </c>
      <c r="C278" s="258" t="s">
        <v>5677</v>
      </c>
      <c r="D278" s="261" t="s">
        <v>5678</v>
      </c>
      <c r="E278" s="262" t="s">
        <v>5119</v>
      </c>
      <c r="F278" s="265" t="s">
        <v>5674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5670</v>
      </c>
      <c r="B279" s="257" t="s">
        <v>5671</v>
      </c>
      <c r="C279" s="258" t="s">
        <v>5679</v>
      </c>
      <c r="D279" s="261" t="s">
        <v>5680</v>
      </c>
      <c r="E279" s="262" t="s">
        <v>5119</v>
      </c>
      <c r="F279" s="265" t="s">
        <v>5674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5670</v>
      </c>
      <c r="B280" s="257" t="s">
        <v>5671</v>
      </c>
      <c r="C280" s="258" t="s">
        <v>5681</v>
      </c>
      <c r="D280" s="261" t="s">
        <v>5682</v>
      </c>
      <c r="E280" s="262" t="s">
        <v>5119</v>
      </c>
      <c r="F280" s="265" t="s">
        <v>5674</v>
      </c>
      <c r="G280" s="268">
        <f>IF(COUNTIF(H280:AU280,"&lt;&gt;")=0,"",SUMPRODUCT(((Recommendations[ImplStatus]="Implemented")+(Recommendations[ImplStatus]="Compensated"))*ISNUMBER(MATCH(Recommendations[Id],H280:AU280,0)))/COUNTIF(H280:AU280,"&lt;&gt;"))</f>
        <v>0</v>
      </c>
      <c r="H280" s="269" t="s">
        <v>276</v>
      </c>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5670</v>
      </c>
      <c r="B281" s="257" t="s">
        <v>5671</v>
      </c>
      <c r="C281" s="258" t="s">
        <v>5683</v>
      </c>
      <c r="D281" s="261" t="s">
        <v>5684</v>
      </c>
      <c r="E281" s="262" t="s">
        <v>5119</v>
      </c>
      <c r="F281" s="265" t="s">
        <v>5674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5670</v>
      </c>
      <c r="B282" s="257" t="s">
        <v>5671</v>
      </c>
      <c r="C282" s="258" t="s">
        <v>5685</v>
      </c>
      <c r="D282" s="261" t="s">
        <v>5686</v>
      </c>
      <c r="E282" s="262" t="s">
        <v>5119</v>
      </c>
      <c r="F282" s="265" t="s">
        <v>5674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5670</v>
      </c>
      <c r="B283" s="257" t="s">
        <v>5671</v>
      </c>
      <c r="C283" s="258" t="s">
        <v>5687</v>
      </c>
      <c r="D283" s="261" t="s">
        <v>5688</v>
      </c>
      <c r="E283" s="262" t="s">
        <v>5215</v>
      </c>
      <c r="F283" s="265" t="s">
        <v>5689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5670</v>
      </c>
      <c r="B284" s="257" t="s">
        <v>5671</v>
      </c>
      <c r="C284" s="258" t="s">
        <v>5690</v>
      </c>
      <c r="D284" s="261" t="s">
        <v>5691</v>
      </c>
      <c r="E284" s="262" t="s">
        <v>5215</v>
      </c>
      <c r="F284" s="265" t="s">
        <v>5689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5670</v>
      </c>
      <c r="B285" s="257" t="s">
        <v>5671</v>
      </c>
      <c r="C285" s="258" t="s">
        <v>5692</v>
      </c>
      <c r="D285" s="261" t="s">
        <v>5693</v>
      </c>
      <c r="E285" s="262" t="s">
        <v>5119</v>
      </c>
      <c r="F285" s="265" t="s">
        <v>5689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5670</v>
      </c>
      <c r="B286" s="257" t="s">
        <v>5671</v>
      </c>
      <c r="C286" s="258" t="s">
        <v>5694</v>
      </c>
      <c r="D286" s="261" t="s">
        <v>5695</v>
      </c>
      <c r="E286" s="262" t="s">
        <v>5148</v>
      </c>
      <c r="F286" s="265" t="s">
        <v>5689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5670</v>
      </c>
      <c r="B287" s="257" t="s">
        <v>5671</v>
      </c>
      <c r="C287" s="258" t="s">
        <v>5696</v>
      </c>
      <c r="D287" s="261" t="s">
        <v>5697</v>
      </c>
      <c r="E287" s="262" t="s">
        <v>5148</v>
      </c>
      <c r="F287" s="265" t="s">
        <v>5689</v>
      </c>
      <c r="G287" s="268">
        <f>IF(COUNTIF(H287:AU287,"&lt;&gt;")=0,"",SUMPRODUCT(((Recommendations[ImplStatus]="Implemented")+(Recommendations[ImplStatus]="Compensated"))*ISNUMBER(MATCH(Recommendations[Id],H287:AU287,0)))/COUNTIF(H287:AU287,"&lt;&gt;"))</f>
        <v>0</v>
      </c>
      <c r="H287" s="269" t="s">
        <v>29</v>
      </c>
      <c r="I287" s="269" t="s">
        <v>200</v>
      </c>
      <c r="J287" s="269" t="s">
        <v>252</v>
      </c>
      <c r="K287" s="269" t="s">
        <v>257</v>
      </c>
      <c r="L287" s="269" t="s">
        <v>267</v>
      </c>
      <c r="M287" s="269" t="s">
        <v>274</v>
      </c>
      <c r="N287" s="269" t="s">
        <v>399</v>
      </c>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5670</v>
      </c>
      <c r="B288" s="257" t="s">
        <v>5671</v>
      </c>
      <c r="C288" s="258" t="s">
        <v>5698</v>
      </c>
      <c r="D288" s="261" t="s">
        <v>5699</v>
      </c>
      <c r="E288" s="262" t="s">
        <v>5148</v>
      </c>
      <c r="F288" s="265" t="s">
        <v>5689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5670</v>
      </c>
      <c r="B289" s="257" t="s">
        <v>5671</v>
      </c>
      <c r="C289" s="258" t="s">
        <v>5700</v>
      </c>
      <c r="D289" s="261" t="s">
        <v>5701</v>
      </c>
      <c r="E289" s="262" t="s">
        <v>5148</v>
      </c>
      <c r="F289" s="265" t="s">
        <v>5689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5670</v>
      </c>
      <c r="B290" s="257" t="s">
        <v>5671</v>
      </c>
      <c r="C290" s="258" t="s">
        <v>5702</v>
      </c>
      <c r="D290" s="261" t="s">
        <v>5703</v>
      </c>
      <c r="E290" s="262" t="s">
        <v>5119</v>
      </c>
      <c r="F290" s="265" t="s">
        <v>5689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5670</v>
      </c>
      <c r="B291" s="257" t="s">
        <v>5671</v>
      </c>
      <c r="C291" s="258" t="s">
        <v>5704</v>
      </c>
      <c r="D291" s="261" t="s">
        <v>5705</v>
      </c>
      <c r="E291" s="262" t="s">
        <v>5148</v>
      </c>
      <c r="F291" s="265" t="s">
        <v>5706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5670</v>
      </c>
      <c r="B292" s="257" t="s">
        <v>5671</v>
      </c>
      <c r="C292" s="258" t="s">
        <v>5707</v>
      </c>
      <c r="D292" s="261" t="s">
        <v>5708</v>
      </c>
      <c r="E292" s="262" t="s">
        <v>5148</v>
      </c>
      <c r="F292" s="265" t="s">
        <v>5706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5670</v>
      </c>
      <c r="B293" s="257" t="s">
        <v>5671</v>
      </c>
      <c r="C293" s="258" t="s">
        <v>5709</v>
      </c>
      <c r="D293" s="261" t="s">
        <v>5710</v>
      </c>
      <c r="E293" s="262" t="s">
        <v>5398</v>
      </c>
      <c r="F293" s="265" t="s">
        <v>5689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5670</v>
      </c>
      <c r="B294" s="257" t="s">
        <v>5671</v>
      </c>
      <c r="C294" s="258" t="s">
        <v>5711</v>
      </c>
      <c r="D294" s="261" t="s">
        <v>5712</v>
      </c>
      <c r="E294" s="262" t="s">
        <v>5398</v>
      </c>
      <c r="F294" s="265" t="s">
        <v>5689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5670</v>
      </c>
      <c r="B295" s="257" t="s">
        <v>5671</v>
      </c>
      <c r="C295" s="258" t="s">
        <v>5713</v>
      </c>
      <c r="D295" s="261" t="s">
        <v>5714</v>
      </c>
      <c r="E295" s="262" t="s">
        <v>5215</v>
      </c>
      <c r="F295" s="265" t="s">
        <v>5689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5670</v>
      </c>
      <c r="B296" s="257" t="s">
        <v>5671</v>
      </c>
      <c r="C296" s="258" t="s">
        <v>5715</v>
      </c>
      <c r="D296" s="261" t="s">
        <v>5716</v>
      </c>
      <c r="E296" s="262" t="s">
        <v>5215</v>
      </c>
      <c r="F296" s="265" t="s">
        <v>5689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5670</v>
      </c>
      <c r="B297" s="257" t="s">
        <v>5671</v>
      </c>
      <c r="C297" s="258" t="s">
        <v>5717</v>
      </c>
      <c r="D297" s="261" t="s">
        <v>5718</v>
      </c>
      <c r="E297" s="262" t="s">
        <v>5119</v>
      </c>
      <c r="F297" s="265" t="s">
        <v>5689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5670</v>
      </c>
      <c r="B298" s="257" t="s">
        <v>5671</v>
      </c>
      <c r="C298" s="258" t="s">
        <v>5719</v>
      </c>
      <c r="D298" s="261" t="s">
        <v>5720</v>
      </c>
      <c r="E298" s="262" t="s">
        <v>5215</v>
      </c>
      <c r="F298" s="265" t="s">
        <v>5689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5670</v>
      </c>
      <c r="B299" s="257" t="s">
        <v>5671</v>
      </c>
      <c r="C299" s="258" t="s">
        <v>5721</v>
      </c>
      <c r="D299" s="261" t="s">
        <v>5722</v>
      </c>
      <c r="E299" s="262" t="s">
        <v>5148</v>
      </c>
      <c r="F299" s="265" t="s">
        <v>5689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5670</v>
      </c>
      <c r="B300" s="257" t="s">
        <v>5671</v>
      </c>
      <c r="C300" s="258" t="s">
        <v>5723</v>
      </c>
      <c r="D300" s="261" t="s">
        <v>5724</v>
      </c>
      <c r="E300" s="262" t="s">
        <v>5215</v>
      </c>
      <c r="F300" s="265" t="s">
        <v>5689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5670</v>
      </c>
      <c r="B301" s="257" t="s">
        <v>5671</v>
      </c>
      <c r="C301" s="258" t="s">
        <v>5725</v>
      </c>
      <c r="D301" s="261" t="s">
        <v>5726</v>
      </c>
      <c r="E301" s="262" t="s">
        <v>5263</v>
      </c>
      <c r="F301" s="265" t="s">
        <v>5689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5670</v>
      </c>
      <c r="B302" s="257" t="s">
        <v>5671</v>
      </c>
      <c r="C302" s="258" t="s">
        <v>5727</v>
      </c>
      <c r="D302" s="261" t="s">
        <v>5728</v>
      </c>
      <c r="E302" s="262" t="s">
        <v>5263</v>
      </c>
      <c r="F302" s="265" t="s">
        <v>5689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5670</v>
      </c>
      <c r="B303" s="256" t="s">
        <v>1491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5670</v>
      </c>
      <c r="B304" s="257" t="s">
        <v>1491</v>
      </c>
      <c r="C304" s="258" t="s">
        <v>5729</v>
      </c>
      <c r="D304" s="261" t="s">
        <v>5730</v>
      </c>
      <c r="E304" s="262" t="s">
        <v>5119</v>
      </c>
      <c r="F304" s="265" t="s">
        <v>5731</v>
      </c>
      <c r="G304" s="268">
        <f>IF(COUNTIF(H304:AU304,"&lt;&gt;")=0,"",SUMPRODUCT(((Recommendations[ImplStatus]="Implemented")+(Recommendations[ImplStatus]="Compensated"))*ISNUMBER(MATCH(Recommendations[Id],H304:AU304,0)))/COUNTIF(H304:AU304,"&lt;&gt;"))</f>
        <v>0</v>
      </c>
      <c r="H304" s="269" t="s">
        <v>168</v>
      </c>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5670</v>
      </c>
      <c r="B305" s="257" t="s">
        <v>1491</v>
      </c>
      <c r="C305" s="258" t="s">
        <v>5732</v>
      </c>
      <c r="D305" s="261" t="s">
        <v>5733</v>
      </c>
      <c r="E305" s="262" t="s">
        <v>5119</v>
      </c>
      <c r="F305" s="265" t="s">
        <v>5731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5670</v>
      </c>
      <c r="B306" s="257" t="s">
        <v>1491</v>
      </c>
      <c r="C306" s="258" t="s">
        <v>5734</v>
      </c>
      <c r="D306" s="261" t="s">
        <v>5735</v>
      </c>
      <c r="E306" s="262" t="s">
        <v>5119</v>
      </c>
      <c r="F306" s="265" t="s">
        <v>5731</v>
      </c>
      <c r="G306" s="268">
        <f>IF(COUNTIF(H306:AU306,"&lt;&gt;")=0,"",SUMPRODUCT(((Recommendations[ImplStatus]="Implemented")+(Recommendations[ImplStatus]="Compensated"))*ISNUMBER(MATCH(Recommendations[Id],H306:AU306,0)))/COUNTIF(H306:AU306,"&lt;&gt;"))</f>
        <v>0</v>
      </c>
      <c r="H306" s="269" t="s">
        <v>276</v>
      </c>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5670</v>
      </c>
      <c r="B307" s="257" t="s">
        <v>1491</v>
      </c>
      <c r="C307" s="258" t="s">
        <v>5736</v>
      </c>
      <c r="D307" s="261" t="s">
        <v>5737</v>
      </c>
      <c r="E307" s="262" t="s">
        <v>5119</v>
      </c>
      <c r="F307" s="265" t="s">
        <v>5731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5670</v>
      </c>
      <c r="B308" s="257" t="s">
        <v>1491</v>
      </c>
      <c r="C308" s="258" t="s">
        <v>5738</v>
      </c>
      <c r="D308" s="261" t="s">
        <v>5739</v>
      </c>
      <c r="E308" s="262" t="s">
        <v>5215</v>
      </c>
      <c r="F308" s="265" t="s">
        <v>5731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5670</v>
      </c>
      <c r="B309" s="257" t="s">
        <v>1491</v>
      </c>
      <c r="C309" s="258" t="s">
        <v>5740</v>
      </c>
      <c r="D309" s="261" t="s">
        <v>5741</v>
      </c>
      <c r="E309" s="262" t="s">
        <v>5215</v>
      </c>
      <c r="F309" s="265" t="s">
        <v>5731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5670</v>
      </c>
      <c r="B310" s="257" t="s">
        <v>1491</v>
      </c>
      <c r="C310" s="258" t="s">
        <v>5742</v>
      </c>
      <c r="D310" s="261" t="s">
        <v>5743</v>
      </c>
      <c r="E310" s="262" t="s">
        <v>5215</v>
      </c>
      <c r="F310" s="265" t="s">
        <v>5731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5670</v>
      </c>
      <c r="B311" s="257" t="s">
        <v>1491</v>
      </c>
      <c r="C311" s="258" t="s">
        <v>5744</v>
      </c>
      <c r="D311" s="261" t="s">
        <v>5745</v>
      </c>
      <c r="E311" s="262" t="s">
        <v>5215</v>
      </c>
      <c r="F311" s="265" t="s">
        <v>5731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5670</v>
      </c>
      <c r="B312" s="257" t="s">
        <v>1491</v>
      </c>
      <c r="C312" s="258" t="s">
        <v>5746</v>
      </c>
      <c r="D312" s="261" t="s">
        <v>5747</v>
      </c>
      <c r="E312" s="262" t="s">
        <v>5215</v>
      </c>
      <c r="F312" s="265" t="s">
        <v>5731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5670</v>
      </c>
      <c r="B313" s="257" t="s">
        <v>1491</v>
      </c>
      <c r="C313" s="258" t="s">
        <v>5748</v>
      </c>
      <c r="D313" s="261" t="s">
        <v>5749</v>
      </c>
      <c r="E313" s="262" t="s">
        <v>5148</v>
      </c>
      <c r="F313" s="265" t="s">
        <v>5731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5670</v>
      </c>
      <c r="B314" s="257" t="s">
        <v>1491</v>
      </c>
      <c r="C314" s="258" t="s">
        <v>5750</v>
      </c>
      <c r="D314" s="261" t="s">
        <v>5751</v>
      </c>
      <c r="E314" s="262" t="s">
        <v>5148</v>
      </c>
      <c r="F314" s="265" t="s">
        <v>5731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5670</v>
      </c>
      <c r="B315" s="257" t="s">
        <v>1491</v>
      </c>
      <c r="C315" s="258" t="s">
        <v>5752</v>
      </c>
      <c r="D315" s="261" t="s">
        <v>5753</v>
      </c>
      <c r="E315" s="262" t="s">
        <v>5148</v>
      </c>
      <c r="F315" s="265" t="s">
        <v>5731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5670</v>
      </c>
      <c r="B316" s="257" t="s">
        <v>1491</v>
      </c>
      <c r="C316" s="258" t="s">
        <v>5754</v>
      </c>
      <c r="D316" s="261" t="s">
        <v>5755</v>
      </c>
      <c r="E316" s="262" t="s">
        <v>5148</v>
      </c>
      <c r="F316" s="265" t="s">
        <v>5731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5670</v>
      </c>
      <c r="B317" s="257" t="s">
        <v>1491</v>
      </c>
      <c r="C317" s="258" t="s">
        <v>5756</v>
      </c>
      <c r="D317" s="261" t="s">
        <v>5757</v>
      </c>
      <c r="E317" s="262" t="s">
        <v>5215</v>
      </c>
      <c r="F317" s="265" t="s">
        <v>5689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5670</v>
      </c>
      <c r="B318" s="257" t="s">
        <v>1491</v>
      </c>
      <c r="C318" s="258" t="s">
        <v>5758</v>
      </c>
      <c r="D318" s="261" t="s">
        <v>5759</v>
      </c>
      <c r="E318" s="262" t="s">
        <v>5263</v>
      </c>
      <c r="F318" s="265" t="s">
        <v>5689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5670</v>
      </c>
      <c r="B319" s="257" t="s">
        <v>1491</v>
      </c>
      <c r="C319" s="258" t="s">
        <v>5760</v>
      </c>
      <c r="D319" s="261" t="s">
        <v>5761</v>
      </c>
      <c r="E319" s="262" t="s">
        <v>5263</v>
      </c>
      <c r="F319" s="265" t="s">
        <v>5689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5670</v>
      </c>
      <c r="B320" s="256" t="s">
        <v>5762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5670</v>
      </c>
      <c r="B321" s="257" t="s">
        <v>5762</v>
      </c>
      <c r="C321" s="258" t="s">
        <v>5763</v>
      </c>
      <c r="D321" s="261" t="s">
        <v>5764</v>
      </c>
      <c r="E321" s="262" t="s">
        <v>5148</v>
      </c>
      <c r="F321" s="265" t="s">
        <v>5765</v>
      </c>
      <c r="G321" s="268">
        <f>IF(COUNTIF(H321:AU321,"&lt;&gt;")=0,"",SUMPRODUCT(((Recommendations[ImplStatus]="Implemented")+(Recommendations[ImplStatus]="Compensated"))*ISNUMBER(MATCH(Recommendations[Id],H321:AU321,0)))/COUNTIF(H321:AU321,"&lt;&gt;"))</f>
        <v>0</v>
      </c>
      <c r="H321" s="269" t="s">
        <v>39</v>
      </c>
      <c r="I321" s="269" t="s">
        <v>44</v>
      </c>
      <c r="J321" s="269" t="s">
        <v>67</v>
      </c>
      <c r="K321" s="269" t="s">
        <v>89</v>
      </c>
      <c r="L321" s="269" t="s">
        <v>95</v>
      </c>
      <c r="M321" s="269" t="s">
        <v>128</v>
      </c>
      <c r="N321" s="269" t="s">
        <v>134</v>
      </c>
      <c r="O321" s="269" t="s">
        <v>190</v>
      </c>
      <c r="P321" s="269" t="s">
        <v>228</v>
      </c>
      <c r="Q321" s="269" t="s">
        <v>243</v>
      </c>
      <c r="R321" s="269" t="s">
        <v>283</v>
      </c>
      <c r="S321" s="269" t="s">
        <v>317</v>
      </c>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5670</v>
      </c>
      <c r="B322" s="257" t="s">
        <v>5762</v>
      </c>
      <c r="C322" s="258" t="s">
        <v>5766</v>
      </c>
      <c r="D322" s="261" t="s">
        <v>5767</v>
      </c>
      <c r="E322" s="262" t="s">
        <v>5148</v>
      </c>
      <c r="F322" s="265" t="s">
        <v>5765</v>
      </c>
      <c r="G322" s="268">
        <f>IF(COUNTIF(H322:AU322,"&lt;&gt;")=0,"",SUMPRODUCT(((Recommendations[ImplStatus]="Implemented")+(Recommendations[ImplStatus]="Compensated"))*ISNUMBER(MATCH(Recommendations[Id],H322:AU322,0)))/COUNTIF(H322:AU322,"&lt;&gt;"))</f>
        <v>0</v>
      </c>
      <c r="H322" s="269" t="s">
        <v>95</v>
      </c>
      <c r="I322" s="269" t="s">
        <v>134</v>
      </c>
      <c r="J322" s="269" t="s">
        <v>228</v>
      </c>
      <c r="K322" s="269" t="s">
        <v>317</v>
      </c>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5670</v>
      </c>
      <c r="B323" s="257" t="s">
        <v>5762</v>
      </c>
      <c r="C323" s="258" t="s">
        <v>5768</v>
      </c>
      <c r="D323" s="261" t="s">
        <v>5769</v>
      </c>
      <c r="E323" s="262" t="s">
        <v>5148</v>
      </c>
      <c r="F323" s="265" t="s">
        <v>5765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5670</v>
      </c>
      <c r="B324" s="257" t="s">
        <v>5762</v>
      </c>
      <c r="C324" s="258" t="s">
        <v>5770</v>
      </c>
      <c r="D324" s="261" t="s">
        <v>5771</v>
      </c>
      <c r="E324" s="262" t="s">
        <v>5148</v>
      </c>
      <c r="F324" s="265" t="s">
        <v>5765</v>
      </c>
      <c r="G324" s="268">
        <f>IF(COUNTIF(H324:AU324,"&lt;&gt;")=0,"",SUMPRODUCT(((Recommendations[ImplStatus]="Implemented")+(Recommendations[ImplStatus]="Compensated"))*ISNUMBER(MATCH(Recommendations[Id],H324:AU324,0)))/COUNTIF(H324:AU324,"&lt;&gt;"))</f>
        <v>0</v>
      </c>
      <c r="H324" s="269" t="s">
        <v>18</v>
      </c>
      <c r="I324" s="269" t="s">
        <v>175</v>
      </c>
      <c r="J324" s="269" t="s">
        <v>182</v>
      </c>
      <c r="K324" s="269" t="s">
        <v>197</v>
      </c>
      <c r="L324" s="269" t="s">
        <v>250</v>
      </c>
      <c r="M324" s="269" t="s">
        <v>264</v>
      </c>
      <c r="N324" s="269" t="s">
        <v>311</v>
      </c>
      <c r="O324" s="269" t="s">
        <v>357</v>
      </c>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5670</v>
      </c>
      <c r="B325" s="257" t="s">
        <v>5762</v>
      </c>
      <c r="C325" s="258" t="s">
        <v>5772</v>
      </c>
      <c r="D325" s="261" t="s">
        <v>5773</v>
      </c>
      <c r="E325" s="262" t="s">
        <v>5148</v>
      </c>
      <c r="F325" s="265" t="s">
        <v>5765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5670</v>
      </c>
      <c r="B326" s="257" t="s">
        <v>5762</v>
      </c>
      <c r="C326" s="258" t="s">
        <v>5774</v>
      </c>
      <c r="D326" s="261" t="s">
        <v>5775</v>
      </c>
      <c r="E326" s="262" t="s">
        <v>5148</v>
      </c>
      <c r="F326" s="265" t="s">
        <v>5765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5670</v>
      </c>
      <c r="B327" s="257" t="s">
        <v>5762</v>
      </c>
      <c r="C327" s="258" t="s">
        <v>5776</v>
      </c>
      <c r="D327" s="261" t="s">
        <v>5777</v>
      </c>
      <c r="E327" s="262" t="s">
        <v>5148</v>
      </c>
      <c r="F327" s="265" t="s">
        <v>5765</v>
      </c>
      <c r="G327" s="268">
        <f>IF(COUNTIF(H327:AU327,"&lt;&gt;")=0,"",SUMPRODUCT(((Recommendations[ImplStatus]="Implemented")+(Recommendations[ImplStatus]="Compensated"))*ISNUMBER(MATCH(Recommendations[Id],H327:AU327,0)))/COUNTIF(H327:AU327,"&lt;&gt;"))</f>
        <v>0</v>
      </c>
      <c r="H327" s="269" t="s">
        <v>364</v>
      </c>
      <c r="I327" s="269" t="s">
        <v>371</v>
      </c>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5670</v>
      </c>
      <c r="B328" s="257" t="s">
        <v>5762</v>
      </c>
      <c r="C328" s="258" t="s">
        <v>5778</v>
      </c>
      <c r="D328" s="261" t="s">
        <v>5779</v>
      </c>
      <c r="E328" s="262" t="s">
        <v>5148</v>
      </c>
      <c r="F328" s="265" t="s">
        <v>5765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5670</v>
      </c>
      <c r="B329" s="257" t="s">
        <v>5762</v>
      </c>
      <c r="C329" s="258" t="s">
        <v>5780</v>
      </c>
      <c r="D329" s="261" t="s">
        <v>5781</v>
      </c>
      <c r="E329" s="262" t="s">
        <v>5148</v>
      </c>
      <c r="F329" s="265" t="s">
        <v>5765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5670</v>
      </c>
      <c r="B330" s="257" t="s">
        <v>5762</v>
      </c>
      <c r="C330" s="258" t="s">
        <v>5782</v>
      </c>
      <c r="D330" s="261" t="s">
        <v>5783</v>
      </c>
      <c r="E330" s="262" t="s">
        <v>5148</v>
      </c>
      <c r="F330" s="265" t="s">
        <v>5765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5670</v>
      </c>
      <c r="B331" s="257" t="s">
        <v>5762</v>
      </c>
      <c r="C331" s="258" t="s">
        <v>5784</v>
      </c>
      <c r="D331" s="261" t="s">
        <v>5785</v>
      </c>
      <c r="E331" s="262" t="s">
        <v>5148</v>
      </c>
      <c r="F331" s="265" t="s">
        <v>5765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5670</v>
      </c>
      <c r="B332" s="257" t="s">
        <v>5762</v>
      </c>
      <c r="C332" s="258" t="s">
        <v>5786</v>
      </c>
      <c r="D332" s="261" t="s">
        <v>5787</v>
      </c>
      <c r="E332" s="262" t="s">
        <v>5148</v>
      </c>
      <c r="F332" s="265" t="s">
        <v>5765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5670</v>
      </c>
      <c r="B333" s="257" t="s">
        <v>5762</v>
      </c>
      <c r="C333" s="258" t="s">
        <v>5788</v>
      </c>
      <c r="D333" s="261" t="s">
        <v>5789</v>
      </c>
      <c r="E333" s="262" t="s">
        <v>5148</v>
      </c>
      <c r="F333" s="265" t="s">
        <v>5765</v>
      </c>
      <c r="G333" s="268">
        <f>IF(COUNTIF(H333:AU333,"&lt;&gt;")=0,"",SUMPRODUCT(((Recommendations[ImplStatus]="Implemented")+(Recommendations[ImplStatus]="Compensated"))*ISNUMBER(MATCH(Recommendations[Id],H333:AU333,0)))/COUNTIF(H333:AU333,"&lt;&gt;"))</f>
        <v>0</v>
      </c>
      <c r="H333" s="269" t="s">
        <v>44</v>
      </c>
      <c r="I333" s="269" t="s">
        <v>67</v>
      </c>
      <c r="J333" s="269" t="s">
        <v>89</v>
      </c>
      <c r="K333" s="269" t="s">
        <v>128</v>
      </c>
      <c r="L333" s="269" t="s">
        <v>190</v>
      </c>
      <c r="M333" s="269" t="s">
        <v>243</v>
      </c>
      <c r="N333" s="269" t="s">
        <v>283</v>
      </c>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5670</v>
      </c>
      <c r="B334" s="257" t="s">
        <v>5762</v>
      </c>
      <c r="C334" s="258" t="s">
        <v>5790</v>
      </c>
      <c r="D334" s="261" t="s">
        <v>5791</v>
      </c>
      <c r="E334" s="262" t="s">
        <v>5148</v>
      </c>
      <c r="F334" s="265" t="s">
        <v>5765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5670</v>
      </c>
      <c r="B335" s="257" t="s">
        <v>5762</v>
      </c>
      <c r="C335" s="258" t="s">
        <v>5792</v>
      </c>
      <c r="D335" s="261" t="s">
        <v>5793</v>
      </c>
      <c r="E335" s="262" t="s">
        <v>5148</v>
      </c>
      <c r="F335" s="265" t="s">
        <v>5765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5670</v>
      </c>
      <c r="B336" s="257" t="s">
        <v>5762</v>
      </c>
      <c r="C336" s="258" t="s">
        <v>5794</v>
      </c>
      <c r="D336" s="261" t="s">
        <v>5795</v>
      </c>
      <c r="E336" s="262" t="s">
        <v>5263</v>
      </c>
      <c r="F336" s="265" t="s">
        <v>5765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5670</v>
      </c>
      <c r="B337" s="257" t="s">
        <v>5762</v>
      </c>
      <c r="C337" s="258" t="s">
        <v>5796</v>
      </c>
      <c r="D337" s="261" t="s">
        <v>5797</v>
      </c>
      <c r="E337" s="262" t="s">
        <v>5263</v>
      </c>
      <c r="F337" s="265" t="s">
        <v>5765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5670</v>
      </c>
      <c r="B338" s="257" t="s">
        <v>5762</v>
      </c>
      <c r="C338" s="258" t="s">
        <v>5798</v>
      </c>
      <c r="D338" s="261" t="s">
        <v>5799</v>
      </c>
      <c r="E338" s="262" t="s">
        <v>5148</v>
      </c>
      <c r="F338" s="265" t="s">
        <v>5765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5670</v>
      </c>
      <c r="B339" s="257" t="s">
        <v>5762</v>
      </c>
      <c r="C339" s="258" t="s">
        <v>5800</v>
      </c>
      <c r="D339" s="261" t="s">
        <v>5801</v>
      </c>
      <c r="E339" s="262" t="s">
        <v>5148</v>
      </c>
      <c r="F339" s="265" t="s">
        <v>5765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5670</v>
      </c>
      <c r="B340" s="256" t="s">
        <v>5802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5670</v>
      </c>
      <c r="B341" s="257" t="s">
        <v>5802</v>
      </c>
      <c r="C341" s="258" t="s">
        <v>5803</v>
      </c>
      <c r="D341" s="261" t="s">
        <v>5804</v>
      </c>
      <c r="E341" s="262" t="s">
        <v>5119</v>
      </c>
      <c r="F341" s="265" t="s">
        <v>5689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5670</v>
      </c>
      <c r="B342" s="257" t="s">
        <v>5802</v>
      </c>
      <c r="C342" s="258" t="s">
        <v>5805</v>
      </c>
      <c r="D342" s="261" t="s">
        <v>5806</v>
      </c>
      <c r="E342" s="262" t="s">
        <v>5119</v>
      </c>
      <c r="F342" s="265" t="s">
        <v>5689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5670</v>
      </c>
      <c r="B343" s="257" t="s">
        <v>5802</v>
      </c>
      <c r="C343" s="258" t="s">
        <v>5807</v>
      </c>
      <c r="D343" s="261" t="s">
        <v>5808</v>
      </c>
      <c r="E343" s="262" t="s">
        <v>5215</v>
      </c>
      <c r="F343" s="265" t="s">
        <v>5809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5670</v>
      </c>
      <c r="B344" s="257" t="s">
        <v>5802</v>
      </c>
      <c r="C344" s="258" t="s">
        <v>5810</v>
      </c>
      <c r="D344" s="261" t="s">
        <v>5811</v>
      </c>
      <c r="E344" s="262" t="s">
        <v>5148</v>
      </c>
      <c r="F344" s="265" t="s">
        <v>5809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5670</v>
      </c>
      <c r="B345" s="257" t="s">
        <v>5802</v>
      </c>
      <c r="C345" s="258" t="s">
        <v>5812</v>
      </c>
      <c r="D345" s="261" t="s">
        <v>5813</v>
      </c>
      <c r="E345" s="262" t="s">
        <v>5148</v>
      </c>
      <c r="F345" s="265" t="s">
        <v>5809</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5670</v>
      </c>
      <c r="B346" s="257" t="s">
        <v>5802</v>
      </c>
      <c r="C346" s="258" t="s">
        <v>5814</v>
      </c>
      <c r="D346" s="261" t="s">
        <v>5815</v>
      </c>
      <c r="E346" s="262" t="s">
        <v>5148</v>
      </c>
      <c r="F346" s="265" t="s">
        <v>5809</v>
      </c>
      <c r="G346" s="268">
        <f>IF(COUNTIF(H346:AU346,"&lt;&gt;")=0,"",SUMPRODUCT(((Recommendations[ImplStatus]="Implemented")+(Recommendations[ImplStatus]="Compensated"))*ISNUMBER(MATCH(Recommendations[Id],H346:AU346,0)))/COUNTIF(H346:AU346,"&lt;&gt;"))</f>
        <v>0</v>
      </c>
      <c r="H346" s="269" t="s">
        <v>29</v>
      </c>
      <c r="I346" s="269" t="s">
        <v>33</v>
      </c>
      <c r="J346" s="269" t="s">
        <v>200</v>
      </c>
      <c r="K346" s="269" t="s">
        <v>210</v>
      </c>
      <c r="L346" s="269" t="s">
        <v>252</v>
      </c>
      <c r="M346" s="269" t="s">
        <v>254</v>
      </c>
      <c r="N346" s="269" t="s">
        <v>274</v>
      </c>
      <c r="O346" s="269" t="s">
        <v>399</v>
      </c>
      <c r="P346" s="269" t="s">
        <v>402</v>
      </c>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5670</v>
      </c>
      <c r="B347" s="257" t="s">
        <v>5802</v>
      </c>
      <c r="C347" s="258" t="s">
        <v>5816</v>
      </c>
      <c r="D347" s="261" t="s">
        <v>5817</v>
      </c>
      <c r="E347" s="262" t="s">
        <v>5148</v>
      </c>
      <c r="F347" s="265" t="s">
        <v>5809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5670</v>
      </c>
      <c r="B348" s="257" t="s">
        <v>5802</v>
      </c>
      <c r="C348" s="258" t="s">
        <v>5818</v>
      </c>
      <c r="D348" s="261" t="s">
        <v>5819</v>
      </c>
      <c r="E348" s="262" t="s">
        <v>5148</v>
      </c>
      <c r="F348" s="265" t="s">
        <v>5809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5670</v>
      </c>
      <c r="B349" s="257" t="s">
        <v>5802</v>
      </c>
      <c r="C349" s="258" t="s">
        <v>5820</v>
      </c>
      <c r="D349" s="261" t="s">
        <v>5821</v>
      </c>
      <c r="E349" s="262" t="s">
        <v>5148</v>
      </c>
      <c r="F349" s="265" t="s">
        <v>5809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5670</v>
      </c>
      <c r="B350" s="257" t="s">
        <v>5802</v>
      </c>
      <c r="C350" s="258" t="s">
        <v>5822</v>
      </c>
      <c r="D350" s="261" t="s">
        <v>5823</v>
      </c>
      <c r="E350" s="262" t="s">
        <v>5119</v>
      </c>
      <c r="F350" s="265" t="s">
        <v>5809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5670</v>
      </c>
      <c r="B351" s="257" t="s">
        <v>5802</v>
      </c>
      <c r="C351" s="258" t="s">
        <v>5824</v>
      </c>
      <c r="D351" s="261" t="s">
        <v>5825</v>
      </c>
      <c r="E351" s="262" t="s">
        <v>5119</v>
      </c>
      <c r="F351" s="265" t="s">
        <v>5809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5670</v>
      </c>
      <c r="B352" s="257" t="s">
        <v>5802</v>
      </c>
      <c r="C352" s="258" t="s">
        <v>5826</v>
      </c>
      <c r="D352" s="261" t="s">
        <v>5827</v>
      </c>
      <c r="E352" s="262" t="s">
        <v>5119</v>
      </c>
      <c r="F352" s="265" t="s">
        <v>5809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5670</v>
      </c>
      <c r="B353" s="257" t="s">
        <v>5802</v>
      </c>
      <c r="C353" s="258" t="s">
        <v>5828</v>
      </c>
      <c r="D353" s="261" t="s">
        <v>5829</v>
      </c>
      <c r="E353" s="262" t="s">
        <v>5215</v>
      </c>
      <c r="F353" s="265" t="s">
        <v>5689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5670</v>
      </c>
      <c r="B354" s="256" t="s">
        <v>5830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5670</v>
      </c>
      <c r="B355" s="257" t="s">
        <v>5830</v>
      </c>
      <c r="C355" s="258" t="s">
        <v>5831</v>
      </c>
      <c r="D355" s="261" t="s">
        <v>5832</v>
      </c>
      <c r="E355" s="262" t="s">
        <v>5215</v>
      </c>
      <c r="F355" s="265" t="s">
        <v>5833</v>
      </c>
      <c r="G355" s="268">
        <f>IF(COUNTIF(H355:AU355,"&lt;&gt;")=0,"",SUMPRODUCT(((Recommendations[ImplStatus]="Implemented")+(Recommendations[ImplStatus]="Compensated"))*ISNUMBER(MATCH(Recommendations[Id],H355:AU355,0)))/COUNTIF(H355:AU355,"&lt;&gt;"))</f>
        <v>0</v>
      </c>
      <c r="H355" s="269" t="s">
        <v>337</v>
      </c>
      <c r="I355" s="269" t="s">
        <v>344</v>
      </c>
      <c r="J355" s="269" t="s">
        <v>351</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5670</v>
      </c>
      <c r="B356" s="257" t="s">
        <v>5830</v>
      </c>
      <c r="C356" s="258" t="s">
        <v>5834</v>
      </c>
      <c r="D356" s="261" t="s">
        <v>5835</v>
      </c>
      <c r="E356" s="262" t="s">
        <v>5215</v>
      </c>
      <c r="F356" s="265" t="s">
        <v>5833</v>
      </c>
      <c r="G356" s="268">
        <f>IF(COUNTIF(H356:AU356,"&lt;&gt;")=0,"",SUMPRODUCT(((Recommendations[ImplStatus]="Implemented")+(Recommendations[ImplStatus]="Compensated"))*ISNUMBER(MATCH(Recommendations[Id],H356:AU356,0)))/COUNTIF(H356:AU356,"&lt;&gt;"))</f>
        <v>0</v>
      </c>
      <c r="H356" s="269" t="s">
        <v>337</v>
      </c>
      <c r="I356" s="269" t="s">
        <v>344</v>
      </c>
      <c r="J356" s="269" t="s">
        <v>351</v>
      </c>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5670</v>
      </c>
      <c r="B357" s="257" t="s">
        <v>5830</v>
      </c>
      <c r="C357" s="258" t="s">
        <v>5836</v>
      </c>
      <c r="D357" s="261" t="s">
        <v>5837</v>
      </c>
      <c r="E357" s="262" t="s">
        <v>5263</v>
      </c>
      <c r="F357" s="265" t="s">
        <v>5833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5670</v>
      </c>
      <c r="B358" s="257" t="s">
        <v>5830</v>
      </c>
      <c r="C358" s="258" t="s">
        <v>5838</v>
      </c>
      <c r="D358" s="261" t="s">
        <v>5839</v>
      </c>
      <c r="E358" s="262" t="s">
        <v>5263</v>
      </c>
      <c r="F358" s="265" t="s">
        <v>5833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5670</v>
      </c>
      <c r="B359" s="257" t="s">
        <v>5830</v>
      </c>
      <c r="C359" s="258" t="s">
        <v>5840</v>
      </c>
      <c r="D359" s="261" t="s">
        <v>5841</v>
      </c>
      <c r="E359" s="262" t="s">
        <v>5263</v>
      </c>
      <c r="F359" s="265" t="s">
        <v>5833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5670</v>
      </c>
      <c r="B360" s="257" t="s">
        <v>5830</v>
      </c>
      <c r="C360" s="258" t="s">
        <v>5842</v>
      </c>
      <c r="D360" s="261" t="s">
        <v>5843</v>
      </c>
      <c r="E360" s="262" t="s">
        <v>5215</v>
      </c>
      <c r="F360" s="265" t="s">
        <v>5833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5670</v>
      </c>
      <c r="B361" s="257" t="s">
        <v>5830</v>
      </c>
      <c r="C361" s="258" t="s">
        <v>5844</v>
      </c>
      <c r="D361" s="261" t="s">
        <v>5845</v>
      </c>
      <c r="E361" s="262" t="s">
        <v>5148</v>
      </c>
      <c r="F361" s="265" t="s">
        <v>5833</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5670</v>
      </c>
      <c r="B362" s="257" t="s">
        <v>5830</v>
      </c>
      <c r="C362" s="258" t="s">
        <v>5846</v>
      </c>
      <c r="D362" s="261" t="s">
        <v>5847</v>
      </c>
      <c r="E362" s="262" t="s">
        <v>5263</v>
      </c>
      <c r="F362" s="265" t="s">
        <v>5833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5670</v>
      </c>
      <c r="B363" s="257" t="s">
        <v>5830</v>
      </c>
      <c r="C363" s="258" t="s">
        <v>5848</v>
      </c>
      <c r="D363" s="261" t="s">
        <v>5849</v>
      </c>
      <c r="E363" s="262" t="s">
        <v>5263</v>
      </c>
      <c r="F363" s="265" t="s">
        <v>5833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5670</v>
      </c>
      <c r="B364" s="257" t="s">
        <v>5830</v>
      </c>
      <c r="C364" s="258" t="s">
        <v>5850</v>
      </c>
      <c r="D364" s="261" t="s">
        <v>5851</v>
      </c>
      <c r="E364" s="262" t="s">
        <v>5263</v>
      </c>
      <c r="F364" s="265" t="s">
        <v>5833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5670</v>
      </c>
      <c r="B365" s="257" t="s">
        <v>5830</v>
      </c>
      <c r="C365" s="258" t="s">
        <v>5852</v>
      </c>
      <c r="D365" s="261" t="s">
        <v>5853</v>
      </c>
      <c r="E365" s="262" t="s">
        <v>5263</v>
      </c>
      <c r="F365" s="265" t="s">
        <v>5833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5670</v>
      </c>
      <c r="B366" s="257" t="s">
        <v>5830</v>
      </c>
      <c r="C366" s="258" t="s">
        <v>5854</v>
      </c>
      <c r="D366" s="261" t="s">
        <v>5855</v>
      </c>
      <c r="E366" s="262" t="s">
        <v>5263</v>
      </c>
      <c r="F366" s="265" t="s">
        <v>5833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5670</v>
      </c>
      <c r="B367" s="257" t="s">
        <v>5830</v>
      </c>
      <c r="C367" s="258" t="s">
        <v>5856</v>
      </c>
      <c r="D367" s="261" t="s">
        <v>5857</v>
      </c>
      <c r="E367" s="262" t="s">
        <v>5263</v>
      </c>
      <c r="F367" s="265" t="s">
        <v>5833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5670</v>
      </c>
      <c r="B368" s="257" t="s">
        <v>5830</v>
      </c>
      <c r="C368" s="258" t="s">
        <v>5858</v>
      </c>
      <c r="D368" s="261" t="s">
        <v>5859</v>
      </c>
      <c r="E368" s="262" t="s">
        <v>5263</v>
      </c>
      <c r="F368" s="265" t="s">
        <v>5833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5670</v>
      </c>
      <c r="B369" s="257" t="s">
        <v>5830</v>
      </c>
      <c r="C369" s="258" t="s">
        <v>5860</v>
      </c>
      <c r="D369" s="261" t="s">
        <v>5861</v>
      </c>
      <c r="E369" s="262" t="s">
        <v>5263</v>
      </c>
      <c r="F369" s="265" t="s">
        <v>5833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5862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5862</v>
      </c>
      <c r="B371" s="256" t="s">
        <v>5863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5862</v>
      </c>
      <c r="B372" s="257" t="s">
        <v>5863</v>
      </c>
      <c r="C372" s="258" t="s">
        <v>5864</v>
      </c>
      <c r="D372" s="261" t="s">
        <v>5865</v>
      </c>
      <c r="E372" s="262" t="s">
        <v>5119</v>
      </c>
      <c r="F372" s="265" t="s">
        <v>5866</v>
      </c>
      <c r="G372" s="268">
        <f>IF(COUNTIF(H372:AU372,"&lt;&gt;")=0,"",SUMPRODUCT(((Recommendations[ImplStatus]="Implemented")+(Recommendations[ImplStatus]="Compensated"))*ISNUMBER(MATCH(Recommendations[Id],H372:AU372,0)))/COUNTIF(H372:AU372,"&lt;&gt;"))</f>
        <v>0</v>
      </c>
      <c r="H372" s="269" t="s">
        <v>50</v>
      </c>
      <c r="I372" s="269" t="s">
        <v>55</v>
      </c>
      <c r="J372" s="269" t="s">
        <v>141</v>
      </c>
      <c r="K372" s="269" t="s">
        <v>236</v>
      </c>
      <c r="L372" s="269" t="s">
        <v>296</v>
      </c>
      <c r="M372" s="269" t="s">
        <v>303</v>
      </c>
      <c r="N372" s="269" t="s">
        <v>324</v>
      </c>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5862</v>
      </c>
      <c r="B373" s="257" t="s">
        <v>5863</v>
      </c>
      <c r="C373" s="258" t="s">
        <v>5867</v>
      </c>
      <c r="D373" s="261" t="s">
        <v>5868</v>
      </c>
      <c r="E373" s="262" t="s">
        <v>5119</v>
      </c>
      <c r="F373" s="265" t="s">
        <v>5869</v>
      </c>
      <c r="G373" s="268">
        <f>IF(COUNTIF(H373:AU373,"&lt;&gt;")=0,"",SUMPRODUCT(((Recommendations[ImplStatus]="Implemented")+(Recommendations[ImplStatus]="Compensated"))*ISNUMBER(MATCH(Recommendations[Id],H373:AU373,0)))/COUNTIF(H373:AU373,"&lt;&gt;"))</f>
        <v>0</v>
      </c>
      <c r="H373" s="269" t="s">
        <v>61</v>
      </c>
      <c r="I373" s="269" t="s">
        <v>290</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5862</v>
      </c>
      <c r="B374" s="257" t="s">
        <v>5863</v>
      </c>
      <c r="C374" s="258" t="s">
        <v>5870</v>
      </c>
      <c r="D374" s="261" t="s">
        <v>5871</v>
      </c>
      <c r="E374" s="262" t="s">
        <v>5148</v>
      </c>
      <c r="F374" s="265" t="s">
        <v>5869</v>
      </c>
      <c r="G374" s="268">
        <f>IF(COUNTIF(H374:AU374,"&lt;&gt;")=0,"",SUMPRODUCT(((Recommendations[ImplStatus]="Implemented")+(Recommendations[ImplStatus]="Compensated"))*ISNUMBER(MATCH(Recommendations[Id],H374:AU374,0)))/COUNTIF(H374:AU374,"&lt;&gt;"))</f>
        <v>0</v>
      </c>
      <c r="H374" s="269" t="s">
        <v>364</v>
      </c>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5862</v>
      </c>
      <c r="B375" s="257" t="s">
        <v>5863</v>
      </c>
      <c r="C375" s="258" t="s">
        <v>5872</v>
      </c>
      <c r="D375" s="261" t="s">
        <v>5873</v>
      </c>
      <c r="E375" s="262" t="s">
        <v>5148</v>
      </c>
      <c r="F375" s="265" t="s">
        <v>5869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5862</v>
      </c>
      <c r="B376" s="257" t="s">
        <v>5863</v>
      </c>
      <c r="C376" s="258" t="s">
        <v>5874</v>
      </c>
      <c r="D376" s="261" t="s">
        <v>5875</v>
      </c>
      <c r="E376" s="262" t="s">
        <v>5148</v>
      </c>
      <c r="F376" s="265" t="s">
        <v>5731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5862</v>
      </c>
      <c r="B377" s="257" t="s">
        <v>5863</v>
      </c>
      <c r="C377" s="258" t="s">
        <v>5876</v>
      </c>
      <c r="D377" s="261" t="s">
        <v>5877</v>
      </c>
      <c r="E377" s="262" t="s">
        <v>5215</v>
      </c>
      <c r="F377" s="265" t="s">
        <v>5689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5862</v>
      </c>
      <c r="B378" s="257" t="s">
        <v>5863</v>
      </c>
      <c r="C378" s="258" t="s">
        <v>5878</v>
      </c>
      <c r="D378" s="261" t="s">
        <v>5879</v>
      </c>
      <c r="E378" s="262" t="s">
        <v>5215</v>
      </c>
      <c r="F378" s="265" t="s">
        <v>5869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5862</v>
      </c>
      <c r="B379" s="257" t="s">
        <v>5863</v>
      </c>
      <c r="C379" s="258" t="s">
        <v>5880</v>
      </c>
      <c r="D379" s="261" t="s">
        <v>5881</v>
      </c>
      <c r="E379" s="262" t="s">
        <v>5215</v>
      </c>
      <c r="F379" s="265" t="s">
        <v>5866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5862</v>
      </c>
      <c r="B380" s="257" t="s">
        <v>5863</v>
      </c>
      <c r="C380" s="258" t="s">
        <v>5882</v>
      </c>
      <c r="D380" s="261" t="s">
        <v>5883</v>
      </c>
      <c r="E380" s="262" t="s">
        <v>5215</v>
      </c>
      <c r="F380" s="265" t="s">
        <v>5866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5862</v>
      </c>
      <c r="B381" s="257" t="s">
        <v>5863</v>
      </c>
      <c r="C381" s="258" t="s">
        <v>5884</v>
      </c>
      <c r="D381" s="261" t="s">
        <v>5885</v>
      </c>
      <c r="E381" s="262" t="s">
        <v>5215</v>
      </c>
      <c r="F381" s="265" t="s">
        <v>5866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5862</v>
      </c>
      <c r="B382" s="257" t="s">
        <v>5863</v>
      </c>
      <c r="C382" s="258" t="s">
        <v>5886</v>
      </c>
      <c r="D382" s="261" t="s">
        <v>5887</v>
      </c>
      <c r="E382" s="262" t="s">
        <v>5263</v>
      </c>
      <c r="F382" s="265" t="s">
        <v>5866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5862</v>
      </c>
      <c r="B383" s="257" t="s">
        <v>5863</v>
      </c>
      <c r="C383" s="258" t="s">
        <v>5888</v>
      </c>
      <c r="D383" s="261" t="s">
        <v>5889</v>
      </c>
      <c r="E383" s="262" t="s">
        <v>5263</v>
      </c>
      <c r="F383" s="265" t="s">
        <v>5866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5862</v>
      </c>
      <c r="B384" s="257" t="s">
        <v>5863</v>
      </c>
      <c r="C384" s="258" t="s">
        <v>5890</v>
      </c>
      <c r="D384" s="261" t="s">
        <v>5891</v>
      </c>
      <c r="E384" s="262" t="s">
        <v>5263</v>
      </c>
      <c r="F384" s="265" t="s">
        <v>5866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5862</v>
      </c>
      <c r="B385" s="257" t="s">
        <v>5863</v>
      </c>
      <c r="C385" s="258" t="s">
        <v>5892</v>
      </c>
      <c r="D385" s="261" t="s">
        <v>5893</v>
      </c>
      <c r="E385" s="262" t="s">
        <v>5215</v>
      </c>
      <c r="F385" s="265" t="s">
        <v>5866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5862</v>
      </c>
      <c r="B386" s="256" t="s">
        <v>5894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5862</v>
      </c>
      <c r="B387" s="257" t="s">
        <v>5894</v>
      </c>
      <c r="C387" s="258" t="s">
        <v>5895</v>
      </c>
      <c r="D387" s="261" t="s">
        <v>5896</v>
      </c>
      <c r="E387" s="262" t="s">
        <v>5119</v>
      </c>
      <c r="F387" s="265" t="s">
        <v>5897</v>
      </c>
      <c r="G387" s="268">
        <f>IF(COUNTIF(H387:AU387,"&lt;&gt;")=0,"",SUMPRODUCT(((Recommendations[ImplStatus]="Implemented")+(Recommendations[ImplStatus]="Compensated"))*ISNUMBER(MATCH(Recommendations[Id],H387:AU387,0)))/COUNTIF(H387:AU387,"&lt;&gt;"))</f>
        <v>0</v>
      </c>
      <c r="H387" s="269" t="s">
        <v>50</v>
      </c>
      <c r="I387" s="269" t="s">
        <v>61</v>
      </c>
      <c r="J387" s="269" t="s">
        <v>141</v>
      </c>
      <c r="K387" s="269" t="s">
        <v>236</v>
      </c>
      <c r="L387" s="269" t="s">
        <v>290</v>
      </c>
      <c r="M387" s="269" t="s">
        <v>296</v>
      </c>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5862</v>
      </c>
      <c r="B388" s="257" t="s">
        <v>5894</v>
      </c>
      <c r="C388" s="258" t="s">
        <v>5898</v>
      </c>
      <c r="D388" s="261" t="s">
        <v>5899</v>
      </c>
      <c r="E388" s="262" t="s">
        <v>5119</v>
      </c>
      <c r="F388" s="265" t="s">
        <v>5897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5862</v>
      </c>
      <c r="B389" s="257" t="s">
        <v>5894</v>
      </c>
      <c r="C389" s="258" t="s">
        <v>5900</v>
      </c>
      <c r="D389" s="261" t="s">
        <v>5901</v>
      </c>
      <c r="E389" s="262" t="s">
        <v>5398</v>
      </c>
      <c r="F389" s="265" t="s">
        <v>5897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5862</v>
      </c>
      <c r="B390" s="257" t="s">
        <v>5894</v>
      </c>
      <c r="C390" s="258" t="s">
        <v>5902</v>
      </c>
      <c r="D390" s="261" t="s">
        <v>5903</v>
      </c>
      <c r="E390" s="262" t="s">
        <v>5215</v>
      </c>
      <c r="F390" s="265" t="s">
        <v>5897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5862</v>
      </c>
      <c r="B391" s="257" t="s">
        <v>5894</v>
      </c>
      <c r="C391" s="258" t="s">
        <v>5904</v>
      </c>
      <c r="D391" s="261" t="s">
        <v>5905</v>
      </c>
      <c r="E391" s="262" t="s">
        <v>5398</v>
      </c>
      <c r="F391" s="265" t="s">
        <v>5897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5862</v>
      </c>
      <c r="B392" s="257" t="s">
        <v>5894</v>
      </c>
      <c r="C392" s="258" t="s">
        <v>5906</v>
      </c>
      <c r="D392" s="261" t="s">
        <v>5907</v>
      </c>
      <c r="E392" s="262" t="s">
        <v>5148</v>
      </c>
      <c r="F392" s="265" t="s">
        <v>5897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5862</v>
      </c>
      <c r="B393" s="257" t="s">
        <v>5894</v>
      </c>
      <c r="C393" s="258" t="s">
        <v>5908</v>
      </c>
      <c r="D393" s="261" t="s">
        <v>5909</v>
      </c>
      <c r="E393" s="262" t="s">
        <v>5148</v>
      </c>
      <c r="F393" s="265" t="s">
        <v>5897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5862</v>
      </c>
      <c r="B394" s="257" t="s">
        <v>5894</v>
      </c>
      <c r="C394" s="258" t="s">
        <v>5910</v>
      </c>
      <c r="D394" s="261" t="s">
        <v>5911</v>
      </c>
      <c r="E394" s="262" t="s">
        <v>5398</v>
      </c>
      <c r="F394" s="265" t="s">
        <v>5897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5862</v>
      </c>
      <c r="B395" s="257" t="s">
        <v>5894</v>
      </c>
      <c r="C395" s="258" t="s">
        <v>5912</v>
      </c>
      <c r="D395" s="261" t="s">
        <v>5913</v>
      </c>
      <c r="E395" s="262" t="s">
        <v>5215</v>
      </c>
      <c r="F395" s="265" t="s">
        <v>5897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5862</v>
      </c>
      <c r="B396" s="257" t="s">
        <v>5894</v>
      </c>
      <c r="C396" s="258" t="s">
        <v>5914</v>
      </c>
      <c r="D396" s="261" t="s">
        <v>5915</v>
      </c>
      <c r="E396" s="262" t="s">
        <v>5398</v>
      </c>
      <c r="F396" s="265" t="s">
        <v>5897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5862</v>
      </c>
      <c r="B397" s="257" t="s">
        <v>5894</v>
      </c>
      <c r="C397" s="258" t="s">
        <v>5916</v>
      </c>
      <c r="D397" s="261" t="s">
        <v>5917</v>
      </c>
      <c r="E397" s="262" t="s">
        <v>5148</v>
      </c>
      <c r="F397" s="265" t="s">
        <v>5897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5862</v>
      </c>
      <c r="B398" s="257" t="s">
        <v>5894</v>
      </c>
      <c r="C398" s="258" t="s">
        <v>5918</v>
      </c>
      <c r="D398" s="261" t="s">
        <v>5919</v>
      </c>
      <c r="E398" s="262" t="s">
        <v>5263</v>
      </c>
      <c r="F398" s="265" t="s">
        <v>5897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5862</v>
      </c>
      <c r="B399" s="257" t="s">
        <v>5894</v>
      </c>
      <c r="C399" s="258" t="s">
        <v>5920</v>
      </c>
      <c r="D399" s="261" t="s">
        <v>5921</v>
      </c>
      <c r="E399" s="262" t="s">
        <v>5398</v>
      </c>
      <c r="F399" s="265" t="s">
        <v>5897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5862</v>
      </c>
      <c r="B400" s="257" t="s">
        <v>5894</v>
      </c>
      <c r="C400" s="258" t="s">
        <v>5922</v>
      </c>
      <c r="D400" s="261" t="s">
        <v>5923</v>
      </c>
      <c r="E400" s="262" t="s">
        <v>5398</v>
      </c>
      <c r="F400" s="265" t="s">
        <v>5897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5862</v>
      </c>
      <c r="B401" s="257" t="s">
        <v>5894</v>
      </c>
      <c r="C401" s="258" t="s">
        <v>5924</v>
      </c>
      <c r="D401" s="261" t="s">
        <v>5925</v>
      </c>
      <c r="E401" s="262" t="s">
        <v>5148</v>
      </c>
      <c r="F401" s="265" t="s">
        <v>5897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5862</v>
      </c>
      <c r="B402" s="257" t="s">
        <v>5894</v>
      </c>
      <c r="C402" s="258" t="s">
        <v>5926</v>
      </c>
      <c r="D402" s="261" t="s">
        <v>5927</v>
      </c>
      <c r="E402" s="262" t="s">
        <v>5148</v>
      </c>
      <c r="F402" s="265" t="s">
        <v>5897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5862</v>
      </c>
      <c r="B403" s="257" t="s">
        <v>5894</v>
      </c>
      <c r="C403" s="258" t="s">
        <v>5928</v>
      </c>
      <c r="D403" s="261" t="s">
        <v>5929</v>
      </c>
      <c r="E403" s="262" t="s">
        <v>5148</v>
      </c>
      <c r="F403" s="265" t="s">
        <v>5897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5862</v>
      </c>
      <c r="B404" s="257" t="s">
        <v>5894</v>
      </c>
      <c r="C404" s="258" t="s">
        <v>5930</v>
      </c>
      <c r="D404" s="261" t="s">
        <v>5931</v>
      </c>
      <c r="E404" s="262" t="s">
        <v>5263</v>
      </c>
      <c r="F404" s="265" t="s">
        <v>5897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5862</v>
      </c>
      <c r="B405" s="257" t="s">
        <v>5894</v>
      </c>
      <c r="C405" s="258" t="s">
        <v>5932</v>
      </c>
      <c r="D405" s="261" t="s">
        <v>5933</v>
      </c>
      <c r="E405" s="262" t="s">
        <v>5263</v>
      </c>
      <c r="F405" s="265" t="s">
        <v>5897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5862</v>
      </c>
      <c r="B406" s="257" t="s">
        <v>5894</v>
      </c>
      <c r="C406" s="258" t="s">
        <v>5934</v>
      </c>
      <c r="D406" s="261" t="s">
        <v>5935</v>
      </c>
      <c r="E406" s="262" t="s">
        <v>5263</v>
      </c>
      <c r="F406" s="265" t="s">
        <v>5936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5862</v>
      </c>
      <c r="B407" s="257" t="s">
        <v>5894</v>
      </c>
      <c r="C407" s="258" t="s">
        <v>5937</v>
      </c>
      <c r="D407" s="261" t="s">
        <v>5938</v>
      </c>
      <c r="E407" s="262" t="s">
        <v>5263</v>
      </c>
      <c r="F407" s="265" t="s">
        <v>5897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5862</v>
      </c>
      <c r="B408" s="257" t="s">
        <v>5894</v>
      </c>
      <c r="C408" s="258" t="s">
        <v>5939</v>
      </c>
      <c r="D408" s="261" t="s">
        <v>5940</v>
      </c>
      <c r="E408" s="262" t="s">
        <v>5263</v>
      </c>
      <c r="F408" s="265" t="s">
        <v>5897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5862</v>
      </c>
      <c r="B409" s="257" t="s">
        <v>5894</v>
      </c>
      <c r="C409" s="258" t="s">
        <v>5941</v>
      </c>
      <c r="D409" s="261" t="s">
        <v>5942</v>
      </c>
      <c r="E409" s="262" t="s">
        <v>5263</v>
      </c>
      <c r="F409" s="265" t="s">
        <v>5943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5862</v>
      </c>
      <c r="B410" s="256" t="s">
        <v>5944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5862</v>
      </c>
      <c r="B411" s="257" t="s">
        <v>5944</v>
      </c>
      <c r="C411" s="258" t="s">
        <v>5945</v>
      </c>
      <c r="D411" s="261" t="s">
        <v>5946</v>
      </c>
      <c r="E411" s="262" t="s">
        <v>5119</v>
      </c>
      <c r="F411" s="265" t="s">
        <v>5869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5862</v>
      </c>
      <c r="B412" s="257" t="s">
        <v>5944</v>
      </c>
      <c r="C412" s="258" t="s">
        <v>5947</v>
      </c>
      <c r="D412" s="261" t="s">
        <v>5948</v>
      </c>
      <c r="E412" s="262" t="s">
        <v>5119</v>
      </c>
      <c r="F412" s="265" t="s">
        <v>5869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5862</v>
      </c>
      <c r="B413" s="257" t="s">
        <v>5944</v>
      </c>
      <c r="C413" s="258" t="s">
        <v>5949</v>
      </c>
      <c r="D413" s="261" t="s">
        <v>5950</v>
      </c>
      <c r="E413" s="262" t="s">
        <v>5119</v>
      </c>
      <c r="F413" s="265" t="s">
        <v>5869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5862</v>
      </c>
      <c r="B414" s="257" t="s">
        <v>5944</v>
      </c>
      <c r="C414" s="258" t="s">
        <v>5951</v>
      </c>
      <c r="D414" s="261" t="s">
        <v>5952</v>
      </c>
      <c r="E414" s="262" t="s">
        <v>5119</v>
      </c>
      <c r="F414" s="265" t="s">
        <v>5869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5862</v>
      </c>
      <c r="B415" s="257" t="s">
        <v>5944</v>
      </c>
      <c r="C415" s="258" t="s">
        <v>5953</v>
      </c>
      <c r="D415" s="261" t="s">
        <v>5954</v>
      </c>
      <c r="E415" s="262" t="s">
        <v>5148</v>
      </c>
      <c r="F415" s="265" t="s">
        <v>5869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5862</v>
      </c>
      <c r="B416" s="257" t="s">
        <v>5944</v>
      </c>
      <c r="C416" s="258" t="s">
        <v>5955</v>
      </c>
      <c r="D416" s="261" t="s">
        <v>5956</v>
      </c>
      <c r="E416" s="262" t="s">
        <v>5148</v>
      </c>
      <c r="F416" s="265" t="s">
        <v>5957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5862</v>
      </c>
      <c r="B417" s="257" t="s">
        <v>5944</v>
      </c>
      <c r="C417" s="258" t="s">
        <v>5958</v>
      </c>
      <c r="D417" s="261" t="s">
        <v>5959</v>
      </c>
      <c r="E417" s="262" t="s">
        <v>5148</v>
      </c>
      <c r="F417" s="265" t="s">
        <v>5957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5862</v>
      </c>
      <c r="B418" s="257" t="s">
        <v>5944</v>
      </c>
      <c r="C418" s="258" t="s">
        <v>5960</v>
      </c>
      <c r="D418" s="261" t="s">
        <v>5961</v>
      </c>
      <c r="E418" s="262" t="s">
        <v>5398</v>
      </c>
      <c r="F418" s="265" t="s">
        <v>5957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5862</v>
      </c>
      <c r="B419" s="257" t="s">
        <v>5944</v>
      </c>
      <c r="C419" s="258" t="s">
        <v>5962</v>
      </c>
      <c r="D419" s="261" t="s">
        <v>5963</v>
      </c>
      <c r="E419" s="262" t="s">
        <v>5148</v>
      </c>
      <c r="F419" s="265" t="s">
        <v>5957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5862</v>
      </c>
      <c r="B420" s="257" t="s">
        <v>5944</v>
      </c>
      <c r="C420" s="258" t="s">
        <v>5964</v>
      </c>
      <c r="D420" s="261" t="s">
        <v>5965</v>
      </c>
      <c r="E420" s="262" t="s">
        <v>5398</v>
      </c>
      <c r="F420" s="265" t="s">
        <v>5957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5862</v>
      </c>
      <c r="B421" s="257" t="s">
        <v>5944</v>
      </c>
      <c r="C421" s="258" t="s">
        <v>5966</v>
      </c>
      <c r="D421" s="261" t="s">
        <v>5967</v>
      </c>
      <c r="E421" s="262" t="s">
        <v>5398</v>
      </c>
      <c r="F421" s="265" t="s">
        <v>5957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5862</v>
      </c>
      <c r="B422" s="257" t="s">
        <v>5944</v>
      </c>
      <c r="C422" s="258" t="s">
        <v>5968</v>
      </c>
      <c r="D422" s="261" t="s">
        <v>5969</v>
      </c>
      <c r="E422" s="262" t="s">
        <v>5148</v>
      </c>
      <c r="F422" s="265" t="s">
        <v>5957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5862</v>
      </c>
      <c r="B423" s="257" t="s">
        <v>5944</v>
      </c>
      <c r="C423" s="258" t="s">
        <v>5970</v>
      </c>
      <c r="D423" s="261" t="s">
        <v>5971</v>
      </c>
      <c r="E423" s="262" t="s">
        <v>5148</v>
      </c>
      <c r="F423" s="265" t="s">
        <v>5957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5972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5972</v>
      </c>
      <c r="B425" s="256" t="s">
        <v>5973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5972</v>
      </c>
      <c r="B426" s="257" t="s">
        <v>5973</v>
      </c>
      <c r="C426" s="258" t="s">
        <v>5974</v>
      </c>
      <c r="D426" s="261" t="s">
        <v>5975</v>
      </c>
      <c r="E426" s="262" t="s">
        <v>5119</v>
      </c>
      <c r="F426" s="265" t="s">
        <v>5936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5972</v>
      </c>
      <c r="B427" s="257" t="s">
        <v>5973</v>
      </c>
      <c r="C427" s="258" t="s">
        <v>5976</v>
      </c>
      <c r="D427" s="261" t="s">
        <v>5977</v>
      </c>
      <c r="E427" s="262" t="s">
        <v>5119</v>
      </c>
      <c r="F427" s="265" t="s">
        <v>5936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5972</v>
      </c>
      <c r="B428" s="257" t="s">
        <v>5973</v>
      </c>
      <c r="C428" s="258" t="s">
        <v>5978</v>
      </c>
      <c r="D428" s="261" t="s">
        <v>5979</v>
      </c>
      <c r="E428" s="262" t="s">
        <v>5398</v>
      </c>
      <c r="F428" s="265" t="s">
        <v>5936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5972</v>
      </c>
      <c r="B429" s="257" t="s">
        <v>5973</v>
      </c>
      <c r="C429" s="258" t="s">
        <v>5980</v>
      </c>
      <c r="D429" s="261" t="s">
        <v>5981</v>
      </c>
      <c r="E429" s="262" t="s">
        <v>5148</v>
      </c>
      <c r="F429" s="265" t="s">
        <v>5936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5972</v>
      </c>
      <c r="B430" s="257" t="s">
        <v>5973</v>
      </c>
      <c r="C430" s="258" t="s">
        <v>5982</v>
      </c>
      <c r="D430" s="261" t="s">
        <v>5983</v>
      </c>
      <c r="E430" s="262" t="s">
        <v>5148</v>
      </c>
      <c r="F430" s="265" t="s">
        <v>5936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5972</v>
      </c>
      <c r="B431" s="257" t="s">
        <v>5973</v>
      </c>
      <c r="C431" s="258" t="s">
        <v>5984</v>
      </c>
      <c r="D431" s="261" t="s">
        <v>5985</v>
      </c>
      <c r="E431" s="262" t="s">
        <v>5398</v>
      </c>
      <c r="F431" s="265" t="s">
        <v>5936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5972</v>
      </c>
      <c r="B432" s="257" t="s">
        <v>5973</v>
      </c>
      <c r="C432" s="258" t="s">
        <v>5986</v>
      </c>
      <c r="D432" s="261" t="s">
        <v>5987</v>
      </c>
      <c r="E432" s="262" t="s">
        <v>5398</v>
      </c>
      <c r="F432" s="265" t="s">
        <v>5936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5972</v>
      </c>
      <c r="B433" s="257" t="s">
        <v>5973</v>
      </c>
      <c r="C433" s="258" t="s">
        <v>5988</v>
      </c>
      <c r="D433" s="261" t="s">
        <v>5989</v>
      </c>
      <c r="E433" s="262" t="s">
        <v>5215</v>
      </c>
      <c r="F433" s="265" t="s">
        <v>5936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5972</v>
      </c>
      <c r="B434" s="257" t="s">
        <v>5973</v>
      </c>
      <c r="C434" s="258" t="s">
        <v>5990</v>
      </c>
      <c r="D434" s="261" t="s">
        <v>5991</v>
      </c>
      <c r="E434" s="262" t="s">
        <v>5215</v>
      </c>
      <c r="F434" s="265" t="s">
        <v>5936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5972</v>
      </c>
      <c r="B435" s="257" t="s">
        <v>5973</v>
      </c>
      <c r="C435" s="258" t="s">
        <v>5992</v>
      </c>
      <c r="D435" s="261" t="s">
        <v>5993</v>
      </c>
      <c r="E435" s="262" t="s">
        <v>5148</v>
      </c>
      <c r="F435" s="265" t="s">
        <v>5936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5972</v>
      </c>
      <c r="B436" s="257" t="s">
        <v>5973</v>
      </c>
      <c r="C436" s="258" t="s">
        <v>5994</v>
      </c>
      <c r="D436" s="261" t="s">
        <v>5995</v>
      </c>
      <c r="E436" s="262" t="s">
        <v>5215</v>
      </c>
      <c r="F436" s="265" t="s">
        <v>5936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5972</v>
      </c>
      <c r="B437" s="257" t="s">
        <v>5973</v>
      </c>
      <c r="C437" s="258" t="s">
        <v>5996</v>
      </c>
      <c r="D437" s="261" t="s">
        <v>5997</v>
      </c>
      <c r="E437" s="262" t="s">
        <v>5148</v>
      </c>
      <c r="F437" s="265" t="s">
        <v>5936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5972</v>
      </c>
      <c r="B438" s="256" t="s">
        <v>5998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5972</v>
      </c>
      <c r="B439" s="257" t="s">
        <v>5998</v>
      </c>
      <c r="C439" s="258" t="s">
        <v>5999</v>
      </c>
      <c r="D439" s="261" t="s">
        <v>6000</v>
      </c>
      <c r="E439" s="262" t="s">
        <v>5119</v>
      </c>
      <c r="F439" s="265" t="s">
        <v>6001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5972</v>
      </c>
      <c r="B440" s="257" t="s">
        <v>5998</v>
      </c>
      <c r="C440" s="258" t="s">
        <v>6002</v>
      </c>
      <c r="D440" s="261" t="s">
        <v>6003</v>
      </c>
      <c r="E440" s="262" t="s">
        <v>5119</v>
      </c>
      <c r="F440" s="265" t="s">
        <v>6001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5972</v>
      </c>
      <c r="B441" s="257" t="s">
        <v>5998</v>
      </c>
      <c r="C441" s="258" t="s">
        <v>6004</v>
      </c>
      <c r="D441" s="261" t="s">
        <v>6005</v>
      </c>
      <c r="E441" s="262" t="s">
        <v>5119</v>
      </c>
      <c r="F441" s="265" t="s">
        <v>6001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5972</v>
      </c>
      <c r="B442" s="257" t="s">
        <v>5998</v>
      </c>
      <c r="C442" s="258" t="s">
        <v>6006</v>
      </c>
      <c r="D442" s="261" t="s">
        <v>6007</v>
      </c>
      <c r="E442" s="262" t="s">
        <v>5119</v>
      </c>
      <c r="F442" s="265" t="s">
        <v>6001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5972</v>
      </c>
      <c r="B443" s="257" t="s">
        <v>5998</v>
      </c>
      <c r="C443" s="258" t="s">
        <v>6008</v>
      </c>
      <c r="D443" s="261" t="s">
        <v>6009</v>
      </c>
      <c r="E443" s="262" t="s">
        <v>5148</v>
      </c>
      <c r="F443" s="265" t="s">
        <v>6001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5972</v>
      </c>
      <c r="B444" s="257" t="s">
        <v>5998</v>
      </c>
      <c r="C444" s="258" t="s">
        <v>6010</v>
      </c>
      <c r="D444" s="261" t="s">
        <v>6011</v>
      </c>
      <c r="E444" s="262" t="s">
        <v>5148</v>
      </c>
      <c r="F444" s="265" t="s">
        <v>6001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5972</v>
      </c>
      <c r="B445" s="257" t="s">
        <v>5998</v>
      </c>
      <c r="C445" s="258" t="s">
        <v>6012</v>
      </c>
      <c r="D445" s="261" t="s">
        <v>6013</v>
      </c>
      <c r="E445" s="262" t="s">
        <v>5148</v>
      </c>
      <c r="F445" s="265" t="s">
        <v>6001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5972</v>
      </c>
      <c r="B446" s="257" t="s">
        <v>5998</v>
      </c>
      <c r="C446" s="258" t="s">
        <v>6014</v>
      </c>
      <c r="D446" s="261" t="s">
        <v>6015</v>
      </c>
      <c r="E446" s="262" t="s">
        <v>5263</v>
      </c>
      <c r="F446" s="265" t="s">
        <v>6001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5972</v>
      </c>
      <c r="B447" s="257" t="s">
        <v>5998</v>
      </c>
      <c r="C447" s="258" t="s">
        <v>6016</v>
      </c>
      <c r="D447" s="261" t="s">
        <v>6017</v>
      </c>
      <c r="E447" s="262" t="s">
        <v>5148</v>
      </c>
      <c r="F447" s="265" t="s">
        <v>6001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5972</v>
      </c>
      <c r="B448" s="257" t="s">
        <v>5998</v>
      </c>
      <c r="C448" s="258" t="s">
        <v>6018</v>
      </c>
      <c r="D448" s="261" t="s">
        <v>6019</v>
      </c>
      <c r="E448" s="262" t="s">
        <v>5263</v>
      </c>
      <c r="F448" s="265" t="s">
        <v>6001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5972</v>
      </c>
      <c r="B449" s="257" t="s">
        <v>5998</v>
      </c>
      <c r="C449" s="258" t="s">
        <v>6020</v>
      </c>
      <c r="D449" s="261" t="s">
        <v>6021</v>
      </c>
      <c r="E449" s="262" t="s">
        <v>5263</v>
      </c>
      <c r="F449" s="265" t="s">
        <v>6001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6022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6022</v>
      </c>
      <c r="B451" s="256" t="s">
        <v>6023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6022</v>
      </c>
      <c r="B452" s="257" t="s">
        <v>6023</v>
      </c>
      <c r="C452" s="258" t="s">
        <v>6024</v>
      </c>
      <c r="D452" s="261" t="s">
        <v>6025</v>
      </c>
      <c r="E452" s="262" t="s">
        <v>5119</v>
      </c>
      <c r="F452" s="265" t="s">
        <v>6026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6022</v>
      </c>
      <c r="B453" s="257" t="s">
        <v>6023</v>
      </c>
      <c r="C453" s="258" t="s">
        <v>6027</v>
      </c>
      <c r="D453" s="261" t="s">
        <v>6028</v>
      </c>
      <c r="E453" s="262" t="s">
        <v>5119</v>
      </c>
      <c r="F453" s="265" t="s">
        <v>6026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6022</v>
      </c>
      <c r="B454" s="257" t="s">
        <v>6023</v>
      </c>
      <c r="C454" s="258" t="s">
        <v>6029</v>
      </c>
      <c r="D454" s="261" t="s">
        <v>6030</v>
      </c>
      <c r="E454" s="262" t="s">
        <v>5119</v>
      </c>
      <c r="F454" s="265" t="s">
        <v>6026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6022</v>
      </c>
      <c r="B455" s="257" t="s">
        <v>6023</v>
      </c>
      <c r="C455" s="258" t="s">
        <v>6031</v>
      </c>
      <c r="D455" s="261" t="s">
        <v>6032</v>
      </c>
      <c r="E455" s="262" t="s">
        <v>5119</v>
      </c>
      <c r="F455" s="265" t="s">
        <v>6026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6022</v>
      </c>
      <c r="B456" s="257" t="s">
        <v>6023</v>
      </c>
      <c r="C456" s="258" t="s">
        <v>6033</v>
      </c>
      <c r="D456" s="261" t="s">
        <v>6034</v>
      </c>
      <c r="E456" s="262" t="s">
        <v>5119</v>
      </c>
      <c r="F456" s="265" t="s">
        <v>6026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6022</v>
      </c>
      <c r="B457" s="257" t="s">
        <v>6023</v>
      </c>
      <c r="C457" s="258" t="s">
        <v>6035</v>
      </c>
      <c r="D457" s="261" t="s">
        <v>6036</v>
      </c>
      <c r="E457" s="262" t="s">
        <v>5148</v>
      </c>
      <c r="F457" s="265" t="s">
        <v>6026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6022</v>
      </c>
      <c r="B458" s="257" t="s">
        <v>6023</v>
      </c>
      <c r="C458" s="258" t="s">
        <v>6037</v>
      </c>
      <c r="D458" s="261" t="s">
        <v>6038</v>
      </c>
      <c r="E458" s="262" t="s">
        <v>5148</v>
      </c>
      <c r="F458" s="265" t="s">
        <v>6026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6022</v>
      </c>
      <c r="B459" s="257" t="s">
        <v>6023</v>
      </c>
      <c r="C459" s="258" t="s">
        <v>6039</v>
      </c>
      <c r="D459" s="261" t="s">
        <v>6040</v>
      </c>
      <c r="E459" s="262" t="s">
        <v>5148</v>
      </c>
      <c r="F459" s="265" t="s">
        <v>6026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6022</v>
      </c>
      <c r="B460" s="257" t="s">
        <v>6023</v>
      </c>
      <c r="C460" s="258" t="s">
        <v>6041</v>
      </c>
      <c r="D460" s="261" t="s">
        <v>6042</v>
      </c>
      <c r="E460" s="262" t="s">
        <v>5148</v>
      </c>
      <c r="F460" s="265" t="s">
        <v>6026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6022</v>
      </c>
      <c r="B461" s="257" t="s">
        <v>6023</v>
      </c>
      <c r="C461" s="258" t="s">
        <v>6043</v>
      </c>
      <c r="D461" s="261" t="s">
        <v>6044</v>
      </c>
      <c r="E461" s="262" t="s">
        <v>5148</v>
      </c>
      <c r="F461" s="265" t="s">
        <v>6026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6022</v>
      </c>
      <c r="B462" s="257" t="s">
        <v>6023</v>
      </c>
      <c r="C462" s="258" t="s">
        <v>6045</v>
      </c>
      <c r="D462" s="261" t="s">
        <v>6046</v>
      </c>
      <c r="E462" s="262" t="s">
        <v>5148</v>
      </c>
      <c r="F462" s="265" t="s">
        <v>6026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6022</v>
      </c>
      <c r="B463" s="257" t="s">
        <v>6023</v>
      </c>
      <c r="C463" s="258" t="s">
        <v>6047</v>
      </c>
      <c r="D463" s="261" t="s">
        <v>6048</v>
      </c>
      <c r="E463" s="262" t="s">
        <v>5148</v>
      </c>
      <c r="F463" s="265" t="s">
        <v>6026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6022</v>
      </c>
      <c r="B464" s="257" t="s">
        <v>6023</v>
      </c>
      <c r="C464" s="258" t="s">
        <v>6049</v>
      </c>
      <c r="D464" s="261" t="s">
        <v>6050</v>
      </c>
      <c r="E464" s="262" t="s">
        <v>5148</v>
      </c>
      <c r="F464" s="265" t="s">
        <v>6026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6022</v>
      </c>
      <c r="B465" s="257" t="s">
        <v>6023</v>
      </c>
      <c r="C465" s="258" t="s">
        <v>6051</v>
      </c>
      <c r="D465" s="261" t="s">
        <v>6052</v>
      </c>
      <c r="E465" s="262" t="s">
        <v>5148</v>
      </c>
      <c r="F465" s="265" t="s">
        <v>6026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6022</v>
      </c>
      <c r="B466" s="256" t="s">
        <v>6053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6022</v>
      </c>
      <c r="B467" s="257" t="s">
        <v>6053</v>
      </c>
      <c r="C467" s="258" t="s">
        <v>6054</v>
      </c>
      <c r="D467" s="261" t="s">
        <v>6055</v>
      </c>
      <c r="E467" s="262" t="s">
        <v>5119</v>
      </c>
      <c r="F467" s="265" t="s">
        <v>5258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6022</v>
      </c>
      <c r="B468" s="257" t="s">
        <v>6053</v>
      </c>
      <c r="C468" s="258" t="s">
        <v>6056</v>
      </c>
      <c r="D468" s="261" t="s">
        <v>6057</v>
      </c>
      <c r="E468" s="262" t="s">
        <v>5119</v>
      </c>
      <c r="F468" s="265" t="s">
        <v>5258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6022</v>
      </c>
      <c r="B469" s="257" t="s">
        <v>6053</v>
      </c>
      <c r="C469" s="258" t="s">
        <v>6058</v>
      </c>
      <c r="D469" s="261" t="s">
        <v>6059</v>
      </c>
      <c r="E469" s="262" t="s">
        <v>5119</v>
      </c>
      <c r="F469" s="265" t="s">
        <v>5258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6022</v>
      </c>
      <c r="B470" s="257" t="s">
        <v>6053</v>
      </c>
      <c r="C470" s="258" t="s">
        <v>6060</v>
      </c>
      <c r="D470" s="261" t="s">
        <v>6061</v>
      </c>
      <c r="E470" s="262" t="s">
        <v>5215</v>
      </c>
      <c r="F470" s="265" t="s">
        <v>5627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6022</v>
      </c>
      <c r="B471" s="257" t="s">
        <v>6053</v>
      </c>
      <c r="C471" s="258" t="s">
        <v>6062</v>
      </c>
      <c r="D471" s="261" t="s">
        <v>6063</v>
      </c>
      <c r="E471" s="262" t="s">
        <v>5215</v>
      </c>
      <c r="F471" s="265" t="s">
        <v>5627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6022</v>
      </c>
      <c r="B472" s="257" t="s">
        <v>6053</v>
      </c>
      <c r="C472" s="258" t="s">
        <v>6064</v>
      </c>
      <c r="D472" s="261" t="s">
        <v>6065</v>
      </c>
      <c r="E472" s="262" t="s">
        <v>5119</v>
      </c>
      <c r="F472" s="265" t="s">
        <v>5627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6022</v>
      </c>
      <c r="B473" s="257" t="s">
        <v>6053</v>
      </c>
      <c r="C473" s="258" t="s">
        <v>6066</v>
      </c>
      <c r="D473" s="261" t="s">
        <v>6067</v>
      </c>
      <c r="E473" s="262" t="s">
        <v>5119</v>
      </c>
      <c r="F473" s="265" t="s">
        <v>5566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6022</v>
      </c>
      <c r="B474" s="257" t="s">
        <v>6053</v>
      </c>
      <c r="C474" s="258" t="s">
        <v>6068</v>
      </c>
      <c r="D474" s="261" t="s">
        <v>6069</v>
      </c>
      <c r="E474" s="262" t="s">
        <v>5148</v>
      </c>
      <c r="F474" s="265" t="s">
        <v>5566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6022</v>
      </c>
      <c r="B475" s="257" t="s">
        <v>6053</v>
      </c>
      <c r="C475" s="258" t="s">
        <v>6070</v>
      </c>
      <c r="D475" s="261" t="s">
        <v>6071</v>
      </c>
      <c r="E475" s="262" t="s">
        <v>5148</v>
      </c>
      <c r="F475" s="265" t="s">
        <v>5566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6022</v>
      </c>
      <c r="B476" s="257" t="s">
        <v>6053</v>
      </c>
      <c r="C476" s="258" t="s">
        <v>6072</v>
      </c>
      <c r="D476" s="261" t="s">
        <v>6073</v>
      </c>
      <c r="E476" s="262" t="s">
        <v>5148</v>
      </c>
      <c r="F476" s="265" t="s">
        <v>5566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6022</v>
      </c>
      <c r="B477" s="257" t="s">
        <v>6053</v>
      </c>
      <c r="C477" s="258" t="s">
        <v>6074</v>
      </c>
      <c r="D477" s="261" t="s">
        <v>6075</v>
      </c>
      <c r="E477" s="262" t="s">
        <v>5148</v>
      </c>
      <c r="F477" s="265" t="s">
        <v>5566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6022</v>
      </c>
      <c r="B478" s="257" t="s">
        <v>6053</v>
      </c>
      <c r="C478" s="258" t="s">
        <v>6076</v>
      </c>
      <c r="D478" s="261" t="s">
        <v>6077</v>
      </c>
      <c r="E478" s="262" t="s">
        <v>5148</v>
      </c>
      <c r="F478" s="265" t="s">
        <v>5627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6022</v>
      </c>
      <c r="B479" s="257" t="s">
        <v>6053</v>
      </c>
      <c r="C479" s="258" t="s">
        <v>6078</v>
      </c>
      <c r="D479" s="261" t="s">
        <v>6079</v>
      </c>
      <c r="E479" s="262" t="s">
        <v>5263</v>
      </c>
      <c r="F479" s="265" t="s">
        <v>5627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6022</v>
      </c>
      <c r="B480" s="257" t="s">
        <v>6053</v>
      </c>
      <c r="C480" s="258" t="s">
        <v>6080</v>
      </c>
      <c r="D480" s="261" t="s">
        <v>6081</v>
      </c>
      <c r="E480" s="262" t="s">
        <v>5263</v>
      </c>
      <c r="F480" s="265" t="s">
        <v>5627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6022</v>
      </c>
      <c r="B481" s="270" t="s">
        <v>6053</v>
      </c>
      <c r="C481" s="271" t="s">
        <v>6082</v>
      </c>
      <c r="D481" s="272" t="s">
        <v>6083</v>
      </c>
      <c r="E481" s="273" t="s">
        <v>5263</v>
      </c>
      <c r="F481" s="274" t="s">
        <v>5258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411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IFERROR(INDEX('Recommendations'!$I$2:$I$65, MATCH(H2,'Recommendations'!$B$2:$B$65,0))="Implemented", FALSE))</xm:f>
            <x14:dxf>
              <font>
                <color rgb="FF000000"/>
              </font>
              <fill>
                <patternFill>
                  <bgColor rgb="FF3C7D22"/>
                </patternFill>
              </fill>
            </x14:dxf>
          </x14:cfRule>
          <x14:cfRule type="expression" priority="2" id="{00000000-000E-0000-0B00-000002000000}">
            <xm:f>AND(H2&lt;&gt;"", IFERROR(INDEX('Recommendations'!$I$2:$I$65, MATCH(H2,'Recommendations'!$B$2:$B$65,0))="Compensated", FALSE))</xm:f>
            <x14:dxf>
              <font>
                <color rgb="FF000000"/>
              </font>
              <fill>
                <patternFill>
                  <bgColor rgb="FFC6E0B4"/>
                </patternFill>
              </fill>
            </x14:dxf>
          </x14:cfRule>
          <x14:cfRule type="expression" priority="3" id="{00000000-000E-0000-0B00-000003000000}">
            <xm:f>AND(H2&lt;&gt;"", IFERROR(INDEX('Recommendations'!$I$2:$I$65, MATCH(H2,'Recommendations'!$B$2:$B$65,0))="Testing", FALSE))</xm:f>
            <x14:dxf>
              <font>
                <color rgb="FF000000"/>
              </font>
              <fill>
                <patternFill>
                  <bgColor rgb="FFFFC000"/>
                </patternFill>
              </fill>
            </x14:dxf>
          </x14:cfRule>
          <x14:cfRule type="expression" priority="4" id="{00000000-000E-0000-0B00-000004000000}">
            <xm:f>AND(H2&lt;&gt;"", IFERROR(INDEX('Recommendations'!$I$2:$I$65, MATCH(H2,'Recommendations'!$B$2:$B$65,0))="Failed", FALSE))</xm:f>
            <x14:dxf>
              <font>
                <color rgb="FF000000"/>
              </font>
              <fill>
                <patternFill>
                  <bgColor rgb="FFD82891"/>
                </patternFill>
              </fill>
            </x14:dxf>
          </x14:cfRule>
          <x14:cfRule type="expression" priority="5" id="{00000000-000E-0000-0B00-000005000000}">
            <xm:f>AND(H2&lt;&gt;"", IFERROR(INDEX('Recommendations'!$I$2:$I$65, MATCH(H2,'Recommendations'!$B$2:$B$65,0))="Risk Accepted", FALSE))</xm:f>
            <x14:dxf>
              <font>
                <color rgb="FF000000"/>
              </font>
              <fill>
                <patternFill>
                  <bgColor rgb="FFD9D9D9"/>
                </patternFill>
              </fill>
            </x14:dxf>
          </x14:cfRule>
          <x14:cfRule type="expression" priority="6" id="{00000000-000E-0000-0B00-000006000000}">
            <xm:f>AND(H2&lt;&gt;"", IFERROR(INDEX('Recommendations'!$I$2:$I$65, MATCH(H2,'Recommendations'!$B$2:$B$65,0))="N/A",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495</v>
      </c>
      <c r="C2" s="290"/>
      <c r="D2" s="290"/>
      <c r="E2" s="290"/>
      <c r="F2" s="290"/>
      <c r="G2" s="290"/>
      <c r="H2" s="290"/>
      <c r="I2" s="290"/>
    </row>
    <row r="4" spans="2:15" ht="18.5" x14ac:dyDescent="0.45">
      <c r="B4" s="39" t="s">
        <v>496</v>
      </c>
    </row>
    <row r="5" spans="2:15" x14ac:dyDescent="0.35">
      <c r="B5" s="41" t="s">
        <v>25</v>
      </c>
      <c r="C5" s="41" t="s">
        <v>497</v>
      </c>
      <c r="D5" s="41" t="s">
        <v>498</v>
      </c>
      <c r="F5" s="291" t="s">
        <v>499</v>
      </c>
      <c r="G5" s="291"/>
      <c r="H5" s="291"/>
      <c r="I5" s="292" t="s">
        <v>500</v>
      </c>
      <c r="J5" s="292"/>
      <c r="K5" s="292"/>
      <c r="L5" s="292"/>
      <c r="M5" s="292"/>
      <c r="N5" s="292"/>
      <c r="O5" s="292"/>
    </row>
    <row r="6" spans="2:15" x14ac:dyDescent="0.35">
      <c r="B6" s="47" t="s">
        <v>501</v>
      </c>
      <c r="C6" s="48">
        <v>64</v>
      </c>
      <c r="D6" s="49" t="s">
        <v>25</v>
      </c>
      <c r="F6" s="291" t="s">
        <v>502</v>
      </c>
      <c r="G6" s="291"/>
      <c r="H6" s="291"/>
      <c r="I6" s="293" t="s">
        <v>503</v>
      </c>
      <c r="J6" s="293"/>
      <c r="K6" s="293"/>
      <c r="L6" s="293"/>
      <c r="M6" s="293"/>
      <c r="N6" s="293"/>
      <c r="O6" s="293"/>
    </row>
    <row r="7" spans="2:15" x14ac:dyDescent="0.35">
      <c r="B7" s="50" t="s">
        <v>504</v>
      </c>
      <c r="C7" s="51">
        <f>C6-C8-C9</f>
        <v>64</v>
      </c>
      <c r="D7" s="52">
        <f>IF(C6&gt;0,C7/C6,0)</f>
        <v>1</v>
      </c>
      <c r="F7" s="291" t="s">
        <v>505</v>
      </c>
      <c r="G7" s="291"/>
      <c r="H7" s="291"/>
      <c r="I7" s="293" t="s">
        <v>503</v>
      </c>
      <c r="J7" s="293"/>
      <c r="K7" s="293"/>
      <c r="L7" s="293"/>
      <c r="M7" s="293"/>
      <c r="N7" s="293"/>
      <c r="O7" s="293"/>
    </row>
    <row r="8" spans="2:15" x14ac:dyDescent="0.35">
      <c r="B8" s="43" t="s">
        <v>506</v>
      </c>
      <c r="C8" s="44">
        <f>COUNTIF('Recommendations'!I:I,"Risk Accepted")</f>
        <v>0</v>
      </c>
      <c r="D8" s="45">
        <f>IF(C6&gt;0,C8/C6,0)</f>
        <v>0</v>
      </c>
      <c r="F8" s="291" t="s">
        <v>507</v>
      </c>
      <c r="G8" s="291"/>
      <c r="H8" s="291"/>
      <c r="I8" s="293" t="s">
        <v>503</v>
      </c>
      <c r="J8" s="293"/>
      <c r="K8" s="293"/>
      <c r="L8" s="293"/>
      <c r="M8" s="293"/>
      <c r="N8" s="293"/>
      <c r="O8" s="293"/>
    </row>
    <row r="9" spans="2:15" x14ac:dyDescent="0.35">
      <c r="B9" s="43" t="s">
        <v>508</v>
      </c>
      <c r="C9" s="44">
        <f>COUNTIF('Recommendations'!I:I,"N/A")</f>
        <v>0</v>
      </c>
      <c r="D9" s="45">
        <f>IF(C6&gt;0,C9/C6,0)</f>
        <v>0</v>
      </c>
      <c r="F9" s="291" t="s">
        <v>509</v>
      </c>
      <c r="G9" s="291"/>
      <c r="H9" s="291"/>
      <c r="I9" s="293" t="s">
        <v>503</v>
      </c>
      <c r="J9" s="293"/>
      <c r="K9" s="293"/>
      <c r="L9" s="293"/>
      <c r="M9" s="293"/>
      <c r="N9" s="293"/>
      <c r="O9" s="293"/>
    </row>
    <row r="12" spans="2:15" ht="18.5" x14ac:dyDescent="0.45">
      <c r="B12" s="39" t="s">
        <v>510</v>
      </c>
    </row>
    <row r="14" spans="2:15" x14ac:dyDescent="0.35">
      <c r="B14" s="53" t="s">
        <v>511</v>
      </c>
    </row>
    <row r="15" spans="2:15" x14ac:dyDescent="0.35">
      <c r="B15" s="41" t="s">
        <v>25</v>
      </c>
      <c r="C15" s="41" t="s">
        <v>512</v>
      </c>
      <c r="D15" s="41" t="s">
        <v>513</v>
      </c>
      <c r="E15" s="41" t="s">
        <v>514</v>
      </c>
      <c r="F15" s="41" t="s">
        <v>515</v>
      </c>
    </row>
    <row r="16" spans="2:15" x14ac:dyDescent="0.35">
      <c r="B16" s="43" t="s">
        <v>516</v>
      </c>
      <c r="C16" s="44">
        <f>COUNTIF('Recommendations'!P:P,"Resolved")</f>
        <v>0</v>
      </c>
      <c r="D16" s="44">
        <f>COUNTIF('Recommendations'!P:P,"Testing")</f>
        <v>0</v>
      </c>
      <c r="E16" s="44">
        <f>COUNTIF('Recommendations'!P:P,"Outstanding")</f>
        <v>64</v>
      </c>
      <c r="F16" s="44">
        <f>SUM(C16:E16)</f>
        <v>64</v>
      </c>
    </row>
    <row r="18" spans="2:6" x14ac:dyDescent="0.35">
      <c r="B18" s="53" t="s">
        <v>517</v>
      </c>
    </row>
    <row r="19" spans="2:6" x14ac:dyDescent="0.35">
      <c r="B19" s="54" t="s">
        <v>25</v>
      </c>
      <c r="C19" s="54" t="s">
        <v>512</v>
      </c>
      <c r="D19" s="54" t="s">
        <v>513</v>
      </c>
      <c r="E19" s="54" t="s">
        <v>514</v>
      </c>
      <c r="F19" s="54" t="s">
        <v>25</v>
      </c>
    </row>
    <row r="20" spans="2:6" x14ac:dyDescent="0.35">
      <c r="B20" s="43" t="s">
        <v>516</v>
      </c>
      <c r="C20" s="45">
        <f>IF(F16&gt;0, C16/F16, 0)</f>
        <v>0</v>
      </c>
      <c r="D20" s="45">
        <f>IF(F16&gt;0, D16/F16, 0)</f>
        <v>0</v>
      </c>
      <c r="E20" s="45">
        <f>IF(F16&gt;0, E16/F16, 0)</f>
        <v>1</v>
      </c>
      <c r="F20" s="46" t="s">
        <v>25</v>
      </c>
    </row>
    <row r="25" spans="2:6" ht="18.5" x14ac:dyDescent="0.45">
      <c r="B25" s="39" t="s">
        <v>518</v>
      </c>
    </row>
    <row r="27" spans="2:6" x14ac:dyDescent="0.35">
      <c r="B27" s="53" t="s">
        <v>511</v>
      </c>
    </row>
    <row r="28" spans="2:6" x14ac:dyDescent="0.35">
      <c r="B28" s="41" t="s">
        <v>4</v>
      </c>
      <c r="C28" s="41" t="s">
        <v>512</v>
      </c>
      <c r="D28" s="41" t="s">
        <v>513</v>
      </c>
      <c r="E28" s="41" t="s">
        <v>514</v>
      </c>
      <c r="F28" s="41" t="s">
        <v>515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40</v>
      </c>
      <c r="F29" s="44">
        <f>SUM(C29:E29)</f>
        <v>40</v>
      </c>
    </row>
    <row r="30" spans="2:6" x14ac:dyDescent="0.35">
      <c r="B30" s="43" t="s">
        <v>46</v>
      </c>
      <c r="C30" s="44">
        <f>COUNTIFS('Recommendations'!E:E,"Level 2",'Recommendations'!P:P,"=Resolved")</f>
        <v>0</v>
      </c>
      <c r="D30" s="44">
        <f>COUNTIFS('Recommendations'!E:E,"=Level 2",'Recommendations'!P:P,"=Testing")</f>
        <v>0</v>
      </c>
      <c r="E30" s="44">
        <f>COUNTIFS('Recommendations'!E:E,"=Level 2",'Recommendations'!P:P,"=Outstanding")</f>
        <v>24</v>
      </c>
      <c r="F30" s="44">
        <f>SUM(C30:E30)</f>
        <v>24</v>
      </c>
    </row>
    <row r="32" spans="2:6" x14ac:dyDescent="0.35">
      <c r="B32" s="53" t="s">
        <v>517</v>
      </c>
    </row>
    <row r="33" spans="2:6" x14ac:dyDescent="0.35">
      <c r="B33" s="54" t="s">
        <v>4</v>
      </c>
      <c r="C33" s="54" t="s">
        <v>512</v>
      </c>
      <c r="D33" s="54" t="s">
        <v>513</v>
      </c>
      <c r="E33" s="54" t="s">
        <v>514</v>
      </c>
      <c r="F33" s="54" t="s">
        <v>25</v>
      </c>
    </row>
    <row r="34" spans="2:6" x14ac:dyDescent="0.35">
      <c r="B34" s="43" t="s">
        <v>21</v>
      </c>
      <c r="C34" s="45">
        <f>IF(F29&gt;0, C29/F29, 0)</f>
        <v>0</v>
      </c>
      <c r="D34" s="45">
        <f>IF(F29&gt;0, D29/F29, 0)</f>
        <v>0</v>
      </c>
      <c r="E34" s="45">
        <f>IF(F29&gt;0, E29/F29, 0)</f>
        <v>1</v>
      </c>
      <c r="F34" s="46" t="s">
        <v>25</v>
      </c>
    </row>
    <row r="35" spans="2:6" x14ac:dyDescent="0.35">
      <c r="B35" s="43" t="s">
        <v>46</v>
      </c>
      <c r="C35" s="45">
        <f>IF(F30&gt;0, C30/F30, 0)</f>
        <v>0</v>
      </c>
      <c r="D35" s="45">
        <f>IF(F30&gt;0, D30/F30, 0)</f>
        <v>0</v>
      </c>
      <c r="E35" s="45">
        <f>IF(F30&gt;0, E30/F30, 0)</f>
        <v>1</v>
      </c>
      <c r="F35" s="46" t="s">
        <v>25</v>
      </c>
    </row>
    <row r="40" spans="2:6" ht="18.5" x14ac:dyDescent="0.45">
      <c r="B40" s="39" t="s">
        <v>519</v>
      </c>
    </row>
    <row r="42" spans="2:6" x14ac:dyDescent="0.35">
      <c r="B42" s="53" t="s">
        <v>511</v>
      </c>
    </row>
    <row r="43" spans="2:6" x14ac:dyDescent="0.35">
      <c r="B43" s="41" t="s">
        <v>7</v>
      </c>
      <c r="C43" s="41" t="s">
        <v>512</v>
      </c>
      <c r="D43" s="41" t="s">
        <v>513</v>
      </c>
      <c r="E43" s="41" t="s">
        <v>514</v>
      </c>
      <c r="F43" s="41" t="s">
        <v>515</v>
      </c>
    </row>
    <row r="44" spans="2:6" x14ac:dyDescent="0.35">
      <c r="B44" s="43" t="s">
        <v>520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521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522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523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524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64</v>
      </c>
      <c r="F49" s="44">
        <f t="shared" si="0"/>
        <v>64</v>
      </c>
    </row>
    <row r="51" spans="2:6" x14ac:dyDescent="0.35">
      <c r="B51" s="53" t="s">
        <v>517</v>
      </c>
    </row>
    <row r="52" spans="2:6" x14ac:dyDescent="0.35">
      <c r="B52" s="54" t="s">
        <v>7</v>
      </c>
      <c r="C52" s="54" t="s">
        <v>512</v>
      </c>
      <c r="D52" s="54" t="s">
        <v>513</v>
      </c>
      <c r="E52" s="54" t="s">
        <v>514</v>
      </c>
      <c r="F52" s="54" t="s">
        <v>25</v>
      </c>
    </row>
    <row r="53" spans="2:6" x14ac:dyDescent="0.35">
      <c r="B53" s="43" t="s">
        <v>520</v>
      </c>
      <c r="C53" s="45">
        <f t="shared" ref="C53:C58" si="1">IF(F44&gt;0, C44/F44, 0)</f>
        <v>0</v>
      </c>
      <c r="D53" s="45">
        <f t="shared" ref="D53:D58" si="2">IF(F44&gt;0, D44/F44, 0)</f>
        <v>0</v>
      </c>
      <c r="E53" s="45">
        <f t="shared" ref="E53:E58" si="3">IF(F44&gt;0, E44/F44, 0)</f>
        <v>0</v>
      </c>
      <c r="F53" s="46" t="s">
        <v>25</v>
      </c>
    </row>
    <row r="54" spans="2:6" x14ac:dyDescent="0.35">
      <c r="B54" s="43" t="s">
        <v>521</v>
      </c>
      <c r="C54" s="45">
        <f t="shared" si="1"/>
        <v>0</v>
      </c>
      <c r="D54" s="45">
        <f t="shared" si="2"/>
        <v>0</v>
      </c>
      <c r="E54" s="45">
        <f t="shared" si="3"/>
        <v>0</v>
      </c>
      <c r="F54" s="46" t="s">
        <v>25</v>
      </c>
    </row>
    <row r="55" spans="2:6" x14ac:dyDescent="0.35">
      <c r="B55" s="43" t="s">
        <v>522</v>
      </c>
      <c r="C55" s="45">
        <f t="shared" si="1"/>
        <v>0</v>
      </c>
      <c r="D55" s="45">
        <f t="shared" si="2"/>
        <v>0</v>
      </c>
      <c r="E55" s="45">
        <f t="shared" si="3"/>
        <v>0</v>
      </c>
      <c r="F55" s="46" t="s">
        <v>25</v>
      </c>
    </row>
    <row r="56" spans="2:6" x14ac:dyDescent="0.35">
      <c r="B56" s="43" t="s">
        <v>523</v>
      </c>
      <c r="C56" s="45">
        <f t="shared" si="1"/>
        <v>0</v>
      </c>
      <c r="D56" s="45">
        <f t="shared" si="2"/>
        <v>0</v>
      </c>
      <c r="E56" s="45">
        <f t="shared" si="3"/>
        <v>0</v>
      </c>
      <c r="F56" s="46" t="s">
        <v>25</v>
      </c>
    </row>
    <row r="57" spans="2:6" x14ac:dyDescent="0.35">
      <c r="B57" s="43" t="s">
        <v>524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525</v>
      </c>
    </row>
    <row r="65" spans="2:6" x14ac:dyDescent="0.35">
      <c r="B65" s="53" t="s">
        <v>511</v>
      </c>
    </row>
    <row r="66" spans="2:6" x14ac:dyDescent="0.35">
      <c r="B66" s="41" t="s">
        <v>3</v>
      </c>
      <c r="C66" s="41" t="s">
        <v>512</v>
      </c>
      <c r="D66" s="41" t="s">
        <v>513</v>
      </c>
      <c r="E66" s="41" t="s">
        <v>514</v>
      </c>
      <c r="F66" s="41" t="s">
        <v>515</v>
      </c>
    </row>
    <row r="67" spans="2:6" x14ac:dyDescent="0.35">
      <c r="B67" s="43" t="s">
        <v>52</v>
      </c>
      <c r="C67" s="44">
        <f>COUNTIFS('Recommendations'!D:D,"Automated",'Recommendations'!P:P,"=Resolved")</f>
        <v>0</v>
      </c>
      <c r="D67" s="44">
        <f>COUNTIFS('Recommendations'!D:D,"=Automated",'Recommendations'!P:P,"=Testing")</f>
        <v>0</v>
      </c>
      <c r="E67" s="44">
        <f>COUNTIFS('Recommendations'!D:D,"=Automated",'Recommendations'!P:P,"=Outstanding")</f>
        <v>42</v>
      </c>
      <c r="F67" s="44">
        <f>SUM(C67:E67)</f>
        <v>42</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517</v>
      </c>
    </row>
    <row r="71" spans="2:6" x14ac:dyDescent="0.35">
      <c r="B71" s="54" t="s">
        <v>3</v>
      </c>
      <c r="C71" s="54" t="s">
        <v>512</v>
      </c>
      <c r="D71" s="54" t="s">
        <v>513</v>
      </c>
      <c r="E71" s="54" t="s">
        <v>514</v>
      </c>
      <c r="F71" s="54" t="s">
        <v>25</v>
      </c>
    </row>
    <row r="72" spans="2:6" x14ac:dyDescent="0.35">
      <c r="B72" s="43" t="s">
        <v>52</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526</v>
      </c>
    </row>
    <row r="80" spans="2:6" x14ac:dyDescent="0.35">
      <c r="B80" s="53" t="s">
        <v>511</v>
      </c>
    </row>
    <row r="81" spans="2:6" x14ac:dyDescent="0.35">
      <c r="B81" s="41" t="s">
        <v>5</v>
      </c>
      <c r="C81" s="41" t="s">
        <v>512</v>
      </c>
      <c r="D81" s="41" t="s">
        <v>513</v>
      </c>
      <c r="E81" s="41" t="s">
        <v>514</v>
      </c>
      <c r="F81" s="41" t="s">
        <v>515</v>
      </c>
    </row>
    <row r="82" spans="2:6" x14ac:dyDescent="0.35">
      <c r="B82" s="43" t="s">
        <v>527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528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529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530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64</v>
      </c>
      <c r="F86" s="44">
        <f>SUM(C86:E86)</f>
        <v>64</v>
      </c>
    </row>
    <row r="88" spans="2:6" x14ac:dyDescent="0.35">
      <c r="B88" s="53" t="s">
        <v>517</v>
      </c>
    </row>
    <row r="89" spans="2:6" x14ac:dyDescent="0.35">
      <c r="B89" s="54" t="s">
        <v>5</v>
      </c>
      <c r="C89" s="54" t="s">
        <v>512</v>
      </c>
      <c r="D89" s="54" t="s">
        <v>513</v>
      </c>
      <c r="E89" s="54" t="s">
        <v>514</v>
      </c>
      <c r="F89" s="54" t="s">
        <v>25</v>
      </c>
    </row>
    <row r="90" spans="2:6" x14ac:dyDescent="0.35">
      <c r="B90" s="43" t="s">
        <v>527</v>
      </c>
      <c r="C90" s="45">
        <f>IF(F82&gt;0, C82/F82, 0)</f>
        <v>0</v>
      </c>
      <c r="D90" s="45">
        <f>IF(F82&gt;0, D82/F82, 0)</f>
        <v>0</v>
      </c>
      <c r="E90" s="45">
        <f>IF(F82&gt;0, E82/F82, 0)</f>
        <v>0</v>
      </c>
      <c r="F90" s="46" t="s">
        <v>25</v>
      </c>
    </row>
    <row r="91" spans="2:6" x14ac:dyDescent="0.35">
      <c r="B91" s="43" t="s">
        <v>528</v>
      </c>
      <c r="C91" s="45">
        <f>IF(F83&gt;0, C83/F83, 0)</f>
        <v>0</v>
      </c>
      <c r="D91" s="45">
        <f>IF(F83&gt;0, D83/F83, 0)</f>
        <v>0</v>
      </c>
      <c r="E91" s="45">
        <f>IF(F83&gt;0, E83/F83, 0)</f>
        <v>0</v>
      </c>
      <c r="F91" s="46" t="s">
        <v>25</v>
      </c>
    </row>
    <row r="92" spans="2:6" x14ac:dyDescent="0.35">
      <c r="B92" s="43" t="s">
        <v>529</v>
      </c>
      <c r="C92" s="45">
        <f>IF(F84&gt;0, C84/F84, 0)</f>
        <v>0</v>
      </c>
      <c r="D92" s="45">
        <f>IF(F84&gt;0, D84/F84, 0)</f>
        <v>0</v>
      </c>
      <c r="E92" s="45">
        <f>IF(F84&gt;0, E84/F84, 0)</f>
        <v>0</v>
      </c>
      <c r="F92" s="46" t="s">
        <v>25</v>
      </c>
    </row>
    <row r="93" spans="2:6" x14ac:dyDescent="0.35">
      <c r="B93" s="43" t="s">
        <v>530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531</v>
      </c>
    </row>
    <row r="101" spans="2:6" x14ac:dyDescent="0.35">
      <c r="B101" s="53" t="s">
        <v>511</v>
      </c>
    </row>
    <row r="102" spans="2:6" x14ac:dyDescent="0.35">
      <c r="B102" s="41" t="s">
        <v>532</v>
      </c>
      <c r="C102" s="41" t="s">
        <v>512</v>
      </c>
      <c r="D102" s="41" t="s">
        <v>513</v>
      </c>
      <c r="E102" s="41" t="s">
        <v>514</v>
      </c>
      <c r="F102" s="41" t="s">
        <v>515</v>
      </c>
    </row>
    <row r="103" spans="2:6" x14ac:dyDescent="0.35">
      <c r="B103" s="43" t="s">
        <v>533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534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535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64</v>
      </c>
      <c r="F106" s="44">
        <f>SUM(C106:E106)</f>
        <v>64</v>
      </c>
    </row>
    <row r="108" spans="2:6" x14ac:dyDescent="0.35">
      <c r="B108" s="53" t="s">
        <v>517</v>
      </c>
    </row>
    <row r="109" spans="2:6" x14ac:dyDescent="0.35">
      <c r="B109" s="54" t="s">
        <v>532</v>
      </c>
      <c r="C109" s="54" t="s">
        <v>512</v>
      </c>
      <c r="D109" s="54" t="s">
        <v>513</v>
      </c>
      <c r="E109" s="54" t="s">
        <v>514</v>
      </c>
      <c r="F109" s="54" t="s">
        <v>25</v>
      </c>
    </row>
    <row r="110" spans="2:6" x14ac:dyDescent="0.35">
      <c r="B110" s="43" t="s">
        <v>533</v>
      </c>
      <c r="C110" s="45">
        <f>IF(F103&gt;0, C103/F103, 0)</f>
        <v>0</v>
      </c>
      <c r="D110" s="45">
        <f>IF(F103&gt;0, D103/F103, 0)</f>
        <v>0</v>
      </c>
      <c r="E110" s="45">
        <f>IF(F103&gt;0, E103/F103, 0)</f>
        <v>0</v>
      </c>
      <c r="F110" s="46" t="s">
        <v>25</v>
      </c>
    </row>
    <row r="111" spans="2:6" x14ac:dyDescent="0.35">
      <c r="B111" s="43" t="s">
        <v>534</v>
      </c>
      <c r="C111" s="45">
        <f>IF(F104&gt;0, C104/F104, 0)</f>
        <v>0</v>
      </c>
      <c r="D111" s="45">
        <f>IF(F104&gt;0, D104/F104, 0)</f>
        <v>0</v>
      </c>
      <c r="E111" s="45">
        <f>IF(F104&gt;0, E104/F104, 0)</f>
        <v>0</v>
      </c>
      <c r="F111" s="46" t="s">
        <v>25</v>
      </c>
    </row>
    <row r="112" spans="2:6" x14ac:dyDescent="0.35">
      <c r="B112" s="43" t="s">
        <v>535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536</v>
      </c>
      <c r="J118" s="39" t="s">
        <v>537</v>
      </c>
    </row>
    <row r="119" spans="2:15" x14ac:dyDescent="0.35">
      <c r="B119" s="41" t="s">
        <v>7</v>
      </c>
      <c r="C119" s="294" t="s">
        <v>538</v>
      </c>
      <c r="D119" s="294"/>
      <c r="E119" s="41" t="s">
        <v>504</v>
      </c>
      <c r="F119" s="41" t="s">
        <v>512</v>
      </c>
      <c r="G119" s="294" t="s">
        <v>539</v>
      </c>
      <c r="H119" s="294"/>
      <c r="J119" s="41" t="s">
        <v>7</v>
      </c>
      <c r="K119" s="41" t="s">
        <v>527</v>
      </c>
      <c r="L119" s="41" t="s">
        <v>528</v>
      </c>
      <c r="M119" s="41" t="s">
        <v>529</v>
      </c>
      <c r="N119" s="41" t="s">
        <v>530</v>
      </c>
      <c r="O119" s="41" t="s">
        <v>22</v>
      </c>
    </row>
    <row r="120" spans="2:15" x14ac:dyDescent="0.35">
      <c r="B120" s="47" t="s">
        <v>520</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520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521</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521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522</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522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523</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523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524</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524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64</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64</v>
      </c>
    </row>
    <row r="132" spans="2:24" ht="21" x14ac:dyDescent="0.5">
      <c r="B132" s="39" t="s">
        <v>540</v>
      </c>
      <c r="P132" s="56" t="s">
        <v>541</v>
      </c>
    </row>
    <row r="134" spans="2:24" ht="60" customHeight="1" x14ac:dyDescent="0.35">
      <c r="B134" s="297" t="s">
        <v>542</v>
      </c>
      <c r="C134" s="290"/>
      <c r="D134" s="290"/>
      <c r="E134" s="290"/>
      <c r="F134" s="290"/>
      <c r="P134" s="297" t="s">
        <v>543</v>
      </c>
      <c r="Q134" s="290"/>
      <c r="R134" s="290"/>
      <c r="S134" s="290"/>
      <c r="T134" s="290"/>
      <c r="U134" s="290"/>
      <c r="V134" s="290"/>
      <c r="W134" s="290"/>
    </row>
    <row r="136" spans="2:24" ht="30" customHeight="1" x14ac:dyDescent="0.35">
      <c r="P136" s="57" t="s">
        <v>544</v>
      </c>
      <c r="Q136" s="58">
        <f>C16</f>
        <v>0</v>
      </c>
      <c r="R136" s="59"/>
      <c r="S136" s="58">
        <f>C82</f>
        <v>0</v>
      </c>
      <c r="T136" s="59"/>
      <c r="U136" s="58">
        <f>C83</f>
        <v>0</v>
      </c>
      <c r="V136" s="59"/>
      <c r="W136" s="58">
        <f>C84</f>
        <v>0</v>
      </c>
      <c r="X136" s="59"/>
    </row>
    <row r="137" spans="2:24" ht="35" customHeight="1" x14ac:dyDescent="0.35">
      <c r="P137" s="60" t="s">
        <v>545</v>
      </c>
      <c r="Q137" s="60" t="s">
        <v>546</v>
      </c>
      <c r="R137" s="60" t="s">
        <v>547</v>
      </c>
      <c r="S137" s="60" t="s">
        <v>548</v>
      </c>
      <c r="T137" s="60" t="s">
        <v>549</v>
      </c>
      <c r="U137" s="60" t="s">
        <v>550</v>
      </c>
      <c r="V137" s="60" t="s">
        <v>551</v>
      </c>
      <c r="W137" s="60" t="s">
        <v>552</v>
      </c>
      <c r="X137" s="60" t="s">
        <v>553</v>
      </c>
    </row>
    <row r="138" spans="2:24" x14ac:dyDescent="0.35">
      <c r="O138" s="61" t="s">
        <v>554</v>
      </c>
      <c r="P138" s="62" t="s">
        <v>555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556</v>
      </c>
      <c r="P173" s="56" t="s">
        <v>557</v>
      </c>
    </row>
    <row r="175" spans="2:24" ht="45" customHeight="1" x14ac:dyDescent="0.35">
      <c r="B175" s="297" t="s">
        <v>558</v>
      </c>
      <c r="C175" s="290"/>
      <c r="D175" s="290"/>
      <c r="E175" s="290"/>
      <c r="F175" s="290"/>
      <c r="P175" s="297" t="s">
        <v>559</v>
      </c>
      <c r="Q175" s="290"/>
      <c r="R175" s="290"/>
      <c r="S175" s="290"/>
      <c r="T175" s="290"/>
      <c r="U175" s="290"/>
    </row>
    <row r="176" spans="2:24" ht="35" customHeight="1" x14ac:dyDescent="0.35">
      <c r="P176" s="294" t="s">
        <v>560</v>
      </c>
      <c r="Q176" s="294"/>
      <c r="R176" s="294" t="s">
        <v>561</v>
      </c>
      <c r="S176" s="294"/>
      <c r="T176" s="294"/>
    </row>
    <row r="177" spans="16:22" ht="30" customHeight="1" x14ac:dyDescent="0.35">
      <c r="P177" s="298">
        <v>0</v>
      </c>
      <c r="Q177" s="299"/>
      <c r="R177" s="300" t="s">
        <v>562</v>
      </c>
      <c r="S177" s="301"/>
      <c r="T177" s="301"/>
    </row>
    <row r="180" spans="16:22" ht="25" customHeight="1" x14ac:dyDescent="0.35">
      <c r="P180" s="65" t="s">
        <v>545</v>
      </c>
      <c r="Q180" s="65" t="s">
        <v>563</v>
      </c>
      <c r="R180" s="65" t="s">
        <v>564</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411</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c r="L2" s="5" t="s">
        <v>26</v>
      </c>
      <c r="M2" s="5" t="s">
        <v>27</v>
      </c>
      <c r="N2" s="5"/>
      <c r="O2" s="5" t="s">
        <v>28</v>
      </c>
      <c r="P2" s="4" t="str">
        <f t="shared" ref="P2:P65"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c r="L3" s="5" t="s">
        <v>31</v>
      </c>
      <c r="M3" s="5" t="s">
        <v>27</v>
      </c>
      <c r="N3" s="5"/>
      <c r="O3" s="5" t="s">
        <v>32</v>
      </c>
      <c r="P3" s="4" t="str">
        <f t="shared" si="0"/>
        <v>Outstanding</v>
      </c>
      <c r="Q3" s="13" t="s">
        <v>25</v>
      </c>
    </row>
    <row r="4" spans="1:17" ht="60" customHeight="1" x14ac:dyDescent="0.35">
      <c r="A4" s="11" t="s">
        <v>17</v>
      </c>
      <c r="B4" s="2" t="s">
        <v>33</v>
      </c>
      <c r="C4" s="1" t="s">
        <v>34</v>
      </c>
      <c r="D4" s="3" t="s">
        <v>20</v>
      </c>
      <c r="E4" s="3" t="s">
        <v>21</v>
      </c>
      <c r="F4" s="4" t="s">
        <v>22</v>
      </c>
      <c r="G4" s="4" t="s">
        <v>23</v>
      </c>
      <c r="H4" s="4" t="s">
        <v>24</v>
      </c>
      <c r="I4" s="4" t="s">
        <v>25</v>
      </c>
      <c r="J4" s="5" t="s">
        <v>25</v>
      </c>
      <c r="K4" s="5"/>
      <c r="L4" s="5" t="s">
        <v>35</v>
      </c>
      <c r="M4" s="5" t="s">
        <v>36</v>
      </c>
      <c r="N4" s="5"/>
      <c r="O4" s="5" t="s">
        <v>37</v>
      </c>
      <c r="P4" s="4" t="str">
        <f t="shared" si="0"/>
        <v>Outstanding</v>
      </c>
      <c r="Q4" s="13" t="s">
        <v>25</v>
      </c>
    </row>
    <row r="5" spans="1:17" ht="60" customHeight="1" x14ac:dyDescent="0.35">
      <c r="A5" s="11" t="s">
        <v>38</v>
      </c>
      <c r="B5" s="2" t="s">
        <v>39</v>
      </c>
      <c r="C5" s="1" t="s">
        <v>40</v>
      </c>
      <c r="D5" s="3" t="s">
        <v>20</v>
      </c>
      <c r="E5" s="3" t="s">
        <v>21</v>
      </c>
      <c r="F5" s="4" t="s">
        <v>22</v>
      </c>
      <c r="G5" s="4" t="s">
        <v>23</v>
      </c>
      <c r="H5" s="4" t="s">
        <v>24</v>
      </c>
      <c r="I5" s="4" t="s">
        <v>25</v>
      </c>
      <c r="J5" s="5" t="s">
        <v>25</v>
      </c>
      <c r="K5" s="5"/>
      <c r="L5" s="5" t="s">
        <v>41</v>
      </c>
      <c r="M5" s="5"/>
      <c r="N5" s="5"/>
      <c r="O5" s="5" t="s">
        <v>42</v>
      </c>
      <c r="P5" s="4" t="str">
        <f t="shared" si="0"/>
        <v>Outstanding</v>
      </c>
      <c r="Q5" s="13" t="s">
        <v>25</v>
      </c>
    </row>
    <row r="6" spans="1:17" ht="60" customHeight="1" x14ac:dyDescent="0.35">
      <c r="A6" s="11" t="s">
        <v>43</v>
      </c>
      <c r="B6" s="2" t="s">
        <v>44</v>
      </c>
      <c r="C6" s="1" t="s">
        <v>45</v>
      </c>
      <c r="D6" s="3" t="s">
        <v>20</v>
      </c>
      <c r="E6" s="3" t="s">
        <v>46</v>
      </c>
      <c r="F6" s="4" t="s">
        <v>22</v>
      </c>
      <c r="G6" s="4" t="s">
        <v>23</v>
      </c>
      <c r="H6" s="4" t="s">
        <v>24</v>
      </c>
      <c r="I6" s="4" t="s">
        <v>25</v>
      </c>
      <c r="J6" s="5" t="s">
        <v>25</v>
      </c>
      <c r="K6" s="5"/>
      <c r="L6" s="5" t="s">
        <v>47</v>
      </c>
      <c r="M6" s="5" t="s">
        <v>48</v>
      </c>
      <c r="N6" s="5"/>
      <c r="O6" s="5" t="s">
        <v>42</v>
      </c>
      <c r="P6" s="4" t="str">
        <f t="shared" si="0"/>
        <v>Outstanding</v>
      </c>
      <c r="Q6" s="13" t="s">
        <v>25</v>
      </c>
    </row>
    <row r="7" spans="1:17" ht="60" customHeight="1" x14ac:dyDescent="0.35">
      <c r="A7" s="11" t="s">
        <v>49</v>
      </c>
      <c r="B7" s="2" t="s">
        <v>50</v>
      </c>
      <c r="C7" s="1" t="s">
        <v>51</v>
      </c>
      <c r="D7" s="3" t="s">
        <v>52</v>
      </c>
      <c r="E7" s="3" t="s">
        <v>21</v>
      </c>
      <c r="F7" s="4" t="s">
        <v>22</v>
      </c>
      <c r="G7" s="4" t="s">
        <v>23</v>
      </c>
      <c r="H7" s="4" t="s">
        <v>24</v>
      </c>
      <c r="I7" s="4" t="s">
        <v>25</v>
      </c>
      <c r="J7" s="5" t="s">
        <v>25</v>
      </c>
      <c r="K7" s="5"/>
      <c r="L7" s="5" t="s">
        <v>53</v>
      </c>
      <c r="M7" s="5" t="s">
        <v>54</v>
      </c>
      <c r="N7" s="5"/>
      <c r="O7" s="5"/>
      <c r="P7" s="4" t="str">
        <f t="shared" si="0"/>
        <v>Outstanding</v>
      </c>
      <c r="Q7" s="13" t="s">
        <v>25</v>
      </c>
    </row>
    <row r="8" spans="1:17" ht="60" customHeight="1" x14ac:dyDescent="0.35">
      <c r="A8" s="11" t="s">
        <v>49</v>
      </c>
      <c r="B8" s="2" t="s">
        <v>55</v>
      </c>
      <c r="C8" s="1" t="s">
        <v>56</v>
      </c>
      <c r="D8" s="3" t="s">
        <v>52</v>
      </c>
      <c r="E8" s="3" t="s">
        <v>21</v>
      </c>
      <c r="F8" s="4" t="s">
        <v>22</v>
      </c>
      <c r="G8" s="4" t="s">
        <v>23</v>
      </c>
      <c r="H8" s="4" t="s">
        <v>24</v>
      </c>
      <c r="I8" s="4" t="s">
        <v>25</v>
      </c>
      <c r="J8" s="5" t="s">
        <v>25</v>
      </c>
      <c r="K8" s="5"/>
      <c r="L8" s="5" t="s">
        <v>57</v>
      </c>
      <c r="M8" s="5" t="s">
        <v>58</v>
      </c>
      <c r="N8" s="5"/>
      <c r="O8" s="5" t="s">
        <v>59</v>
      </c>
      <c r="P8" s="4" t="str">
        <f t="shared" si="0"/>
        <v>Outstanding</v>
      </c>
      <c r="Q8" s="13" t="s">
        <v>25</v>
      </c>
    </row>
    <row r="9" spans="1:17" ht="60" customHeight="1" x14ac:dyDescent="0.35">
      <c r="A9" s="11" t="s">
        <v>60</v>
      </c>
      <c r="B9" s="2" t="s">
        <v>61</v>
      </c>
      <c r="C9" s="1" t="s">
        <v>62</v>
      </c>
      <c r="D9" s="3" t="s">
        <v>52</v>
      </c>
      <c r="E9" s="3" t="s">
        <v>46</v>
      </c>
      <c r="F9" s="4" t="s">
        <v>22</v>
      </c>
      <c r="G9" s="4" t="s">
        <v>23</v>
      </c>
      <c r="H9" s="4" t="s">
        <v>24</v>
      </c>
      <c r="I9" s="4" t="s">
        <v>25</v>
      </c>
      <c r="J9" s="5" t="s">
        <v>25</v>
      </c>
      <c r="K9" s="5"/>
      <c r="L9" s="5" t="s">
        <v>63</v>
      </c>
      <c r="M9" s="5" t="s">
        <v>64</v>
      </c>
      <c r="N9" s="5"/>
      <c r="O9" s="5" t="s">
        <v>65</v>
      </c>
      <c r="P9" s="4" t="str">
        <f t="shared" si="0"/>
        <v>Outstanding</v>
      </c>
      <c r="Q9" s="13" t="s">
        <v>25</v>
      </c>
    </row>
    <row r="10" spans="1:17" ht="60" customHeight="1" x14ac:dyDescent="0.35">
      <c r="A10" s="11" t="s">
        <v>66</v>
      </c>
      <c r="B10" s="2" t="s">
        <v>67</v>
      </c>
      <c r="C10" s="1" t="s">
        <v>68</v>
      </c>
      <c r="D10" s="3" t="s">
        <v>52</v>
      </c>
      <c r="E10" s="3" t="s">
        <v>46</v>
      </c>
      <c r="F10" s="4" t="s">
        <v>22</v>
      </c>
      <c r="G10" s="4" t="s">
        <v>23</v>
      </c>
      <c r="H10" s="4" t="s">
        <v>24</v>
      </c>
      <c r="I10" s="4" t="s">
        <v>25</v>
      </c>
      <c r="J10" s="5" t="s">
        <v>25</v>
      </c>
      <c r="K10" s="5" t="s">
        <v>69</v>
      </c>
      <c r="L10" s="5" t="s">
        <v>70</v>
      </c>
      <c r="M10" s="5" t="s">
        <v>71</v>
      </c>
      <c r="N10" s="5" t="s">
        <v>72</v>
      </c>
      <c r="O10" s="5" t="s">
        <v>73</v>
      </c>
      <c r="P10" s="4" t="str">
        <f t="shared" si="0"/>
        <v>Outstanding</v>
      </c>
      <c r="Q10" s="13" t="s">
        <v>25</v>
      </c>
    </row>
    <row r="11" spans="1:17" ht="60" customHeight="1" x14ac:dyDescent="0.35">
      <c r="A11" s="11" t="s">
        <v>74</v>
      </c>
      <c r="B11" s="2" t="s">
        <v>75</v>
      </c>
      <c r="C11" s="1" t="s">
        <v>76</v>
      </c>
      <c r="D11" s="3" t="s">
        <v>52</v>
      </c>
      <c r="E11" s="3" t="s">
        <v>21</v>
      </c>
      <c r="F11" s="4" t="s">
        <v>22</v>
      </c>
      <c r="G11" s="4" t="s">
        <v>23</v>
      </c>
      <c r="H11" s="4" t="s">
        <v>24</v>
      </c>
      <c r="I11" s="4" t="s">
        <v>25</v>
      </c>
      <c r="J11" s="5" t="s">
        <v>25</v>
      </c>
      <c r="K11" s="5" t="s">
        <v>77</v>
      </c>
      <c r="L11" s="5" t="s">
        <v>78</v>
      </c>
      <c r="M11" s="5" t="s">
        <v>79</v>
      </c>
      <c r="N11" s="5" t="s">
        <v>80</v>
      </c>
      <c r="O11" s="5" t="s">
        <v>81</v>
      </c>
      <c r="P11" s="4" t="str">
        <f t="shared" si="0"/>
        <v>Outstanding</v>
      </c>
      <c r="Q11" s="13" t="s">
        <v>25</v>
      </c>
    </row>
    <row r="12" spans="1:17" ht="60" customHeight="1" x14ac:dyDescent="0.35">
      <c r="A12" s="11" t="s">
        <v>74</v>
      </c>
      <c r="B12" s="2" t="s">
        <v>82</v>
      </c>
      <c r="C12" s="1" t="s">
        <v>83</v>
      </c>
      <c r="D12" s="3" t="s">
        <v>52</v>
      </c>
      <c r="E12" s="3" t="s">
        <v>21</v>
      </c>
      <c r="F12" s="4" t="s">
        <v>22</v>
      </c>
      <c r="G12" s="4" t="s">
        <v>23</v>
      </c>
      <c r="H12" s="4" t="s">
        <v>24</v>
      </c>
      <c r="I12" s="4" t="s">
        <v>25</v>
      </c>
      <c r="J12" s="5" t="s">
        <v>25</v>
      </c>
      <c r="K12" s="5" t="s">
        <v>84</v>
      </c>
      <c r="L12" s="5" t="s">
        <v>85</v>
      </c>
      <c r="M12" s="5" t="s">
        <v>86</v>
      </c>
      <c r="N12" s="5" t="s">
        <v>87</v>
      </c>
      <c r="O12" s="5" t="s">
        <v>88</v>
      </c>
      <c r="P12" s="4" t="str">
        <f t="shared" si="0"/>
        <v>Outstanding</v>
      </c>
      <c r="Q12" s="13" t="s">
        <v>25</v>
      </c>
    </row>
    <row r="13" spans="1:17" ht="60" customHeight="1" x14ac:dyDescent="0.35">
      <c r="A13" s="11" t="s">
        <v>74</v>
      </c>
      <c r="B13" s="2" t="s">
        <v>89</v>
      </c>
      <c r="C13" s="1" t="s">
        <v>90</v>
      </c>
      <c r="D13" s="3" t="s">
        <v>52</v>
      </c>
      <c r="E13" s="3" t="s">
        <v>46</v>
      </c>
      <c r="F13" s="4" t="s">
        <v>22</v>
      </c>
      <c r="G13" s="4" t="s">
        <v>23</v>
      </c>
      <c r="H13" s="4" t="s">
        <v>24</v>
      </c>
      <c r="I13" s="4" t="s">
        <v>25</v>
      </c>
      <c r="J13" s="5" t="s">
        <v>25</v>
      </c>
      <c r="K13" s="5" t="s">
        <v>91</v>
      </c>
      <c r="L13" s="5" t="s">
        <v>92</v>
      </c>
      <c r="M13" s="5" t="s">
        <v>71</v>
      </c>
      <c r="N13" s="5" t="s">
        <v>93</v>
      </c>
      <c r="O13" s="5" t="s">
        <v>94</v>
      </c>
      <c r="P13" s="4" t="str">
        <f t="shared" si="0"/>
        <v>Outstanding</v>
      </c>
      <c r="Q13" s="13" t="s">
        <v>25</v>
      </c>
    </row>
    <row r="14" spans="1:17" ht="60" customHeight="1" x14ac:dyDescent="0.35">
      <c r="A14" s="11" t="s">
        <v>74</v>
      </c>
      <c r="B14" s="2" t="s">
        <v>95</v>
      </c>
      <c r="C14" s="1" t="s">
        <v>96</v>
      </c>
      <c r="D14" s="3" t="s">
        <v>52</v>
      </c>
      <c r="E14" s="3" t="s">
        <v>46</v>
      </c>
      <c r="F14" s="4" t="s">
        <v>22</v>
      </c>
      <c r="G14" s="4" t="s">
        <v>23</v>
      </c>
      <c r="H14" s="4" t="s">
        <v>24</v>
      </c>
      <c r="I14" s="4" t="s">
        <v>25</v>
      </c>
      <c r="J14" s="5" t="s">
        <v>25</v>
      </c>
      <c r="K14" s="5" t="s">
        <v>97</v>
      </c>
      <c r="L14" s="5" t="s">
        <v>98</v>
      </c>
      <c r="M14" s="5" t="s">
        <v>99</v>
      </c>
      <c r="N14" s="5" t="s">
        <v>100</v>
      </c>
      <c r="O14" s="5" t="s">
        <v>101</v>
      </c>
      <c r="P14" s="4" t="str">
        <f t="shared" si="0"/>
        <v>Outstanding</v>
      </c>
      <c r="Q14" s="13" t="s">
        <v>25</v>
      </c>
    </row>
    <row r="15" spans="1:17" ht="60" customHeight="1" x14ac:dyDescent="0.35">
      <c r="A15" s="11" t="s">
        <v>74</v>
      </c>
      <c r="B15" s="2" t="s">
        <v>102</v>
      </c>
      <c r="C15" s="1" t="s">
        <v>103</v>
      </c>
      <c r="D15" s="3" t="s">
        <v>52</v>
      </c>
      <c r="E15" s="3" t="s">
        <v>46</v>
      </c>
      <c r="F15" s="4" t="s">
        <v>22</v>
      </c>
      <c r="G15" s="4" t="s">
        <v>23</v>
      </c>
      <c r="H15" s="4" t="s">
        <v>24</v>
      </c>
      <c r="I15" s="4" t="s">
        <v>25</v>
      </c>
      <c r="J15" s="5" t="s">
        <v>25</v>
      </c>
      <c r="K15" s="5" t="s">
        <v>104</v>
      </c>
      <c r="L15" s="5" t="s">
        <v>105</v>
      </c>
      <c r="M15" s="5" t="s">
        <v>106</v>
      </c>
      <c r="N15" s="5" t="s">
        <v>107</v>
      </c>
      <c r="O15" s="5" t="s">
        <v>108</v>
      </c>
      <c r="P15" s="4" t="str">
        <f t="shared" si="0"/>
        <v>Outstanding</v>
      </c>
      <c r="Q15" s="13" t="s">
        <v>25</v>
      </c>
    </row>
    <row r="16" spans="1:17" ht="60" customHeight="1" x14ac:dyDescent="0.35">
      <c r="A16" s="11" t="s">
        <v>74</v>
      </c>
      <c r="B16" s="2" t="s">
        <v>109</v>
      </c>
      <c r="C16" s="1" t="s">
        <v>110</v>
      </c>
      <c r="D16" s="3" t="s">
        <v>52</v>
      </c>
      <c r="E16" s="3" t="s">
        <v>21</v>
      </c>
      <c r="F16" s="4" t="s">
        <v>22</v>
      </c>
      <c r="G16" s="4" t="s">
        <v>23</v>
      </c>
      <c r="H16" s="4" t="s">
        <v>24</v>
      </c>
      <c r="I16" s="4" t="s">
        <v>25</v>
      </c>
      <c r="J16" s="5" t="s">
        <v>25</v>
      </c>
      <c r="K16" s="5" t="s">
        <v>111</v>
      </c>
      <c r="L16" s="5" t="s">
        <v>112</v>
      </c>
      <c r="M16" s="5" t="s">
        <v>113</v>
      </c>
      <c r="N16" s="5" t="s">
        <v>114</v>
      </c>
      <c r="O16" s="5" t="s">
        <v>115</v>
      </c>
      <c r="P16" s="4" t="str">
        <f t="shared" si="0"/>
        <v>Outstanding</v>
      </c>
      <c r="Q16" s="13" t="s">
        <v>25</v>
      </c>
    </row>
    <row r="17" spans="1:17" ht="60" customHeight="1" x14ac:dyDescent="0.35">
      <c r="A17" s="11" t="s">
        <v>116</v>
      </c>
      <c r="B17" s="2" t="s">
        <v>117</v>
      </c>
      <c r="C17" s="1" t="s">
        <v>118</v>
      </c>
      <c r="D17" s="3" t="s">
        <v>52</v>
      </c>
      <c r="E17" s="3" t="s">
        <v>21</v>
      </c>
      <c r="F17" s="4" t="s">
        <v>22</v>
      </c>
      <c r="G17" s="4" t="s">
        <v>23</v>
      </c>
      <c r="H17" s="4" t="s">
        <v>24</v>
      </c>
      <c r="I17" s="4" t="s">
        <v>25</v>
      </c>
      <c r="J17" s="5" t="s">
        <v>25</v>
      </c>
      <c r="K17" s="5" t="s">
        <v>119</v>
      </c>
      <c r="L17" s="5" t="s">
        <v>120</v>
      </c>
      <c r="M17" s="5" t="s">
        <v>79</v>
      </c>
      <c r="N17" s="5" t="s">
        <v>121</v>
      </c>
      <c r="O17" s="5" t="s">
        <v>122</v>
      </c>
      <c r="P17" s="4" t="str">
        <f t="shared" si="0"/>
        <v>Outstanding</v>
      </c>
      <c r="Q17" s="13" t="s">
        <v>25</v>
      </c>
    </row>
    <row r="18" spans="1:17" ht="60" customHeight="1" x14ac:dyDescent="0.35">
      <c r="A18" s="11" t="s">
        <v>116</v>
      </c>
      <c r="B18" s="2" t="s">
        <v>123</v>
      </c>
      <c r="C18" s="1" t="s">
        <v>124</v>
      </c>
      <c r="D18" s="3" t="s">
        <v>52</v>
      </c>
      <c r="E18" s="3" t="s">
        <v>21</v>
      </c>
      <c r="F18" s="4" t="s">
        <v>22</v>
      </c>
      <c r="G18" s="4" t="s">
        <v>23</v>
      </c>
      <c r="H18" s="4" t="s">
        <v>24</v>
      </c>
      <c r="I18" s="4" t="s">
        <v>25</v>
      </c>
      <c r="J18" s="5" t="s">
        <v>25</v>
      </c>
      <c r="K18" s="5" t="s">
        <v>125</v>
      </c>
      <c r="L18" s="5" t="s">
        <v>85</v>
      </c>
      <c r="M18" s="5" t="s">
        <v>86</v>
      </c>
      <c r="N18" s="5" t="s">
        <v>126</v>
      </c>
      <c r="O18" s="5" t="s">
        <v>127</v>
      </c>
      <c r="P18" s="4" t="str">
        <f t="shared" si="0"/>
        <v>Outstanding</v>
      </c>
      <c r="Q18" s="13" t="s">
        <v>25</v>
      </c>
    </row>
    <row r="19" spans="1:17" ht="60" customHeight="1" x14ac:dyDescent="0.35">
      <c r="A19" s="11" t="s">
        <v>116</v>
      </c>
      <c r="B19" s="2" t="s">
        <v>128</v>
      </c>
      <c r="C19" s="1" t="s">
        <v>129</v>
      </c>
      <c r="D19" s="3" t="s">
        <v>52</v>
      </c>
      <c r="E19" s="3" t="s">
        <v>46</v>
      </c>
      <c r="F19" s="4" t="s">
        <v>22</v>
      </c>
      <c r="G19" s="4" t="s">
        <v>23</v>
      </c>
      <c r="H19" s="4" t="s">
        <v>24</v>
      </c>
      <c r="I19" s="4" t="s">
        <v>25</v>
      </c>
      <c r="J19" s="5" t="s">
        <v>25</v>
      </c>
      <c r="K19" s="5" t="s">
        <v>130</v>
      </c>
      <c r="L19" s="5" t="s">
        <v>131</v>
      </c>
      <c r="M19" s="5" t="s">
        <v>71</v>
      </c>
      <c r="N19" s="5" t="s">
        <v>132</v>
      </c>
      <c r="O19" s="5" t="s">
        <v>133</v>
      </c>
      <c r="P19" s="4" t="str">
        <f t="shared" si="0"/>
        <v>Outstanding</v>
      </c>
      <c r="Q19" s="13" t="s">
        <v>25</v>
      </c>
    </row>
    <row r="20" spans="1:17" ht="60" customHeight="1" x14ac:dyDescent="0.35">
      <c r="A20" s="11" t="s">
        <v>116</v>
      </c>
      <c r="B20" s="2" t="s">
        <v>134</v>
      </c>
      <c r="C20" s="1" t="s">
        <v>135</v>
      </c>
      <c r="D20" s="3" t="s">
        <v>52</v>
      </c>
      <c r="E20" s="3" t="s">
        <v>46</v>
      </c>
      <c r="F20" s="4" t="s">
        <v>22</v>
      </c>
      <c r="G20" s="4" t="s">
        <v>23</v>
      </c>
      <c r="H20" s="4" t="s">
        <v>24</v>
      </c>
      <c r="I20" s="4" t="s">
        <v>25</v>
      </c>
      <c r="J20" s="5" t="s">
        <v>25</v>
      </c>
      <c r="K20" s="5" t="s">
        <v>136</v>
      </c>
      <c r="L20" s="5" t="s">
        <v>137</v>
      </c>
      <c r="M20" s="5" t="s">
        <v>138</v>
      </c>
      <c r="N20" s="5" t="s">
        <v>139</v>
      </c>
      <c r="O20" s="5" t="s">
        <v>140</v>
      </c>
      <c r="P20" s="4" t="str">
        <f t="shared" si="0"/>
        <v>Outstanding</v>
      </c>
      <c r="Q20" s="13" t="s">
        <v>25</v>
      </c>
    </row>
    <row r="21" spans="1:17" ht="60" customHeight="1" x14ac:dyDescent="0.35">
      <c r="A21" s="11" t="s">
        <v>116</v>
      </c>
      <c r="B21" s="2" t="s">
        <v>141</v>
      </c>
      <c r="C21" s="1" t="s">
        <v>142</v>
      </c>
      <c r="D21" s="3" t="s">
        <v>52</v>
      </c>
      <c r="E21" s="3" t="s">
        <v>21</v>
      </c>
      <c r="F21" s="4" t="s">
        <v>22</v>
      </c>
      <c r="G21" s="4" t="s">
        <v>23</v>
      </c>
      <c r="H21" s="4" t="s">
        <v>24</v>
      </c>
      <c r="I21" s="4" t="s">
        <v>25</v>
      </c>
      <c r="J21" s="5" t="s">
        <v>25</v>
      </c>
      <c r="K21" s="5" t="s">
        <v>143</v>
      </c>
      <c r="L21" s="5" t="s">
        <v>144</v>
      </c>
      <c r="M21" s="5" t="s">
        <v>145</v>
      </c>
      <c r="N21" s="5" t="s">
        <v>146</v>
      </c>
      <c r="O21" s="5" t="s">
        <v>147</v>
      </c>
      <c r="P21" s="4" t="str">
        <f t="shared" si="0"/>
        <v>Outstanding</v>
      </c>
      <c r="Q21" s="13" t="s">
        <v>25</v>
      </c>
    </row>
    <row r="22" spans="1:17" ht="60" customHeight="1" x14ac:dyDescent="0.35">
      <c r="A22" s="11" t="s">
        <v>116</v>
      </c>
      <c r="B22" s="2" t="s">
        <v>148</v>
      </c>
      <c r="C22" s="1" t="s">
        <v>149</v>
      </c>
      <c r="D22" s="3" t="s">
        <v>52</v>
      </c>
      <c r="E22" s="3" t="s">
        <v>46</v>
      </c>
      <c r="F22" s="4" t="s">
        <v>22</v>
      </c>
      <c r="G22" s="4" t="s">
        <v>23</v>
      </c>
      <c r="H22" s="4" t="s">
        <v>24</v>
      </c>
      <c r="I22" s="4" t="s">
        <v>25</v>
      </c>
      <c r="J22" s="5" t="s">
        <v>25</v>
      </c>
      <c r="K22" s="5" t="s">
        <v>150</v>
      </c>
      <c r="L22" s="5" t="s">
        <v>105</v>
      </c>
      <c r="M22" s="5" t="s">
        <v>151</v>
      </c>
      <c r="N22" s="5" t="s">
        <v>152</v>
      </c>
      <c r="O22" s="5" t="s">
        <v>153</v>
      </c>
      <c r="P22" s="4" t="str">
        <f t="shared" si="0"/>
        <v>Outstanding</v>
      </c>
      <c r="Q22" s="13" t="s">
        <v>25</v>
      </c>
    </row>
    <row r="23" spans="1:17" ht="60" customHeight="1" x14ac:dyDescent="0.35">
      <c r="A23" s="11" t="s">
        <v>116</v>
      </c>
      <c r="B23" s="2" t="s">
        <v>154</v>
      </c>
      <c r="C23" s="1" t="s">
        <v>155</v>
      </c>
      <c r="D23" s="3" t="s">
        <v>52</v>
      </c>
      <c r="E23" s="3" t="s">
        <v>21</v>
      </c>
      <c r="F23" s="4" t="s">
        <v>22</v>
      </c>
      <c r="G23" s="4" t="s">
        <v>23</v>
      </c>
      <c r="H23" s="4" t="s">
        <v>24</v>
      </c>
      <c r="I23" s="4" t="s">
        <v>25</v>
      </c>
      <c r="J23" s="5" t="s">
        <v>25</v>
      </c>
      <c r="K23" s="5" t="s">
        <v>156</v>
      </c>
      <c r="L23" s="5" t="s">
        <v>157</v>
      </c>
      <c r="M23" s="5" t="s">
        <v>113</v>
      </c>
      <c r="N23" s="5" t="s">
        <v>158</v>
      </c>
      <c r="O23" s="5" t="s">
        <v>159</v>
      </c>
      <c r="P23" s="4" t="str">
        <f t="shared" si="0"/>
        <v>Outstanding</v>
      </c>
      <c r="Q23" s="13" t="s">
        <v>25</v>
      </c>
    </row>
    <row r="24" spans="1:17" ht="60" customHeight="1" x14ac:dyDescent="0.35">
      <c r="A24" s="11" t="s">
        <v>160</v>
      </c>
      <c r="B24" s="2" t="s">
        <v>161</v>
      </c>
      <c r="C24" s="1" t="s">
        <v>162</v>
      </c>
      <c r="D24" s="3" t="s">
        <v>52</v>
      </c>
      <c r="E24" s="3" t="s">
        <v>21</v>
      </c>
      <c r="F24" s="4" t="s">
        <v>22</v>
      </c>
      <c r="G24" s="4" t="s">
        <v>23</v>
      </c>
      <c r="H24" s="4" t="s">
        <v>24</v>
      </c>
      <c r="I24" s="4" t="s">
        <v>25</v>
      </c>
      <c r="J24" s="5" t="s">
        <v>25</v>
      </c>
      <c r="K24" s="5" t="s">
        <v>163</v>
      </c>
      <c r="L24" s="5" t="s">
        <v>164</v>
      </c>
      <c r="M24" s="5" t="s">
        <v>165</v>
      </c>
      <c r="N24" s="5" t="s">
        <v>166</v>
      </c>
      <c r="O24" s="5" t="s">
        <v>167</v>
      </c>
      <c r="P24" s="4" t="str">
        <f t="shared" si="0"/>
        <v>Outstanding</v>
      </c>
      <c r="Q24" s="13" t="s">
        <v>25</v>
      </c>
    </row>
    <row r="25" spans="1:17" ht="60" customHeight="1" x14ac:dyDescent="0.35">
      <c r="A25" s="11" t="s">
        <v>160</v>
      </c>
      <c r="B25" s="2" t="s">
        <v>168</v>
      </c>
      <c r="C25" s="1" t="s">
        <v>169</v>
      </c>
      <c r="D25" s="3" t="s">
        <v>52</v>
      </c>
      <c r="E25" s="3" t="s">
        <v>21</v>
      </c>
      <c r="F25" s="4" t="s">
        <v>22</v>
      </c>
      <c r="G25" s="4" t="s">
        <v>23</v>
      </c>
      <c r="H25" s="4" t="s">
        <v>24</v>
      </c>
      <c r="I25" s="4" t="s">
        <v>25</v>
      </c>
      <c r="J25" s="5" t="s">
        <v>25</v>
      </c>
      <c r="K25" s="5" t="s">
        <v>170</v>
      </c>
      <c r="L25" s="5" t="s">
        <v>171</v>
      </c>
      <c r="M25" s="5" t="s">
        <v>172</v>
      </c>
      <c r="N25" s="5" t="s">
        <v>173</v>
      </c>
      <c r="O25" s="5" t="s">
        <v>174</v>
      </c>
      <c r="P25" s="4" t="str">
        <f t="shared" si="0"/>
        <v>Outstanding</v>
      </c>
      <c r="Q25" s="13" t="s">
        <v>25</v>
      </c>
    </row>
    <row r="26" spans="1:17" ht="60" customHeight="1" x14ac:dyDescent="0.35">
      <c r="A26" s="11" t="s">
        <v>160</v>
      </c>
      <c r="B26" s="2" t="s">
        <v>175</v>
      </c>
      <c r="C26" s="1" t="s">
        <v>176</v>
      </c>
      <c r="D26" s="3" t="s">
        <v>52</v>
      </c>
      <c r="E26" s="3" t="s">
        <v>21</v>
      </c>
      <c r="F26" s="4" t="s">
        <v>22</v>
      </c>
      <c r="G26" s="4" t="s">
        <v>23</v>
      </c>
      <c r="H26" s="4" t="s">
        <v>24</v>
      </c>
      <c r="I26" s="4" t="s">
        <v>25</v>
      </c>
      <c r="J26" s="5" t="s">
        <v>25</v>
      </c>
      <c r="K26" s="5" t="s">
        <v>177</v>
      </c>
      <c r="L26" s="5" t="s">
        <v>178</v>
      </c>
      <c r="M26" s="5" t="s">
        <v>179</v>
      </c>
      <c r="N26" s="5" t="s">
        <v>180</v>
      </c>
      <c r="O26" s="5" t="s">
        <v>181</v>
      </c>
      <c r="P26" s="4" t="str">
        <f t="shared" si="0"/>
        <v>Outstanding</v>
      </c>
      <c r="Q26" s="13" t="s">
        <v>25</v>
      </c>
    </row>
    <row r="27" spans="1:17" ht="60" customHeight="1" x14ac:dyDescent="0.35">
      <c r="A27" s="11" t="s">
        <v>160</v>
      </c>
      <c r="B27" s="2" t="s">
        <v>182</v>
      </c>
      <c r="C27" s="1" t="s">
        <v>183</v>
      </c>
      <c r="D27" s="3" t="s">
        <v>52</v>
      </c>
      <c r="E27" s="3" t="s">
        <v>21</v>
      </c>
      <c r="F27" s="4" t="s">
        <v>22</v>
      </c>
      <c r="G27" s="4" t="s">
        <v>23</v>
      </c>
      <c r="H27" s="4" t="s">
        <v>24</v>
      </c>
      <c r="I27" s="4" t="s">
        <v>25</v>
      </c>
      <c r="J27" s="5" t="s">
        <v>25</v>
      </c>
      <c r="K27" s="5" t="s">
        <v>184</v>
      </c>
      <c r="L27" s="5" t="s">
        <v>185</v>
      </c>
      <c r="M27" s="5" t="s">
        <v>186</v>
      </c>
      <c r="N27" s="5" t="s">
        <v>187</v>
      </c>
      <c r="O27" s="5" t="s">
        <v>188</v>
      </c>
      <c r="P27" s="4" t="str">
        <f t="shared" si="0"/>
        <v>Outstanding</v>
      </c>
      <c r="Q27" s="13" t="s">
        <v>25</v>
      </c>
    </row>
    <row r="28" spans="1:17" ht="60" customHeight="1" x14ac:dyDescent="0.35">
      <c r="A28" s="11" t="s">
        <v>189</v>
      </c>
      <c r="B28" s="2" t="s">
        <v>190</v>
      </c>
      <c r="C28" s="1" t="s">
        <v>191</v>
      </c>
      <c r="D28" s="3" t="s">
        <v>52</v>
      </c>
      <c r="E28" s="3" t="s">
        <v>46</v>
      </c>
      <c r="F28" s="4" t="s">
        <v>22</v>
      </c>
      <c r="G28" s="4" t="s">
        <v>23</v>
      </c>
      <c r="H28" s="4" t="s">
        <v>24</v>
      </c>
      <c r="I28" s="4" t="s">
        <v>25</v>
      </c>
      <c r="J28" s="5" t="s">
        <v>25</v>
      </c>
      <c r="K28" s="5" t="s">
        <v>192</v>
      </c>
      <c r="L28" s="5" t="s">
        <v>193</v>
      </c>
      <c r="M28" s="5" t="s">
        <v>71</v>
      </c>
      <c r="N28" s="5" t="s">
        <v>194</v>
      </c>
      <c r="O28" s="5" t="s">
        <v>195</v>
      </c>
      <c r="P28" s="4" t="str">
        <f t="shared" si="0"/>
        <v>Outstanding</v>
      </c>
      <c r="Q28" s="13" t="s">
        <v>25</v>
      </c>
    </row>
    <row r="29" spans="1:17" ht="60" customHeight="1" x14ac:dyDescent="0.35">
      <c r="A29" s="11" t="s">
        <v>196</v>
      </c>
      <c r="B29" s="2" t="s">
        <v>197</v>
      </c>
      <c r="C29" s="1" t="s">
        <v>19</v>
      </c>
      <c r="D29" s="3" t="s">
        <v>20</v>
      </c>
      <c r="E29" s="3" t="s">
        <v>21</v>
      </c>
      <c r="F29" s="4" t="s">
        <v>22</v>
      </c>
      <c r="G29" s="4" t="s">
        <v>23</v>
      </c>
      <c r="H29" s="4" t="s">
        <v>24</v>
      </c>
      <c r="I29" s="4" t="s">
        <v>25</v>
      </c>
      <c r="J29" s="5" t="s">
        <v>25</v>
      </c>
      <c r="K29" s="5" t="s">
        <v>198</v>
      </c>
      <c r="L29" s="5" t="s">
        <v>26</v>
      </c>
      <c r="M29" s="5" t="s">
        <v>27</v>
      </c>
      <c r="N29" s="5" t="s">
        <v>199</v>
      </c>
      <c r="O29" s="5" t="s">
        <v>28</v>
      </c>
      <c r="P29" s="4" t="str">
        <f t="shared" si="0"/>
        <v>Outstanding</v>
      </c>
      <c r="Q29" s="13" t="s">
        <v>25</v>
      </c>
    </row>
    <row r="30" spans="1:17" ht="60" customHeight="1" x14ac:dyDescent="0.35">
      <c r="A30" s="11" t="s">
        <v>196</v>
      </c>
      <c r="B30" s="2" t="s">
        <v>200</v>
      </c>
      <c r="C30" s="1" t="s">
        <v>30</v>
      </c>
      <c r="D30" s="3" t="s">
        <v>20</v>
      </c>
      <c r="E30" s="3" t="s">
        <v>21</v>
      </c>
      <c r="F30" s="4" t="s">
        <v>22</v>
      </c>
      <c r="G30" s="4" t="s">
        <v>23</v>
      </c>
      <c r="H30" s="4" t="s">
        <v>24</v>
      </c>
      <c r="I30" s="4" t="s">
        <v>25</v>
      </c>
      <c r="J30" s="5" t="s">
        <v>25</v>
      </c>
      <c r="K30" s="5" t="s">
        <v>201</v>
      </c>
      <c r="L30" s="5" t="s">
        <v>31</v>
      </c>
      <c r="M30" s="5" t="s">
        <v>27</v>
      </c>
      <c r="N30" s="5" t="s">
        <v>202</v>
      </c>
      <c r="O30" s="5" t="s">
        <v>32</v>
      </c>
      <c r="P30" s="4" t="str">
        <f t="shared" si="0"/>
        <v>Outstanding</v>
      </c>
      <c r="Q30" s="13" t="s">
        <v>25</v>
      </c>
    </row>
    <row r="31" spans="1:17" ht="60" customHeight="1" x14ac:dyDescent="0.35">
      <c r="A31" s="11" t="s">
        <v>196</v>
      </c>
      <c r="B31" s="2" t="s">
        <v>203</v>
      </c>
      <c r="C31" s="1" t="s">
        <v>204</v>
      </c>
      <c r="D31" s="3" t="s">
        <v>52</v>
      </c>
      <c r="E31" s="3" t="s">
        <v>21</v>
      </c>
      <c r="F31" s="4" t="s">
        <v>22</v>
      </c>
      <c r="G31" s="4" t="s">
        <v>23</v>
      </c>
      <c r="H31" s="4" t="s">
        <v>24</v>
      </c>
      <c r="I31" s="4" t="s">
        <v>25</v>
      </c>
      <c r="J31" s="5" t="s">
        <v>25</v>
      </c>
      <c r="K31" s="5" t="s">
        <v>205</v>
      </c>
      <c r="L31" s="5" t="s">
        <v>206</v>
      </c>
      <c r="M31" s="5" t="s">
        <v>207</v>
      </c>
      <c r="N31" s="5" t="s">
        <v>208</v>
      </c>
      <c r="O31" s="5" t="s">
        <v>209</v>
      </c>
      <c r="P31" s="4" t="str">
        <f t="shared" si="0"/>
        <v>Outstanding</v>
      </c>
      <c r="Q31" s="13" t="s">
        <v>25</v>
      </c>
    </row>
    <row r="32" spans="1:17" ht="60" customHeight="1" x14ac:dyDescent="0.35">
      <c r="A32" s="11" t="s">
        <v>196</v>
      </c>
      <c r="B32" s="2" t="s">
        <v>210</v>
      </c>
      <c r="C32" s="1" t="s">
        <v>34</v>
      </c>
      <c r="D32" s="3" t="s">
        <v>20</v>
      </c>
      <c r="E32" s="3" t="s">
        <v>21</v>
      </c>
      <c r="F32" s="4" t="s">
        <v>22</v>
      </c>
      <c r="G32" s="4" t="s">
        <v>23</v>
      </c>
      <c r="H32" s="4" t="s">
        <v>24</v>
      </c>
      <c r="I32" s="4" t="s">
        <v>25</v>
      </c>
      <c r="J32" s="5" t="s">
        <v>25</v>
      </c>
      <c r="K32" s="5" t="s">
        <v>211</v>
      </c>
      <c r="L32" s="5" t="s">
        <v>35</v>
      </c>
      <c r="M32" s="5" t="s">
        <v>36</v>
      </c>
      <c r="N32" s="5" t="s">
        <v>212</v>
      </c>
      <c r="O32" s="5" t="s">
        <v>37</v>
      </c>
      <c r="P32" s="4" t="str">
        <f t="shared" si="0"/>
        <v>Outstanding</v>
      </c>
      <c r="Q32" s="13" t="s">
        <v>25</v>
      </c>
    </row>
    <row r="33" spans="1:17" ht="60" customHeight="1" x14ac:dyDescent="0.35">
      <c r="A33" s="11" t="s">
        <v>196</v>
      </c>
      <c r="B33" s="2" t="s">
        <v>213</v>
      </c>
      <c r="C33" s="1" t="s">
        <v>214</v>
      </c>
      <c r="D33" s="3" t="s">
        <v>52</v>
      </c>
      <c r="E33" s="3" t="s">
        <v>46</v>
      </c>
      <c r="F33" s="4" t="s">
        <v>22</v>
      </c>
      <c r="G33" s="4" t="s">
        <v>23</v>
      </c>
      <c r="H33" s="4" t="s">
        <v>24</v>
      </c>
      <c r="I33" s="4" t="s">
        <v>25</v>
      </c>
      <c r="J33" s="5" t="s">
        <v>25</v>
      </c>
      <c r="K33" s="5" t="s">
        <v>215</v>
      </c>
      <c r="L33" s="5" t="s">
        <v>216</v>
      </c>
      <c r="M33" s="5" t="s">
        <v>217</v>
      </c>
      <c r="N33" s="5" t="s">
        <v>218</v>
      </c>
      <c r="O33" s="5" t="s">
        <v>219</v>
      </c>
      <c r="P33" s="4" t="str">
        <f t="shared" si="0"/>
        <v>Outstanding</v>
      </c>
      <c r="Q33" s="13" t="s">
        <v>25</v>
      </c>
    </row>
    <row r="34" spans="1:17" ht="60" customHeight="1" x14ac:dyDescent="0.35">
      <c r="A34" s="11" t="s">
        <v>196</v>
      </c>
      <c r="B34" s="2" t="s">
        <v>220</v>
      </c>
      <c r="C34" s="1" t="s">
        <v>221</v>
      </c>
      <c r="D34" s="3" t="s">
        <v>52</v>
      </c>
      <c r="E34" s="3" t="s">
        <v>46</v>
      </c>
      <c r="F34" s="4" t="s">
        <v>22</v>
      </c>
      <c r="G34" s="4" t="s">
        <v>23</v>
      </c>
      <c r="H34" s="4" t="s">
        <v>24</v>
      </c>
      <c r="I34" s="4" t="s">
        <v>25</v>
      </c>
      <c r="J34" s="5" t="s">
        <v>25</v>
      </c>
      <c r="K34" s="5" t="s">
        <v>222</v>
      </c>
      <c r="L34" s="5" t="s">
        <v>223</v>
      </c>
      <c r="M34" s="5" t="s">
        <v>224</v>
      </c>
      <c r="N34" s="5" t="s">
        <v>225</v>
      </c>
      <c r="O34" s="5" t="s">
        <v>226</v>
      </c>
      <c r="P34" s="4" t="str">
        <f t="shared" si="0"/>
        <v>Outstanding</v>
      </c>
      <c r="Q34" s="13" t="s">
        <v>25</v>
      </c>
    </row>
    <row r="35" spans="1:17" ht="60" customHeight="1" x14ac:dyDescent="0.35">
      <c r="A35" s="11" t="s">
        <v>227</v>
      </c>
      <c r="B35" s="2" t="s">
        <v>228</v>
      </c>
      <c r="C35" s="1" t="s">
        <v>229</v>
      </c>
      <c r="D35" s="3" t="s">
        <v>20</v>
      </c>
      <c r="E35" s="3" t="s">
        <v>46</v>
      </c>
      <c r="F35" s="4" t="s">
        <v>22</v>
      </c>
      <c r="G35" s="4" t="s">
        <v>23</v>
      </c>
      <c r="H35" s="4" t="s">
        <v>24</v>
      </c>
      <c r="I35" s="4" t="s">
        <v>25</v>
      </c>
      <c r="J35" s="5" t="s">
        <v>25</v>
      </c>
      <c r="K35" s="5" t="s">
        <v>230</v>
      </c>
      <c r="L35" s="5" t="s">
        <v>231</v>
      </c>
      <c r="M35" s="5" t="s">
        <v>232</v>
      </c>
      <c r="N35" s="5" t="s">
        <v>233</v>
      </c>
      <c r="O35" s="5" t="s">
        <v>234</v>
      </c>
      <c r="P35" s="4" t="str">
        <f t="shared" si="0"/>
        <v>Outstanding</v>
      </c>
      <c r="Q35" s="13" t="s">
        <v>25</v>
      </c>
    </row>
    <row r="36" spans="1:17" ht="60" customHeight="1" x14ac:dyDescent="0.35">
      <c r="A36" s="11" t="s">
        <v>235</v>
      </c>
      <c r="B36" s="2" t="s">
        <v>236</v>
      </c>
      <c r="C36" s="1" t="s">
        <v>237</v>
      </c>
      <c r="D36" s="3" t="s">
        <v>52</v>
      </c>
      <c r="E36" s="3" t="s">
        <v>46</v>
      </c>
      <c r="F36" s="4" t="s">
        <v>22</v>
      </c>
      <c r="G36" s="4" t="s">
        <v>23</v>
      </c>
      <c r="H36" s="4" t="s">
        <v>24</v>
      </c>
      <c r="I36" s="4" t="s">
        <v>25</v>
      </c>
      <c r="J36" s="5" t="s">
        <v>25</v>
      </c>
      <c r="K36" s="5" t="s">
        <v>238</v>
      </c>
      <c r="L36" s="5" t="s">
        <v>239</v>
      </c>
      <c r="M36" s="5" t="s">
        <v>240</v>
      </c>
      <c r="N36" s="5" t="s">
        <v>241</v>
      </c>
      <c r="O36" s="5" t="s">
        <v>242</v>
      </c>
      <c r="P36" s="4" t="str">
        <f t="shared" si="0"/>
        <v>Outstanding</v>
      </c>
      <c r="Q36" s="13" t="s">
        <v>25</v>
      </c>
    </row>
    <row r="37" spans="1:17" ht="60" customHeight="1" x14ac:dyDescent="0.35">
      <c r="A37" s="11" t="s">
        <v>235</v>
      </c>
      <c r="B37" s="2" t="s">
        <v>243</v>
      </c>
      <c r="C37" s="1" t="s">
        <v>244</v>
      </c>
      <c r="D37" s="3" t="s">
        <v>52</v>
      </c>
      <c r="E37" s="3" t="s">
        <v>46</v>
      </c>
      <c r="F37" s="4" t="s">
        <v>22</v>
      </c>
      <c r="G37" s="4" t="s">
        <v>23</v>
      </c>
      <c r="H37" s="4" t="s">
        <v>24</v>
      </c>
      <c r="I37" s="4" t="s">
        <v>25</v>
      </c>
      <c r="J37" s="5" t="s">
        <v>25</v>
      </c>
      <c r="K37" s="5" t="s">
        <v>245</v>
      </c>
      <c r="L37" s="5" t="s">
        <v>246</v>
      </c>
      <c r="M37" s="5" t="s">
        <v>71</v>
      </c>
      <c r="N37" s="5" t="s">
        <v>247</v>
      </c>
      <c r="O37" s="5" t="s">
        <v>248</v>
      </c>
      <c r="P37" s="4" t="str">
        <f t="shared" si="0"/>
        <v>Outstanding</v>
      </c>
      <c r="Q37" s="13" t="s">
        <v>25</v>
      </c>
    </row>
    <row r="38" spans="1:17" ht="60" customHeight="1" x14ac:dyDescent="0.35">
      <c r="A38" s="11" t="s">
        <v>249</v>
      </c>
      <c r="B38" s="2" t="s">
        <v>250</v>
      </c>
      <c r="C38" s="1" t="s">
        <v>19</v>
      </c>
      <c r="D38" s="3" t="s">
        <v>20</v>
      </c>
      <c r="E38" s="3" t="s">
        <v>21</v>
      </c>
      <c r="F38" s="4" t="s">
        <v>22</v>
      </c>
      <c r="G38" s="4" t="s">
        <v>23</v>
      </c>
      <c r="H38" s="4" t="s">
        <v>24</v>
      </c>
      <c r="I38" s="4" t="s">
        <v>25</v>
      </c>
      <c r="J38" s="5" t="s">
        <v>25</v>
      </c>
      <c r="K38" s="5" t="s">
        <v>251</v>
      </c>
      <c r="L38" s="5" t="s">
        <v>26</v>
      </c>
      <c r="M38" s="5" t="s">
        <v>27</v>
      </c>
      <c r="N38" s="5" t="s">
        <v>199</v>
      </c>
      <c r="O38" s="5" t="s">
        <v>28</v>
      </c>
      <c r="P38" s="4" t="str">
        <f t="shared" si="0"/>
        <v>Outstanding</v>
      </c>
      <c r="Q38" s="13" t="s">
        <v>25</v>
      </c>
    </row>
    <row r="39" spans="1:17" ht="60" customHeight="1" x14ac:dyDescent="0.35">
      <c r="A39" s="11" t="s">
        <v>249</v>
      </c>
      <c r="B39" s="2" t="s">
        <v>252</v>
      </c>
      <c r="C39" s="1" t="s">
        <v>30</v>
      </c>
      <c r="D39" s="3" t="s">
        <v>20</v>
      </c>
      <c r="E39" s="3" t="s">
        <v>21</v>
      </c>
      <c r="F39" s="4" t="s">
        <v>22</v>
      </c>
      <c r="G39" s="4" t="s">
        <v>23</v>
      </c>
      <c r="H39" s="4" t="s">
        <v>24</v>
      </c>
      <c r="I39" s="4" t="s">
        <v>25</v>
      </c>
      <c r="J39" s="5" t="s">
        <v>25</v>
      </c>
      <c r="K39" s="5" t="s">
        <v>253</v>
      </c>
      <c r="L39" s="5" t="s">
        <v>31</v>
      </c>
      <c r="M39" s="5" t="s">
        <v>27</v>
      </c>
      <c r="N39" s="5" t="s">
        <v>202</v>
      </c>
      <c r="O39" s="5" t="s">
        <v>32</v>
      </c>
      <c r="P39" s="4" t="str">
        <f t="shared" si="0"/>
        <v>Outstanding</v>
      </c>
      <c r="Q39" s="13" t="s">
        <v>25</v>
      </c>
    </row>
    <row r="40" spans="1:17" ht="60" customHeight="1" x14ac:dyDescent="0.35">
      <c r="A40" s="11" t="s">
        <v>249</v>
      </c>
      <c r="B40" s="2" t="s">
        <v>254</v>
      </c>
      <c r="C40" s="1" t="s">
        <v>34</v>
      </c>
      <c r="D40" s="3" t="s">
        <v>20</v>
      </c>
      <c r="E40" s="3" t="s">
        <v>21</v>
      </c>
      <c r="F40" s="4" t="s">
        <v>22</v>
      </c>
      <c r="G40" s="4" t="s">
        <v>23</v>
      </c>
      <c r="H40" s="4" t="s">
        <v>24</v>
      </c>
      <c r="I40" s="4" t="s">
        <v>25</v>
      </c>
      <c r="J40" s="5" t="s">
        <v>25</v>
      </c>
      <c r="K40" s="5" t="s">
        <v>255</v>
      </c>
      <c r="L40" s="5" t="s">
        <v>35</v>
      </c>
      <c r="M40" s="5" t="s">
        <v>36</v>
      </c>
      <c r="N40" s="5" t="s">
        <v>212</v>
      </c>
      <c r="O40" s="5" t="s">
        <v>37</v>
      </c>
      <c r="P40" s="4" t="str">
        <f t="shared" si="0"/>
        <v>Outstanding</v>
      </c>
      <c r="Q40" s="13" t="s">
        <v>25</v>
      </c>
    </row>
    <row r="41" spans="1:17" ht="60" customHeight="1" x14ac:dyDescent="0.35">
      <c r="A41" s="11" t="s">
        <v>256</v>
      </c>
      <c r="B41" s="2" t="s">
        <v>257</v>
      </c>
      <c r="C41" s="1" t="s">
        <v>258</v>
      </c>
      <c r="D41" s="3" t="s">
        <v>20</v>
      </c>
      <c r="E41" s="3" t="s">
        <v>21</v>
      </c>
      <c r="F41" s="4" t="s">
        <v>22</v>
      </c>
      <c r="G41" s="4" t="s">
        <v>23</v>
      </c>
      <c r="H41" s="4" t="s">
        <v>24</v>
      </c>
      <c r="I41" s="4" t="s">
        <v>25</v>
      </c>
      <c r="J41" s="5" t="s">
        <v>25</v>
      </c>
      <c r="K41" s="5" t="s">
        <v>259</v>
      </c>
      <c r="L41" s="5" t="s">
        <v>260</v>
      </c>
      <c r="M41" s="5" t="s">
        <v>261</v>
      </c>
      <c r="N41" s="5" t="s">
        <v>262</v>
      </c>
      <c r="O41" s="5" t="s">
        <v>263</v>
      </c>
      <c r="P41" s="4" t="str">
        <f t="shared" si="0"/>
        <v>Outstanding</v>
      </c>
      <c r="Q41" s="13" t="s">
        <v>25</v>
      </c>
    </row>
    <row r="42" spans="1:17" ht="60" customHeight="1" x14ac:dyDescent="0.35">
      <c r="A42" s="11" t="s">
        <v>256</v>
      </c>
      <c r="B42" s="2" t="s">
        <v>264</v>
      </c>
      <c r="C42" s="1" t="s">
        <v>19</v>
      </c>
      <c r="D42" s="3" t="s">
        <v>20</v>
      </c>
      <c r="E42" s="3" t="s">
        <v>21</v>
      </c>
      <c r="F42" s="4" t="s">
        <v>22</v>
      </c>
      <c r="G42" s="4" t="s">
        <v>23</v>
      </c>
      <c r="H42" s="4" t="s">
        <v>24</v>
      </c>
      <c r="I42" s="4" t="s">
        <v>25</v>
      </c>
      <c r="J42" s="5" t="s">
        <v>25</v>
      </c>
      <c r="K42" s="5" t="s">
        <v>265</v>
      </c>
      <c r="L42" s="5" t="s">
        <v>26</v>
      </c>
      <c r="M42" s="5" t="s">
        <v>27</v>
      </c>
      <c r="N42" s="5" t="s">
        <v>266</v>
      </c>
      <c r="O42" s="5" t="s">
        <v>28</v>
      </c>
      <c r="P42" s="4" t="str">
        <f t="shared" si="0"/>
        <v>Outstanding</v>
      </c>
      <c r="Q42" s="13" t="s">
        <v>25</v>
      </c>
    </row>
    <row r="43" spans="1:17" ht="60" customHeight="1" x14ac:dyDescent="0.35">
      <c r="A43" s="11" t="s">
        <v>256</v>
      </c>
      <c r="B43" s="2" t="s">
        <v>267</v>
      </c>
      <c r="C43" s="1" t="s">
        <v>268</v>
      </c>
      <c r="D43" s="3" t="s">
        <v>20</v>
      </c>
      <c r="E43" s="3" t="s">
        <v>21</v>
      </c>
      <c r="F43" s="4" t="s">
        <v>22</v>
      </c>
      <c r="G43" s="4" t="s">
        <v>23</v>
      </c>
      <c r="H43" s="4" t="s">
        <v>24</v>
      </c>
      <c r="I43" s="4" t="s">
        <v>25</v>
      </c>
      <c r="J43" s="5" t="s">
        <v>25</v>
      </c>
      <c r="K43" s="5" t="s">
        <v>269</v>
      </c>
      <c r="L43" s="5" t="s">
        <v>270</v>
      </c>
      <c r="M43" s="5" t="s">
        <v>271</v>
      </c>
      <c r="N43" s="5" t="s">
        <v>272</v>
      </c>
      <c r="O43" s="5" t="s">
        <v>273</v>
      </c>
      <c r="P43" s="4" t="str">
        <f t="shared" si="0"/>
        <v>Outstanding</v>
      </c>
      <c r="Q43" s="13" t="s">
        <v>25</v>
      </c>
    </row>
    <row r="44" spans="1:17" ht="60" customHeight="1" x14ac:dyDescent="0.35">
      <c r="A44" s="11" t="s">
        <v>256</v>
      </c>
      <c r="B44" s="2" t="s">
        <v>274</v>
      </c>
      <c r="C44" s="1" t="s">
        <v>30</v>
      </c>
      <c r="D44" s="3" t="s">
        <v>20</v>
      </c>
      <c r="E44" s="3" t="s">
        <v>21</v>
      </c>
      <c r="F44" s="4" t="s">
        <v>22</v>
      </c>
      <c r="G44" s="4" t="s">
        <v>23</v>
      </c>
      <c r="H44" s="4" t="s">
        <v>24</v>
      </c>
      <c r="I44" s="4" t="s">
        <v>25</v>
      </c>
      <c r="J44" s="5" t="s">
        <v>25</v>
      </c>
      <c r="K44" s="5" t="s">
        <v>275</v>
      </c>
      <c r="L44" s="5" t="s">
        <v>31</v>
      </c>
      <c r="M44" s="5" t="s">
        <v>27</v>
      </c>
      <c r="N44" s="5" t="s">
        <v>202</v>
      </c>
      <c r="O44" s="5" t="s">
        <v>32</v>
      </c>
      <c r="P44" s="4" t="str">
        <f t="shared" si="0"/>
        <v>Outstanding</v>
      </c>
      <c r="Q44" s="13" t="s">
        <v>25</v>
      </c>
    </row>
    <row r="45" spans="1:17" ht="60" customHeight="1" x14ac:dyDescent="0.35">
      <c r="A45" s="11" t="s">
        <v>256</v>
      </c>
      <c r="B45" s="2" t="s">
        <v>276</v>
      </c>
      <c r="C45" s="1" t="s">
        <v>277</v>
      </c>
      <c r="D45" s="3" t="s">
        <v>52</v>
      </c>
      <c r="E45" s="3" t="s">
        <v>21</v>
      </c>
      <c r="F45" s="4" t="s">
        <v>22</v>
      </c>
      <c r="G45" s="4" t="s">
        <v>23</v>
      </c>
      <c r="H45" s="4" t="s">
        <v>24</v>
      </c>
      <c r="I45" s="4" t="s">
        <v>25</v>
      </c>
      <c r="J45" s="5" t="s">
        <v>25</v>
      </c>
      <c r="K45" s="5" t="s">
        <v>278</v>
      </c>
      <c r="L45" s="5" t="s">
        <v>279</v>
      </c>
      <c r="M45" s="5" t="s">
        <v>280</v>
      </c>
      <c r="N45" s="5" t="s">
        <v>281</v>
      </c>
      <c r="O45" s="5" t="s">
        <v>282</v>
      </c>
      <c r="P45" s="4" t="str">
        <f t="shared" si="0"/>
        <v>Outstanding</v>
      </c>
      <c r="Q45" s="13" t="s">
        <v>25</v>
      </c>
    </row>
    <row r="46" spans="1:17" ht="60" customHeight="1" x14ac:dyDescent="0.35">
      <c r="A46" s="11" t="s">
        <v>256</v>
      </c>
      <c r="B46" s="2" t="s">
        <v>283</v>
      </c>
      <c r="C46" s="1" t="s">
        <v>284</v>
      </c>
      <c r="D46" s="3" t="s">
        <v>20</v>
      </c>
      <c r="E46" s="3" t="s">
        <v>46</v>
      </c>
      <c r="F46" s="4" t="s">
        <v>22</v>
      </c>
      <c r="G46" s="4" t="s">
        <v>23</v>
      </c>
      <c r="H46" s="4" t="s">
        <v>24</v>
      </c>
      <c r="I46" s="4" t="s">
        <v>25</v>
      </c>
      <c r="J46" s="5" t="s">
        <v>25</v>
      </c>
      <c r="K46" s="5" t="s">
        <v>285</v>
      </c>
      <c r="L46" s="5" t="s">
        <v>286</v>
      </c>
      <c r="M46" s="5" t="s">
        <v>287</v>
      </c>
      <c r="N46" s="5" t="s">
        <v>288</v>
      </c>
      <c r="O46" s="5" t="s">
        <v>42</v>
      </c>
      <c r="P46" s="4" t="str">
        <f t="shared" si="0"/>
        <v>Outstanding</v>
      </c>
      <c r="Q46" s="13" t="s">
        <v>25</v>
      </c>
    </row>
    <row r="47" spans="1:17" ht="60" customHeight="1" x14ac:dyDescent="0.35">
      <c r="A47" s="11" t="s">
        <v>289</v>
      </c>
      <c r="B47" s="2" t="s">
        <v>290</v>
      </c>
      <c r="C47" s="1" t="s">
        <v>291</v>
      </c>
      <c r="D47" s="3" t="s">
        <v>52</v>
      </c>
      <c r="E47" s="3" t="s">
        <v>46</v>
      </c>
      <c r="F47" s="4" t="s">
        <v>22</v>
      </c>
      <c r="G47" s="4" t="s">
        <v>23</v>
      </c>
      <c r="H47" s="4" t="s">
        <v>24</v>
      </c>
      <c r="I47" s="4" t="s">
        <v>25</v>
      </c>
      <c r="J47" s="5" t="s">
        <v>25</v>
      </c>
      <c r="K47" s="5" t="s">
        <v>292</v>
      </c>
      <c r="L47" s="5" t="s">
        <v>293</v>
      </c>
      <c r="M47" s="5" t="s">
        <v>64</v>
      </c>
      <c r="N47" s="5" t="s">
        <v>294</v>
      </c>
      <c r="O47" s="5" t="s">
        <v>295</v>
      </c>
      <c r="P47" s="4" t="str">
        <f t="shared" si="0"/>
        <v>Outstanding</v>
      </c>
      <c r="Q47" s="13" t="s">
        <v>25</v>
      </c>
    </row>
    <row r="48" spans="1:17" ht="60" customHeight="1" x14ac:dyDescent="0.35">
      <c r="A48" s="11" t="s">
        <v>289</v>
      </c>
      <c r="B48" s="2" t="s">
        <v>296</v>
      </c>
      <c r="C48" s="1" t="s">
        <v>297</v>
      </c>
      <c r="D48" s="3" t="s">
        <v>52</v>
      </c>
      <c r="E48" s="3" t="s">
        <v>21</v>
      </c>
      <c r="F48" s="4" t="s">
        <v>22</v>
      </c>
      <c r="G48" s="4" t="s">
        <v>23</v>
      </c>
      <c r="H48" s="4" t="s">
        <v>24</v>
      </c>
      <c r="I48" s="4" t="s">
        <v>25</v>
      </c>
      <c r="J48" s="5" t="s">
        <v>25</v>
      </c>
      <c r="K48" s="5" t="s">
        <v>298</v>
      </c>
      <c r="L48" s="5" t="s">
        <v>299</v>
      </c>
      <c r="M48" s="5" t="s">
        <v>300</v>
      </c>
      <c r="N48" s="5" t="s">
        <v>301</v>
      </c>
      <c r="O48" s="5" t="s">
        <v>302</v>
      </c>
      <c r="P48" s="4" t="str">
        <f t="shared" si="0"/>
        <v>Outstanding</v>
      </c>
      <c r="Q48" s="13" t="s">
        <v>25</v>
      </c>
    </row>
    <row r="49" spans="1:17" ht="60" customHeight="1" x14ac:dyDescent="0.35">
      <c r="A49" s="11" t="s">
        <v>289</v>
      </c>
      <c r="B49" s="2" t="s">
        <v>303</v>
      </c>
      <c r="C49" s="1" t="s">
        <v>304</v>
      </c>
      <c r="D49" s="3" t="s">
        <v>52</v>
      </c>
      <c r="E49" s="3" t="s">
        <v>21</v>
      </c>
      <c r="F49" s="4" t="s">
        <v>22</v>
      </c>
      <c r="G49" s="4" t="s">
        <v>23</v>
      </c>
      <c r="H49" s="4" t="s">
        <v>24</v>
      </c>
      <c r="I49" s="4" t="s">
        <v>25</v>
      </c>
      <c r="J49" s="5" t="s">
        <v>25</v>
      </c>
      <c r="K49" s="5" t="s">
        <v>305</v>
      </c>
      <c r="L49" s="5" t="s">
        <v>306</v>
      </c>
      <c r="M49" s="5" t="s">
        <v>307</v>
      </c>
      <c r="N49" s="5" t="s">
        <v>308</v>
      </c>
      <c r="O49" s="5" t="s">
        <v>309</v>
      </c>
      <c r="P49" s="4" t="str">
        <f t="shared" si="0"/>
        <v>Outstanding</v>
      </c>
      <c r="Q49" s="13" t="s">
        <v>25</v>
      </c>
    </row>
    <row r="50" spans="1:17" ht="60" customHeight="1" x14ac:dyDescent="0.35">
      <c r="A50" s="11" t="s">
        <v>310</v>
      </c>
      <c r="B50" s="2" t="s">
        <v>311</v>
      </c>
      <c r="C50" s="1" t="s">
        <v>312</v>
      </c>
      <c r="D50" s="3" t="s">
        <v>52</v>
      </c>
      <c r="E50" s="3" t="s">
        <v>21</v>
      </c>
      <c r="F50" s="4" t="s">
        <v>22</v>
      </c>
      <c r="G50" s="4" t="s">
        <v>23</v>
      </c>
      <c r="H50" s="4" t="s">
        <v>24</v>
      </c>
      <c r="I50" s="4" t="s">
        <v>25</v>
      </c>
      <c r="J50" s="5" t="s">
        <v>25</v>
      </c>
      <c r="K50" s="5" t="s">
        <v>313</v>
      </c>
      <c r="L50" s="5" t="s">
        <v>314</v>
      </c>
      <c r="M50" s="5"/>
      <c r="N50" s="5" t="s">
        <v>315</v>
      </c>
      <c r="O50" s="5" t="s">
        <v>316</v>
      </c>
      <c r="P50" s="4" t="str">
        <f t="shared" si="0"/>
        <v>Outstanding</v>
      </c>
      <c r="Q50" s="13" t="s">
        <v>25</v>
      </c>
    </row>
    <row r="51" spans="1:17" ht="60" customHeight="1" x14ac:dyDescent="0.35">
      <c r="A51" s="11" t="s">
        <v>310</v>
      </c>
      <c r="B51" s="2" t="s">
        <v>317</v>
      </c>
      <c r="C51" s="1" t="s">
        <v>318</v>
      </c>
      <c r="D51" s="3" t="s">
        <v>52</v>
      </c>
      <c r="E51" s="3" t="s">
        <v>46</v>
      </c>
      <c r="F51" s="4" t="s">
        <v>22</v>
      </c>
      <c r="G51" s="4" t="s">
        <v>23</v>
      </c>
      <c r="H51" s="4" t="s">
        <v>24</v>
      </c>
      <c r="I51" s="4" t="s">
        <v>25</v>
      </c>
      <c r="J51" s="5" t="s">
        <v>25</v>
      </c>
      <c r="K51" s="5" t="s">
        <v>319</v>
      </c>
      <c r="L51" s="5" t="s">
        <v>320</v>
      </c>
      <c r="M51" s="5" t="s">
        <v>321</v>
      </c>
      <c r="N51" s="5" t="s">
        <v>322</v>
      </c>
      <c r="O51" s="5" t="s">
        <v>323</v>
      </c>
      <c r="P51" s="4" t="str">
        <f t="shared" si="0"/>
        <v>Outstanding</v>
      </c>
      <c r="Q51" s="13" t="s">
        <v>25</v>
      </c>
    </row>
    <row r="52" spans="1:17" ht="60" customHeight="1" x14ac:dyDescent="0.35">
      <c r="A52" s="11" t="s">
        <v>310</v>
      </c>
      <c r="B52" s="2" t="s">
        <v>324</v>
      </c>
      <c r="C52" s="1" t="s">
        <v>325</v>
      </c>
      <c r="D52" s="3" t="s">
        <v>52</v>
      </c>
      <c r="E52" s="3" t="s">
        <v>46</v>
      </c>
      <c r="F52" s="4" t="s">
        <v>22</v>
      </c>
      <c r="G52" s="4" t="s">
        <v>23</v>
      </c>
      <c r="H52" s="4" t="s">
        <v>24</v>
      </c>
      <c r="I52" s="4" t="s">
        <v>25</v>
      </c>
      <c r="J52" s="5" t="s">
        <v>25</v>
      </c>
      <c r="K52" s="5" t="s">
        <v>326</v>
      </c>
      <c r="L52" s="5" t="s">
        <v>327</v>
      </c>
      <c r="M52" s="5" t="s">
        <v>328</v>
      </c>
      <c r="N52" s="5" t="s">
        <v>329</v>
      </c>
      <c r="O52" s="5" t="s">
        <v>309</v>
      </c>
      <c r="P52" s="4" t="str">
        <f t="shared" si="0"/>
        <v>Outstanding</v>
      </c>
      <c r="Q52" s="13" t="s">
        <v>25</v>
      </c>
    </row>
    <row r="53" spans="1:17" ht="60" customHeight="1" x14ac:dyDescent="0.35">
      <c r="A53" s="11" t="s">
        <v>310</v>
      </c>
      <c r="B53" s="2" t="s">
        <v>330</v>
      </c>
      <c r="C53" s="1" t="s">
        <v>331</v>
      </c>
      <c r="D53" s="3" t="s">
        <v>52</v>
      </c>
      <c r="E53" s="3" t="s">
        <v>21</v>
      </c>
      <c r="F53" s="4" t="s">
        <v>22</v>
      </c>
      <c r="G53" s="4" t="s">
        <v>23</v>
      </c>
      <c r="H53" s="4" t="s">
        <v>24</v>
      </c>
      <c r="I53" s="4" t="s">
        <v>25</v>
      </c>
      <c r="J53" s="5" t="s">
        <v>25</v>
      </c>
      <c r="K53" s="5" t="s">
        <v>332</v>
      </c>
      <c r="L53" s="5" t="s">
        <v>333</v>
      </c>
      <c r="M53" s="5" t="s">
        <v>334</v>
      </c>
      <c r="N53" s="5" t="s">
        <v>335</v>
      </c>
      <c r="O53" s="5" t="s">
        <v>336</v>
      </c>
      <c r="P53" s="4" t="str">
        <f t="shared" si="0"/>
        <v>Outstanding</v>
      </c>
      <c r="Q53" s="13" t="s">
        <v>25</v>
      </c>
    </row>
    <row r="54" spans="1:17" ht="60" customHeight="1" x14ac:dyDescent="0.35">
      <c r="A54" s="11" t="s">
        <v>310</v>
      </c>
      <c r="B54" s="2" t="s">
        <v>337</v>
      </c>
      <c r="C54" s="1" t="s">
        <v>338</v>
      </c>
      <c r="D54" s="3" t="s">
        <v>52</v>
      </c>
      <c r="E54" s="3" t="s">
        <v>46</v>
      </c>
      <c r="F54" s="4" t="s">
        <v>22</v>
      </c>
      <c r="G54" s="4" t="s">
        <v>23</v>
      </c>
      <c r="H54" s="4" t="s">
        <v>24</v>
      </c>
      <c r="I54" s="4" t="s">
        <v>25</v>
      </c>
      <c r="J54" s="5" t="s">
        <v>25</v>
      </c>
      <c r="K54" s="5" t="s">
        <v>339</v>
      </c>
      <c r="L54" s="5" t="s">
        <v>340</v>
      </c>
      <c r="M54" s="5" t="s">
        <v>341</v>
      </c>
      <c r="N54" s="5" t="s">
        <v>342</v>
      </c>
      <c r="O54" s="5" t="s">
        <v>343</v>
      </c>
      <c r="P54" s="4" t="str">
        <f t="shared" si="0"/>
        <v>Outstanding</v>
      </c>
      <c r="Q54" s="13" t="s">
        <v>25</v>
      </c>
    </row>
    <row r="55" spans="1:17" ht="60" customHeight="1" x14ac:dyDescent="0.35">
      <c r="A55" s="11" t="s">
        <v>310</v>
      </c>
      <c r="B55" s="2" t="s">
        <v>344</v>
      </c>
      <c r="C55" s="1" t="s">
        <v>345</v>
      </c>
      <c r="D55" s="3" t="s">
        <v>52</v>
      </c>
      <c r="E55" s="3" t="s">
        <v>46</v>
      </c>
      <c r="F55" s="4" t="s">
        <v>22</v>
      </c>
      <c r="G55" s="4" t="s">
        <v>23</v>
      </c>
      <c r="H55" s="4" t="s">
        <v>24</v>
      </c>
      <c r="I55" s="4" t="s">
        <v>25</v>
      </c>
      <c r="J55" s="5" t="s">
        <v>25</v>
      </c>
      <c r="K55" s="5" t="s">
        <v>346</v>
      </c>
      <c r="L55" s="5" t="s">
        <v>347</v>
      </c>
      <c r="M55" s="5" t="s">
        <v>348</v>
      </c>
      <c r="N55" s="5" t="s">
        <v>349</v>
      </c>
      <c r="O55" s="5" t="s">
        <v>350</v>
      </c>
      <c r="P55" s="4" t="str">
        <f t="shared" si="0"/>
        <v>Outstanding</v>
      </c>
      <c r="Q55" s="13" t="s">
        <v>25</v>
      </c>
    </row>
    <row r="56" spans="1:17" ht="60" customHeight="1" x14ac:dyDescent="0.35">
      <c r="A56" s="11" t="s">
        <v>310</v>
      </c>
      <c r="B56" s="2" t="s">
        <v>351</v>
      </c>
      <c r="C56" s="1" t="s">
        <v>352</v>
      </c>
      <c r="D56" s="3" t="s">
        <v>52</v>
      </c>
      <c r="E56" s="3" t="s">
        <v>46</v>
      </c>
      <c r="F56" s="4" t="s">
        <v>22</v>
      </c>
      <c r="G56" s="4" t="s">
        <v>23</v>
      </c>
      <c r="H56" s="4" t="s">
        <v>24</v>
      </c>
      <c r="I56" s="4" t="s">
        <v>25</v>
      </c>
      <c r="J56" s="5" t="s">
        <v>25</v>
      </c>
      <c r="K56" s="5" t="s">
        <v>353</v>
      </c>
      <c r="L56" s="5" t="s">
        <v>354</v>
      </c>
      <c r="M56" s="5" t="s">
        <v>348</v>
      </c>
      <c r="N56" s="5" t="s">
        <v>355</v>
      </c>
      <c r="O56" s="5" t="s">
        <v>356</v>
      </c>
      <c r="P56" s="4" t="str">
        <f t="shared" si="0"/>
        <v>Outstanding</v>
      </c>
      <c r="Q56" s="13" t="s">
        <v>25</v>
      </c>
    </row>
    <row r="57" spans="1:17" ht="60" customHeight="1" x14ac:dyDescent="0.35">
      <c r="A57" s="11" t="s">
        <v>310</v>
      </c>
      <c r="B57" s="2" t="s">
        <v>357</v>
      </c>
      <c r="C57" s="1" t="s">
        <v>358</v>
      </c>
      <c r="D57" s="3" t="s">
        <v>52</v>
      </c>
      <c r="E57" s="3" t="s">
        <v>21</v>
      </c>
      <c r="F57" s="4" t="s">
        <v>22</v>
      </c>
      <c r="G57" s="4" t="s">
        <v>23</v>
      </c>
      <c r="H57" s="4" t="s">
        <v>24</v>
      </c>
      <c r="I57" s="4" t="s">
        <v>25</v>
      </c>
      <c r="J57" s="5" t="s">
        <v>25</v>
      </c>
      <c r="K57" s="5" t="s">
        <v>359</v>
      </c>
      <c r="L57" s="5" t="s">
        <v>360</v>
      </c>
      <c r="M57" s="5" t="s">
        <v>361</v>
      </c>
      <c r="N57" s="5" t="s">
        <v>362</v>
      </c>
      <c r="O57" s="5" t="s">
        <v>363</v>
      </c>
      <c r="P57" s="4" t="str">
        <f t="shared" si="0"/>
        <v>Outstanding</v>
      </c>
      <c r="Q57" s="13" t="s">
        <v>25</v>
      </c>
    </row>
    <row r="58" spans="1:17" ht="60" customHeight="1" x14ac:dyDescent="0.35">
      <c r="A58" s="11" t="s">
        <v>310</v>
      </c>
      <c r="B58" s="2" t="s">
        <v>364</v>
      </c>
      <c r="C58" s="1" t="s">
        <v>365</v>
      </c>
      <c r="D58" s="3" t="s">
        <v>52</v>
      </c>
      <c r="E58" s="3" t="s">
        <v>21</v>
      </c>
      <c r="F58" s="4" t="s">
        <v>22</v>
      </c>
      <c r="G58" s="4" t="s">
        <v>23</v>
      </c>
      <c r="H58" s="4" t="s">
        <v>24</v>
      </c>
      <c r="I58" s="4" t="s">
        <v>25</v>
      </c>
      <c r="J58" s="5" t="s">
        <v>25</v>
      </c>
      <c r="K58" s="5" t="s">
        <v>366</v>
      </c>
      <c r="L58" s="5" t="s">
        <v>367</v>
      </c>
      <c r="M58" s="5" t="s">
        <v>368</v>
      </c>
      <c r="N58" s="5" t="s">
        <v>369</v>
      </c>
      <c r="O58" s="5" t="s">
        <v>370</v>
      </c>
      <c r="P58" s="4" t="str">
        <f t="shared" si="0"/>
        <v>Outstanding</v>
      </c>
      <c r="Q58" s="13" t="s">
        <v>25</v>
      </c>
    </row>
    <row r="59" spans="1:17" ht="60" customHeight="1" x14ac:dyDescent="0.35">
      <c r="A59" s="11" t="s">
        <v>310</v>
      </c>
      <c r="B59" s="2" t="s">
        <v>371</v>
      </c>
      <c r="C59" s="1" t="s">
        <v>372</v>
      </c>
      <c r="D59" s="3" t="s">
        <v>52</v>
      </c>
      <c r="E59" s="3" t="s">
        <v>21</v>
      </c>
      <c r="F59" s="4" t="s">
        <v>22</v>
      </c>
      <c r="G59" s="4" t="s">
        <v>23</v>
      </c>
      <c r="H59" s="4" t="s">
        <v>24</v>
      </c>
      <c r="I59" s="4" t="s">
        <v>25</v>
      </c>
      <c r="J59" s="5" t="s">
        <v>25</v>
      </c>
      <c r="K59" s="5" t="s">
        <v>373</v>
      </c>
      <c r="L59" s="5" t="s">
        <v>374</v>
      </c>
      <c r="M59" s="5" t="s">
        <v>375</v>
      </c>
      <c r="N59" s="5" t="s">
        <v>376</v>
      </c>
      <c r="O59" s="5" t="s">
        <v>377</v>
      </c>
      <c r="P59" s="4" t="str">
        <f t="shared" si="0"/>
        <v>Outstanding</v>
      </c>
      <c r="Q59" s="13" t="s">
        <v>25</v>
      </c>
    </row>
    <row r="60" spans="1:17" ht="60" customHeight="1" x14ac:dyDescent="0.35">
      <c r="A60" s="11" t="s">
        <v>310</v>
      </c>
      <c r="B60" s="2" t="s">
        <v>378</v>
      </c>
      <c r="C60" s="1" t="s">
        <v>379</v>
      </c>
      <c r="D60" s="3" t="s">
        <v>20</v>
      </c>
      <c r="E60" s="3" t="s">
        <v>21</v>
      </c>
      <c r="F60" s="4" t="s">
        <v>22</v>
      </c>
      <c r="G60" s="4" t="s">
        <v>23</v>
      </c>
      <c r="H60" s="4" t="s">
        <v>24</v>
      </c>
      <c r="I60" s="4" t="s">
        <v>25</v>
      </c>
      <c r="J60" s="5" t="s">
        <v>25</v>
      </c>
      <c r="K60" s="5" t="s">
        <v>380</v>
      </c>
      <c r="L60" s="5" t="s">
        <v>381</v>
      </c>
      <c r="M60" s="5" t="s">
        <v>382</v>
      </c>
      <c r="N60" s="5" t="s">
        <v>383</v>
      </c>
      <c r="O60" s="5" t="s">
        <v>384</v>
      </c>
      <c r="P60" s="4" t="str">
        <f t="shared" si="0"/>
        <v>Outstanding</v>
      </c>
      <c r="Q60" s="13" t="s">
        <v>25</v>
      </c>
    </row>
    <row r="61" spans="1:17" ht="60" customHeight="1" x14ac:dyDescent="0.35">
      <c r="A61" s="11" t="s">
        <v>310</v>
      </c>
      <c r="B61" s="2" t="s">
        <v>385</v>
      </c>
      <c r="C61" s="1" t="s">
        <v>386</v>
      </c>
      <c r="D61" s="3" t="s">
        <v>20</v>
      </c>
      <c r="E61" s="3" t="s">
        <v>46</v>
      </c>
      <c r="F61" s="4" t="s">
        <v>22</v>
      </c>
      <c r="G61" s="4" t="s">
        <v>23</v>
      </c>
      <c r="H61" s="4" t="s">
        <v>24</v>
      </c>
      <c r="I61" s="4" t="s">
        <v>25</v>
      </c>
      <c r="J61" s="5" t="s">
        <v>25</v>
      </c>
      <c r="K61" s="5" t="s">
        <v>387</v>
      </c>
      <c r="L61" s="5" t="s">
        <v>388</v>
      </c>
      <c r="M61" s="5" t="s">
        <v>389</v>
      </c>
      <c r="N61" s="5" t="s">
        <v>390</v>
      </c>
      <c r="O61" s="5" t="s">
        <v>384</v>
      </c>
      <c r="P61" s="4" t="str">
        <f t="shared" si="0"/>
        <v>Outstanding</v>
      </c>
      <c r="Q61" s="13" t="s">
        <v>25</v>
      </c>
    </row>
    <row r="62" spans="1:17" ht="60" customHeight="1" x14ac:dyDescent="0.35">
      <c r="A62" s="11" t="s">
        <v>310</v>
      </c>
      <c r="B62" s="2" t="s">
        <v>391</v>
      </c>
      <c r="C62" s="1" t="s">
        <v>392</v>
      </c>
      <c r="D62" s="3" t="s">
        <v>52</v>
      </c>
      <c r="E62" s="3" t="s">
        <v>46</v>
      </c>
      <c r="F62" s="4" t="s">
        <v>22</v>
      </c>
      <c r="G62" s="4" t="s">
        <v>23</v>
      </c>
      <c r="H62" s="4" t="s">
        <v>24</v>
      </c>
      <c r="I62" s="4" t="s">
        <v>25</v>
      </c>
      <c r="J62" s="5" t="s">
        <v>25</v>
      </c>
      <c r="K62" s="5" t="s">
        <v>393</v>
      </c>
      <c r="L62" s="5" t="s">
        <v>394</v>
      </c>
      <c r="M62" s="5" t="s">
        <v>395</v>
      </c>
      <c r="N62" s="5" t="s">
        <v>396</v>
      </c>
      <c r="O62" s="5" t="s">
        <v>397</v>
      </c>
      <c r="P62" s="4" t="str">
        <f t="shared" si="0"/>
        <v>Outstanding</v>
      </c>
      <c r="Q62" s="13" t="s">
        <v>25</v>
      </c>
    </row>
    <row r="63" spans="1:17" ht="60" customHeight="1" x14ac:dyDescent="0.35">
      <c r="A63" s="11" t="s">
        <v>398</v>
      </c>
      <c r="B63" s="2" t="s">
        <v>399</v>
      </c>
      <c r="C63" s="1" t="s">
        <v>30</v>
      </c>
      <c r="D63" s="3" t="s">
        <v>20</v>
      </c>
      <c r="E63" s="3" t="s">
        <v>21</v>
      </c>
      <c r="F63" s="4" t="s">
        <v>22</v>
      </c>
      <c r="G63" s="4" t="s">
        <v>23</v>
      </c>
      <c r="H63" s="4" t="s">
        <v>24</v>
      </c>
      <c r="I63" s="4" t="s">
        <v>25</v>
      </c>
      <c r="J63" s="5" t="s">
        <v>25</v>
      </c>
      <c r="K63" s="5" t="s">
        <v>400</v>
      </c>
      <c r="L63" s="5" t="s">
        <v>31</v>
      </c>
      <c r="M63" s="5" t="s">
        <v>27</v>
      </c>
      <c r="N63" s="5" t="s">
        <v>202</v>
      </c>
      <c r="O63" s="5" t="s">
        <v>401</v>
      </c>
      <c r="P63" s="4" t="str">
        <f t="shared" si="0"/>
        <v>Outstanding</v>
      </c>
      <c r="Q63" s="13" t="s">
        <v>25</v>
      </c>
    </row>
    <row r="64" spans="1:17" ht="60" customHeight="1" x14ac:dyDescent="0.35">
      <c r="A64" s="11" t="s">
        <v>398</v>
      </c>
      <c r="B64" s="2" t="s">
        <v>402</v>
      </c>
      <c r="C64" s="1" t="s">
        <v>34</v>
      </c>
      <c r="D64" s="3" t="s">
        <v>20</v>
      </c>
      <c r="E64" s="3" t="s">
        <v>21</v>
      </c>
      <c r="F64" s="4" t="s">
        <v>22</v>
      </c>
      <c r="G64" s="4" t="s">
        <v>23</v>
      </c>
      <c r="H64" s="4" t="s">
        <v>24</v>
      </c>
      <c r="I64" s="4" t="s">
        <v>25</v>
      </c>
      <c r="J64" s="5" t="s">
        <v>25</v>
      </c>
      <c r="K64" s="5" t="s">
        <v>403</v>
      </c>
      <c r="L64" s="5" t="s">
        <v>35</v>
      </c>
      <c r="M64" s="5" t="s">
        <v>36</v>
      </c>
      <c r="N64" s="5" t="s">
        <v>212</v>
      </c>
      <c r="O64" s="5" t="s">
        <v>37</v>
      </c>
      <c r="P64" s="4" t="str">
        <f t="shared" si="0"/>
        <v>Outstanding</v>
      </c>
      <c r="Q64" s="13" t="s">
        <v>25</v>
      </c>
    </row>
    <row r="65" spans="1:17" ht="60" customHeight="1" x14ac:dyDescent="0.35">
      <c r="A65" s="12" t="s">
        <v>398</v>
      </c>
      <c r="B65" s="6" t="s">
        <v>404</v>
      </c>
      <c r="C65" s="7" t="s">
        <v>405</v>
      </c>
      <c r="D65" s="8" t="s">
        <v>20</v>
      </c>
      <c r="E65" s="8" t="s">
        <v>21</v>
      </c>
      <c r="F65" s="9" t="s">
        <v>22</v>
      </c>
      <c r="G65" s="9" t="s">
        <v>23</v>
      </c>
      <c r="H65" s="9" t="s">
        <v>24</v>
      </c>
      <c r="I65" s="9" t="s">
        <v>25</v>
      </c>
      <c r="J65" s="10" t="s">
        <v>25</v>
      </c>
      <c r="K65" s="10" t="s">
        <v>406</v>
      </c>
      <c r="L65" s="10" t="s">
        <v>407</v>
      </c>
      <c r="M65" s="10" t="s">
        <v>408</v>
      </c>
      <c r="N65" s="10" t="s">
        <v>409</v>
      </c>
      <c r="O65" s="10" t="s">
        <v>410</v>
      </c>
      <c r="P65" s="9" t="str">
        <f t="shared" si="0"/>
        <v>Outstanding</v>
      </c>
      <c r="Q65" s="14" t="s">
        <v>25</v>
      </c>
    </row>
    <row r="69" spans="1:17" ht="32" customHeight="1" x14ac:dyDescent="0.35">
      <c r="A69" s="288" t="s">
        <v>411</v>
      </c>
      <c r="B69" s="288"/>
      <c r="C69" s="288"/>
      <c r="D69" s="288"/>
    </row>
  </sheetData>
  <mergeCells count="1">
    <mergeCell ref="A69:D69"/>
  </mergeCells>
  <conditionalFormatting sqref="F2:F6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5" xr:uid="{00000000-0002-0000-0200-000000000000}">
      <formula1>"Must,Should,Could,Won't,Unassigned"</formula1>
    </dataValidation>
    <dataValidation type="list" showErrorMessage="1" errorTitle="Invalid Value" error="Please select a value from the list: Low, Medium, High, Unassessed." sqref="G2:G65" xr:uid="{00000000-0002-0000-0200-000001000000}">
      <formula1>"Low,Medium,High,Unassessed"</formula1>
    </dataValidation>
    <dataValidation type="list" showErrorMessage="1" errorTitle="Invalid Value" error="Please select a value from the list: Phase1, Phase2, Phase3, Phase4, Phase5, Pending." sqref="H2:H6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5" xr:uid="{00000000-0002-0000-0200-000003000000}">
      <formula1>"Implemented,Testing,Failed,Compensated,Risk Accepted,N/A"</formula1>
    </dataValidation>
  </dataValidations>
  <hyperlinks>
    <hyperlink ref="A6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565</v>
      </c>
      <c r="C2" s="305" t="s">
        <v>565</v>
      </c>
      <c r="D2" s="305" t="s">
        <v>565</v>
      </c>
      <c r="E2" s="305" t="s">
        <v>565</v>
      </c>
      <c r="F2" s="305" t="s">
        <v>565</v>
      </c>
      <c r="G2" s="305" t="s">
        <v>565</v>
      </c>
      <c r="H2" s="309" t="s">
        <v>566</v>
      </c>
      <c r="I2" s="309" t="s">
        <v>566</v>
      </c>
      <c r="J2" s="309" t="s">
        <v>566</v>
      </c>
      <c r="K2" s="309" t="s">
        <v>566</v>
      </c>
      <c r="L2" s="309" t="s">
        <v>566</v>
      </c>
      <c r="M2" s="308" t="s">
        <v>567</v>
      </c>
      <c r="N2" s="308" t="s">
        <v>567</v>
      </c>
      <c r="O2" s="310" t="s">
        <v>568</v>
      </c>
      <c r="P2" s="310" t="s">
        <v>568</v>
      </c>
      <c r="Q2" s="306" t="s">
        <v>15</v>
      </c>
      <c r="R2" s="306" t="s">
        <v>15</v>
      </c>
      <c r="S2" s="306" t="s">
        <v>15</v>
      </c>
      <c r="T2" s="307" t="s">
        <v>569</v>
      </c>
    </row>
    <row r="3" spans="2:20" ht="35" customHeight="1" x14ac:dyDescent="0.35">
      <c r="B3" s="70" t="s">
        <v>570</v>
      </c>
      <c r="C3" s="70" t="s">
        <v>571</v>
      </c>
      <c r="D3" s="70" t="s">
        <v>572</v>
      </c>
      <c r="E3" s="70" t="s">
        <v>573</v>
      </c>
      <c r="F3" s="70" t="s">
        <v>574</v>
      </c>
      <c r="G3" s="70" t="s">
        <v>11</v>
      </c>
      <c r="H3" s="71" t="s">
        <v>575</v>
      </c>
      <c r="I3" s="71" t="s">
        <v>576</v>
      </c>
      <c r="J3" s="71" t="s">
        <v>577</v>
      </c>
      <c r="K3" s="71" t="s">
        <v>578</v>
      </c>
      <c r="L3" s="71" t="s">
        <v>509</v>
      </c>
      <c r="M3" s="72" t="s">
        <v>579</v>
      </c>
      <c r="N3" s="72" t="s">
        <v>580</v>
      </c>
      <c r="O3" s="73" t="s">
        <v>581</v>
      </c>
      <c r="P3" s="73" t="s">
        <v>582</v>
      </c>
      <c r="Q3" s="74" t="s">
        <v>15</v>
      </c>
      <c r="R3" s="74" t="s">
        <v>583</v>
      </c>
      <c r="S3" s="74" t="s">
        <v>584</v>
      </c>
      <c r="T3" s="75" t="s">
        <v>585</v>
      </c>
    </row>
    <row r="4" spans="2:20" ht="60" customHeight="1" x14ac:dyDescent="0.35">
      <c r="B4" s="76" t="s">
        <v>586</v>
      </c>
      <c r="C4" s="76" t="s">
        <v>587</v>
      </c>
      <c r="D4" s="76" t="s">
        <v>588</v>
      </c>
      <c r="E4" s="76" t="s">
        <v>589</v>
      </c>
      <c r="F4" s="76" t="s">
        <v>590</v>
      </c>
      <c r="G4" s="76" t="s">
        <v>591</v>
      </c>
      <c r="H4" s="76" t="s">
        <v>592</v>
      </c>
      <c r="I4" s="76" t="s">
        <v>593</v>
      </c>
      <c r="J4" s="76" t="s">
        <v>594</v>
      </c>
      <c r="K4" s="76" t="s">
        <v>595</v>
      </c>
      <c r="L4" s="76" t="s">
        <v>596</v>
      </c>
      <c r="M4" s="76" t="s">
        <v>597</v>
      </c>
      <c r="N4" s="76" t="s">
        <v>598</v>
      </c>
      <c r="O4" s="76" t="s">
        <v>599</v>
      </c>
      <c r="P4" s="76" t="s">
        <v>600</v>
      </c>
      <c r="Q4" s="76" t="s">
        <v>601</v>
      </c>
      <c r="R4" s="76" t="s">
        <v>602</v>
      </c>
      <c r="S4" s="76" t="s">
        <v>603</v>
      </c>
      <c r="T4" s="76" t="s">
        <v>604</v>
      </c>
    </row>
    <row r="5" spans="2:20" ht="60" customHeight="1" x14ac:dyDescent="0.35">
      <c r="B5" s="38" t="s">
        <v>605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606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607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608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609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610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611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612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613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614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615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616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617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618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619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620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621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622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623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624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625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626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627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628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629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630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631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632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633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634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635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636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637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638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639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640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641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642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643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644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645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646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647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648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649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650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651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652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653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654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411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655</v>
      </c>
      <c r="B1" s="104" t="s">
        <v>1</v>
      </c>
      <c r="C1" s="104" t="s">
        <v>656</v>
      </c>
      <c r="D1" s="104" t="s">
        <v>11</v>
      </c>
      <c r="E1" s="104" t="s">
        <v>657</v>
      </c>
      <c r="F1" s="104" t="s">
        <v>658</v>
      </c>
      <c r="G1" s="104" t="s">
        <v>659</v>
      </c>
      <c r="H1" s="104" t="s">
        <v>660</v>
      </c>
      <c r="I1" s="104" t="s">
        <v>661</v>
      </c>
      <c r="J1" s="104" t="s">
        <v>662</v>
      </c>
      <c r="K1" s="104" t="s">
        <v>663</v>
      </c>
      <c r="L1" s="104" t="s">
        <v>664</v>
      </c>
      <c r="M1" s="104" t="s">
        <v>665</v>
      </c>
      <c r="N1" s="104" t="s">
        <v>666</v>
      </c>
      <c r="O1" s="104" t="s">
        <v>667</v>
      </c>
      <c r="P1" s="104" t="s">
        <v>668</v>
      </c>
      <c r="Q1" s="104" t="s">
        <v>669</v>
      </c>
      <c r="R1" s="104" t="s">
        <v>670</v>
      </c>
      <c r="S1" s="104" t="s">
        <v>671</v>
      </c>
      <c r="T1" s="104" t="s">
        <v>672</v>
      </c>
      <c r="U1" s="104" t="s">
        <v>673</v>
      </c>
      <c r="V1" s="104" t="s">
        <v>674</v>
      </c>
      <c r="W1" s="104" t="s">
        <v>675</v>
      </c>
      <c r="X1" s="104" t="s">
        <v>676</v>
      </c>
      <c r="Y1" s="104" t="s">
        <v>677</v>
      </c>
      <c r="Z1" s="104" t="s">
        <v>678</v>
      </c>
      <c r="AA1" s="104" t="s">
        <v>679</v>
      </c>
      <c r="AB1" s="104" t="s">
        <v>680</v>
      </c>
      <c r="AC1" s="104" t="s">
        <v>681</v>
      </c>
      <c r="AD1" s="104" t="s">
        <v>682</v>
      </c>
      <c r="AE1" s="104" t="s">
        <v>683</v>
      </c>
      <c r="AF1" s="104" t="s">
        <v>684</v>
      </c>
      <c r="AG1" s="104" t="s">
        <v>685</v>
      </c>
      <c r="AH1" s="104" t="s">
        <v>686</v>
      </c>
      <c r="AI1" s="104" t="s">
        <v>687</v>
      </c>
      <c r="AJ1" s="104" t="s">
        <v>688</v>
      </c>
      <c r="AK1" s="104" t="s">
        <v>689</v>
      </c>
      <c r="AL1" s="104" t="s">
        <v>690</v>
      </c>
      <c r="AM1" s="104" t="s">
        <v>691</v>
      </c>
      <c r="AN1" s="104" t="s">
        <v>692</v>
      </c>
      <c r="AO1" s="104" t="s">
        <v>693</v>
      </c>
      <c r="AP1" s="104" t="s">
        <v>694</v>
      </c>
      <c r="AQ1" s="104" t="s">
        <v>695</v>
      </c>
      <c r="AR1" s="104" t="s">
        <v>696</v>
      </c>
      <c r="AS1" s="104" t="s">
        <v>697</v>
      </c>
      <c r="AT1" s="104" t="s">
        <v>698</v>
      </c>
      <c r="AU1" s="104" t="s">
        <v>699</v>
      </c>
      <c r="AV1" s="104" t="s">
        <v>700</v>
      </c>
      <c r="AW1" s="105" t="s">
        <v>701</v>
      </c>
    </row>
    <row r="2" spans="1:49" ht="60" customHeight="1" outlineLevel="1" x14ac:dyDescent="0.35">
      <c r="A2" s="97" t="s">
        <v>702</v>
      </c>
      <c r="B2" s="80">
        <v>1</v>
      </c>
      <c r="C2" s="82" t="s">
        <v>25</v>
      </c>
      <c r="D2" s="84" t="s">
        <v>703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702</v>
      </c>
      <c r="B3" s="81" t="s">
        <v>704</v>
      </c>
      <c r="C3" s="83" t="s">
        <v>705</v>
      </c>
      <c r="D3" s="85" t="s">
        <v>706</v>
      </c>
      <c r="E3" s="85" t="s">
        <v>707</v>
      </c>
      <c r="F3" s="86" t="s">
        <v>708</v>
      </c>
      <c r="G3" s="86" t="s">
        <v>709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702</v>
      </c>
      <c r="B4" s="81" t="s">
        <v>710</v>
      </c>
      <c r="C4" s="83" t="s">
        <v>711</v>
      </c>
      <c r="D4" s="85" t="s">
        <v>712</v>
      </c>
      <c r="E4" s="85" t="s">
        <v>713</v>
      </c>
      <c r="F4" s="86" t="s">
        <v>708</v>
      </c>
      <c r="G4" s="86" t="s">
        <v>714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702</v>
      </c>
      <c r="B5" s="81" t="s">
        <v>715</v>
      </c>
      <c r="C5" s="83" t="s">
        <v>716</v>
      </c>
      <c r="D5" s="85" t="s">
        <v>717</v>
      </c>
      <c r="E5" s="85" t="s">
        <v>718</v>
      </c>
      <c r="F5" s="86" t="s">
        <v>708</v>
      </c>
      <c r="G5" s="86" t="s">
        <v>719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702</v>
      </c>
      <c r="B6" s="81" t="s">
        <v>720</v>
      </c>
      <c r="C6" s="83" t="s">
        <v>721</v>
      </c>
      <c r="D6" s="85" t="s">
        <v>722</v>
      </c>
      <c r="E6" s="85" t="s">
        <v>723</v>
      </c>
      <c r="F6" s="86" t="s">
        <v>708</v>
      </c>
      <c r="G6" s="86" t="s">
        <v>709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702</v>
      </c>
      <c r="B7" s="81" t="s">
        <v>724</v>
      </c>
      <c r="C7" s="83" t="s">
        <v>725</v>
      </c>
      <c r="D7" s="85" t="s">
        <v>726</v>
      </c>
      <c r="E7" s="85" t="s">
        <v>727</v>
      </c>
      <c r="F7" s="86" t="s">
        <v>708</v>
      </c>
      <c r="G7" s="86" t="s">
        <v>719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728</v>
      </c>
      <c r="B8" s="80">
        <v>2</v>
      </c>
      <c r="C8" s="82" t="s">
        <v>25</v>
      </c>
      <c r="D8" s="84" t="s">
        <v>729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728</v>
      </c>
      <c r="B9" s="81" t="s">
        <v>730</v>
      </c>
      <c r="C9" s="83" t="s">
        <v>731</v>
      </c>
      <c r="D9" s="85" t="s">
        <v>732</v>
      </c>
      <c r="E9" s="85" t="s">
        <v>733</v>
      </c>
      <c r="F9" s="86" t="s">
        <v>734</v>
      </c>
      <c r="G9" s="86" t="s">
        <v>709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728</v>
      </c>
      <c r="B10" s="81" t="s">
        <v>735</v>
      </c>
      <c r="C10" s="83" t="s">
        <v>736</v>
      </c>
      <c r="D10" s="85" t="s">
        <v>737</v>
      </c>
      <c r="E10" s="85" t="s">
        <v>738</v>
      </c>
      <c r="F10" s="86" t="s">
        <v>734</v>
      </c>
      <c r="G10" s="86" t="s">
        <v>709</v>
      </c>
      <c r="H10" s="86">
        <v>1</v>
      </c>
      <c r="I10" s="88">
        <f>IF(COUNTIF(J10:AW10,"&lt;&gt;")=0,"",SUMPRODUCT(((Recommendations[ImplStatus]="Implemented")+(Recommendations[ImplStatus]="Compensated"))*ISNUMBER(MATCH(Recommendations[Id],J10:AW10,0)))/COUNTIF(J10:AW10,"&lt;&gt;"))</f>
        <v>0</v>
      </c>
      <c r="J10" s="90" t="s">
        <v>404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728</v>
      </c>
      <c r="B11" s="81" t="s">
        <v>739</v>
      </c>
      <c r="C11" s="83" t="s">
        <v>740</v>
      </c>
      <c r="D11" s="85" t="s">
        <v>741</v>
      </c>
      <c r="E11" s="85" t="s">
        <v>742</v>
      </c>
      <c r="F11" s="86" t="s">
        <v>734</v>
      </c>
      <c r="G11" s="86" t="s">
        <v>714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728</v>
      </c>
      <c r="B12" s="81" t="s">
        <v>743</v>
      </c>
      <c r="C12" s="83" t="s">
        <v>744</v>
      </c>
      <c r="D12" s="85" t="s">
        <v>745</v>
      </c>
      <c r="E12" s="85" t="s">
        <v>746</v>
      </c>
      <c r="F12" s="86" t="s">
        <v>734</v>
      </c>
      <c r="G12" s="86" t="s">
        <v>719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728</v>
      </c>
      <c r="B13" s="81" t="s">
        <v>747</v>
      </c>
      <c r="C13" s="83" t="s">
        <v>748</v>
      </c>
      <c r="D13" s="85" t="s">
        <v>749</v>
      </c>
      <c r="E13" s="85" t="s">
        <v>750</v>
      </c>
      <c r="F13" s="86" t="s">
        <v>734</v>
      </c>
      <c r="G13" s="86" t="s">
        <v>751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728</v>
      </c>
      <c r="B14" s="81" t="s">
        <v>752</v>
      </c>
      <c r="C14" s="83" t="s">
        <v>753</v>
      </c>
      <c r="D14" s="85" t="s">
        <v>754</v>
      </c>
      <c r="E14" s="85" t="s">
        <v>755</v>
      </c>
      <c r="F14" s="86" t="s">
        <v>734</v>
      </c>
      <c r="G14" s="86" t="s">
        <v>751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728</v>
      </c>
      <c r="B15" s="81" t="s">
        <v>756</v>
      </c>
      <c r="C15" s="83" t="s">
        <v>757</v>
      </c>
      <c r="D15" s="85" t="s">
        <v>758</v>
      </c>
      <c r="E15" s="85" t="s">
        <v>759</v>
      </c>
      <c r="F15" s="86" t="s">
        <v>734</v>
      </c>
      <c r="G15" s="86" t="s">
        <v>751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760</v>
      </c>
      <c r="B16" s="80">
        <v>3</v>
      </c>
      <c r="C16" s="82" t="s">
        <v>25</v>
      </c>
      <c r="D16" s="84" t="s">
        <v>761</v>
      </c>
      <c r="E16" s="84" t="s">
        <v>25</v>
      </c>
      <c r="F16" s="80" t="s">
        <v>25</v>
      </c>
      <c r="G16" s="80" t="s">
        <v>25</v>
      </c>
      <c r="H16" s="80"/>
      <c r="I16" s="87">
        <f>IF(COUNTIF(J16:AW16,"&lt;&gt;")=0,"",SUMPRODUCT(((Recommendations[ImplStatus]="Implemented")+(Recommendations[ImplStatus]="Compensated"))*ISNUMBER(MATCH(Recommendations[Id],J16:AW16,0)))/COUNTIF(J16:AW16,"&lt;&gt;"))</f>
        <v>0</v>
      </c>
      <c r="J16" s="89" t="s">
        <v>378</v>
      </c>
      <c r="K16" s="89" t="s">
        <v>385</v>
      </c>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760</v>
      </c>
      <c r="B17" s="81" t="s">
        <v>762</v>
      </c>
      <c r="C17" s="83" t="s">
        <v>763</v>
      </c>
      <c r="D17" s="85" t="s">
        <v>764</v>
      </c>
      <c r="E17" s="85" t="s">
        <v>765</v>
      </c>
      <c r="F17" s="86" t="s">
        <v>766</v>
      </c>
      <c r="G17" s="86" t="s">
        <v>767</v>
      </c>
      <c r="H17" s="86">
        <v>1</v>
      </c>
      <c r="I17" s="88">
        <f>IF(COUNTIF(J17:AW17,"&lt;&gt;")=0,"",SUMPRODUCT(((Recommendations[ImplStatus]="Implemented")+(Recommendations[ImplStatus]="Compensated"))*ISNUMBER(MATCH(Recommendations[Id],J17:AW17,0)))/COUNTIF(J17:AW17,"&lt;&gt;"))</f>
        <v>0</v>
      </c>
      <c r="J17" s="90" t="s">
        <v>378</v>
      </c>
      <c r="K17" s="90" t="s">
        <v>385</v>
      </c>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760</v>
      </c>
      <c r="B18" s="81" t="s">
        <v>768</v>
      </c>
      <c r="C18" s="83" t="s">
        <v>769</v>
      </c>
      <c r="D18" s="85" t="s">
        <v>770</v>
      </c>
      <c r="E18" s="85" t="s">
        <v>771</v>
      </c>
      <c r="F18" s="86" t="s">
        <v>766</v>
      </c>
      <c r="G18" s="86" t="s">
        <v>709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760</v>
      </c>
      <c r="B19" s="81" t="s">
        <v>772</v>
      </c>
      <c r="C19" s="83" t="s">
        <v>773</v>
      </c>
      <c r="D19" s="85" t="s">
        <v>774</v>
      </c>
      <c r="E19" s="85" t="s">
        <v>775</v>
      </c>
      <c r="F19" s="86" t="s">
        <v>766</v>
      </c>
      <c r="G19" s="86" t="s">
        <v>751</v>
      </c>
      <c r="H19" s="86">
        <v>1</v>
      </c>
      <c r="I19" s="88">
        <f>IF(COUNTIF(J19:AW19,"&lt;&gt;")=0,"",SUMPRODUCT(((Recommendations[ImplStatus]="Implemented")+(Recommendations[ImplStatus]="Compensated"))*ISNUMBER(MATCH(Recommendations[Id],J19:AW19,0)))/COUNTIF(J19:AW19,"&lt;&gt;"))</f>
        <v>0</v>
      </c>
      <c r="J19" s="90" t="s">
        <v>50</v>
      </c>
      <c r="K19" s="90" t="s">
        <v>109</v>
      </c>
      <c r="L19" s="90" t="s">
        <v>141</v>
      </c>
      <c r="M19" s="90" t="s">
        <v>154</v>
      </c>
      <c r="N19" s="90" t="s">
        <v>168</v>
      </c>
      <c r="O19" s="90" t="s">
        <v>236</v>
      </c>
      <c r="P19" s="90" t="s">
        <v>296</v>
      </c>
      <c r="Q19" s="90" t="s">
        <v>364</v>
      </c>
      <c r="R19" s="90" t="s">
        <v>371</v>
      </c>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760</v>
      </c>
      <c r="B20" s="81" t="s">
        <v>776</v>
      </c>
      <c r="C20" s="83" t="s">
        <v>777</v>
      </c>
      <c r="D20" s="85" t="s">
        <v>778</v>
      </c>
      <c r="E20" s="85" t="s">
        <v>779</v>
      </c>
      <c r="F20" s="86" t="s">
        <v>766</v>
      </c>
      <c r="G20" s="86" t="s">
        <v>751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760</v>
      </c>
      <c r="B21" s="81" t="s">
        <v>780</v>
      </c>
      <c r="C21" s="83" t="s">
        <v>781</v>
      </c>
      <c r="D21" s="85" t="s">
        <v>782</v>
      </c>
      <c r="E21" s="85" t="s">
        <v>783</v>
      </c>
      <c r="F21" s="86" t="s">
        <v>766</v>
      </c>
      <c r="G21" s="86" t="s">
        <v>751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760</v>
      </c>
      <c r="B22" s="81" t="s">
        <v>784</v>
      </c>
      <c r="C22" s="83" t="s">
        <v>785</v>
      </c>
      <c r="D22" s="85" t="s">
        <v>786</v>
      </c>
      <c r="E22" s="85" t="s">
        <v>787</v>
      </c>
      <c r="F22" s="86" t="s">
        <v>766</v>
      </c>
      <c r="G22" s="86" t="s">
        <v>751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760</v>
      </c>
      <c r="B23" s="81" t="s">
        <v>788</v>
      </c>
      <c r="C23" s="83" t="s">
        <v>789</v>
      </c>
      <c r="D23" s="85" t="s">
        <v>790</v>
      </c>
      <c r="E23" s="85" t="s">
        <v>791</v>
      </c>
      <c r="F23" s="86" t="s">
        <v>766</v>
      </c>
      <c r="G23" s="86" t="s">
        <v>709</v>
      </c>
      <c r="H23" s="86">
        <v>2</v>
      </c>
      <c r="I23" s="88">
        <f>IF(COUNTIF(J23:AW23,"&lt;&gt;")=0,"",SUMPRODUCT(((Recommendations[ImplStatus]="Implemented")+(Recommendations[ImplStatus]="Compensated"))*ISNUMBER(MATCH(Recommendations[Id],J23:AW23,0)))/COUNTIF(J23:AW23,"&lt;&gt;"))</f>
        <v>0</v>
      </c>
      <c r="J23" s="90" t="s">
        <v>220</v>
      </c>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760</v>
      </c>
      <c r="B24" s="81" t="s">
        <v>792</v>
      </c>
      <c r="C24" s="83" t="s">
        <v>793</v>
      </c>
      <c r="D24" s="85" t="s">
        <v>794</v>
      </c>
      <c r="E24" s="85" t="s">
        <v>795</v>
      </c>
      <c r="F24" s="86" t="s">
        <v>766</v>
      </c>
      <c r="G24" s="86" t="s">
        <v>709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760</v>
      </c>
      <c r="B25" s="81" t="s">
        <v>796</v>
      </c>
      <c r="C25" s="83" t="s">
        <v>797</v>
      </c>
      <c r="D25" s="85" t="s">
        <v>798</v>
      </c>
      <c r="E25" s="85" t="s">
        <v>799</v>
      </c>
      <c r="F25" s="86" t="s">
        <v>766</v>
      </c>
      <c r="G25" s="86" t="s">
        <v>751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760</v>
      </c>
      <c r="B26" s="81" t="s">
        <v>800</v>
      </c>
      <c r="C26" s="83" t="s">
        <v>801</v>
      </c>
      <c r="D26" s="85" t="s">
        <v>802</v>
      </c>
      <c r="E26" s="85" t="s">
        <v>803</v>
      </c>
      <c r="F26" s="86" t="s">
        <v>766</v>
      </c>
      <c r="G26" s="86" t="s">
        <v>751</v>
      </c>
      <c r="H26" s="86">
        <v>2</v>
      </c>
      <c r="I26" s="88">
        <f>IF(COUNTIF(J26:AW26,"&lt;&gt;")=0,"",SUMPRODUCT(((Recommendations[ImplStatus]="Implemented")+(Recommendations[ImplStatus]="Compensated"))*ISNUMBER(MATCH(Recommendations[Id],J26:AW26,0)))/COUNTIF(J26:AW26,"&lt;&gt;"))</f>
        <v>0</v>
      </c>
      <c r="J26" s="90" t="s">
        <v>18</v>
      </c>
      <c r="K26" s="90" t="s">
        <v>182</v>
      </c>
      <c r="L26" s="90" t="s">
        <v>197</v>
      </c>
      <c r="M26" s="90" t="s">
        <v>250</v>
      </c>
      <c r="N26" s="90" t="s">
        <v>264</v>
      </c>
      <c r="O26" s="90" t="s">
        <v>311</v>
      </c>
      <c r="P26" s="90" t="s">
        <v>357</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760</v>
      </c>
      <c r="B27" s="81" t="s">
        <v>804</v>
      </c>
      <c r="C27" s="83" t="s">
        <v>805</v>
      </c>
      <c r="D27" s="85" t="s">
        <v>806</v>
      </c>
      <c r="E27" s="85" t="s">
        <v>807</v>
      </c>
      <c r="F27" s="86" t="s">
        <v>766</v>
      </c>
      <c r="G27" s="86" t="s">
        <v>751</v>
      </c>
      <c r="H27" s="86">
        <v>2</v>
      </c>
      <c r="I27" s="88">
        <f>IF(COUNTIF(J27:AW27,"&lt;&gt;")=0,"",SUMPRODUCT(((Recommendations[ImplStatus]="Implemented")+(Recommendations[ImplStatus]="Compensated"))*ISNUMBER(MATCH(Recommendations[Id],J27:AW27,0)))/COUNTIF(J27:AW27,"&lt;&gt;"))</f>
        <v>0</v>
      </c>
      <c r="J27" s="90" t="s">
        <v>39</v>
      </c>
      <c r="K27" s="90" t="s">
        <v>44</v>
      </c>
      <c r="L27" s="90" t="s">
        <v>67</v>
      </c>
      <c r="M27" s="90" t="s">
        <v>89</v>
      </c>
      <c r="N27" s="90" t="s">
        <v>95</v>
      </c>
      <c r="O27" s="90" t="s">
        <v>128</v>
      </c>
      <c r="P27" s="90" t="s">
        <v>134</v>
      </c>
      <c r="Q27" s="90" t="s">
        <v>190</v>
      </c>
      <c r="R27" s="90" t="s">
        <v>228</v>
      </c>
      <c r="S27" s="90" t="s">
        <v>243</v>
      </c>
      <c r="T27" s="90" t="s">
        <v>283</v>
      </c>
      <c r="U27" s="90" t="s">
        <v>317</v>
      </c>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760</v>
      </c>
      <c r="B28" s="81" t="s">
        <v>808</v>
      </c>
      <c r="C28" s="83" t="s">
        <v>809</v>
      </c>
      <c r="D28" s="85" t="s">
        <v>810</v>
      </c>
      <c r="E28" s="85" t="s">
        <v>811</v>
      </c>
      <c r="F28" s="86" t="s">
        <v>766</v>
      </c>
      <c r="G28" s="86" t="s">
        <v>751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760</v>
      </c>
      <c r="B29" s="81" t="s">
        <v>812</v>
      </c>
      <c r="C29" s="83" t="s">
        <v>813</v>
      </c>
      <c r="D29" s="85" t="s">
        <v>814</v>
      </c>
      <c r="E29" s="85" t="s">
        <v>815</v>
      </c>
      <c r="F29" s="86" t="s">
        <v>766</v>
      </c>
      <c r="G29" s="86" t="s">
        <v>751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760</v>
      </c>
      <c r="B30" s="81" t="s">
        <v>816</v>
      </c>
      <c r="C30" s="83" t="s">
        <v>817</v>
      </c>
      <c r="D30" s="85" t="s">
        <v>818</v>
      </c>
      <c r="E30" s="85" t="s">
        <v>819</v>
      </c>
      <c r="F30" s="86" t="s">
        <v>766</v>
      </c>
      <c r="G30" s="86" t="s">
        <v>719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820</v>
      </c>
      <c r="B31" s="80">
        <v>4</v>
      </c>
      <c r="C31" s="82" t="s">
        <v>25</v>
      </c>
      <c r="D31" s="84" t="s">
        <v>821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820</v>
      </c>
      <c r="B32" s="81" t="s">
        <v>67</v>
      </c>
      <c r="C32" s="83" t="s">
        <v>822</v>
      </c>
      <c r="D32" s="85" t="s">
        <v>823</v>
      </c>
      <c r="E32" s="85" t="s">
        <v>824</v>
      </c>
      <c r="F32" s="86" t="s">
        <v>825</v>
      </c>
      <c r="G32" s="86" t="s">
        <v>767</v>
      </c>
      <c r="H32" s="86">
        <v>1</v>
      </c>
      <c r="I32" s="88">
        <f>IF(COUNTIF(J32:AW32,"&lt;&gt;")=0,"",SUMPRODUCT(((Recommendations[ImplStatus]="Implemented")+(Recommendations[ImplStatus]="Compensated"))*ISNUMBER(MATCH(Recommendations[Id],J32:AW32,0)))/COUNTIF(J32:AW32,"&lt;&gt;"))</f>
        <v>0</v>
      </c>
      <c r="J32" s="90" t="s">
        <v>175</v>
      </c>
      <c r="K32" s="90" t="s">
        <v>257</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820</v>
      </c>
      <c r="B33" s="81" t="s">
        <v>826</v>
      </c>
      <c r="C33" s="83" t="s">
        <v>827</v>
      </c>
      <c r="D33" s="85" t="s">
        <v>828</v>
      </c>
      <c r="E33" s="85" t="s">
        <v>829</v>
      </c>
      <c r="F33" s="86" t="s">
        <v>825</v>
      </c>
      <c r="G33" s="86" t="s">
        <v>767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820</v>
      </c>
      <c r="B34" s="81" t="s">
        <v>830</v>
      </c>
      <c r="C34" s="83" t="s">
        <v>831</v>
      </c>
      <c r="D34" s="85" t="s">
        <v>832</v>
      </c>
      <c r="E34" s="85" t="s">
        <v>833</v>
      </c>
      <c r="F34" s="86" t="s">
        <v>708</v>
      </c>
      <c r="G34" s="86" t="s">
        <v>751</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820</v>
      </c>
      <c r="B35" s="81" t="s">
        <v>834</v>
      </c>
      <c r="C35" s="83" t="s">
        <v>835</v>
      </c>
      <c r="D35" s="85" t="s">
        <v>836</v>
      </c>
      <c r="E35" s="85" t="s">
        <v>837</v>
      </c>
      <c r="F35" s="86" t="s">
        <v>708</v>
      </c>
      <c r="G35" s="86" t="s">
        <v>751</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820</v>
      </c>
      <c r="B36" s="81" t="s">
        <v>838</v>
      </c>
      <c r="C36" s="83" t="s">
        <v>839</v>
      </c>
      <c r="D36" s="85" t="s">
        <v>840</v>
      </c>
      <c r="E36" s="85" t="s">
        <v>841</v>
      </c>
      <c r="F36" s="86" t="s">
        <v>708</v>
      </c>
      <c r="G36" s="86" t="s">
        <v>751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820</v>
      </c>
      <c r="B37" s="81" t="s">
        <v>842</v>
      </c>
      <c r="C37" s="83" t="s">
        <v>843</v>
      </c>
      <c r="D37" s="85" t="s">
        <v>844</v>
      </c>
      <c r="E37" s="85" t="s">
        <v>845</v>
      </c>
      <c r="F37" s="86" t="s">
        <v>708</v>
      </c>
      <c r="G37" s="86" t="s">
        <v>751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820</v>
      </c>
      <c r="B38" s="81" t="s">
        <v>846</v>
      </c>
      <c r="C38" s="83" t="s">
        <v>847</v>
      </c>
      <c r="D38" s="85" t="s">
        <v>848</v>
      </c>
      <c r="E38" s="85" t="s">
        <v>849</v>
      </c>
      <c r="F38" s="86" t="s">
        <v>850</v>
      </c>
      <c r="G38" s="86" t="s">
        <v>751</v>
      </c>
      <c r="H38" s="86">
        <v>1</v>
      </c>
      <c r="I38" s="88">
        <f>IF(COUNTIF(J38:AW38,"&lt;&gt;")=0,"",SUMPRODUCT(((Recommendations[ImplStatus]="Implemented")+(Recommendations[ImplStatus]="Compensated"))*ISNUMBER(MATCH(Recommendations[Id],J38:AW38,0)))/COUNTIF(J38:AW38,"&lt;&gt;"))</f>
        <v>0</v>
      </c>
      <c r="J38" s="90" t="s">
        <v>29</v>
      </c>
      <c r="K38" s="90" t="s">
        <v>200</v>
      </c>
      <c r="L38" s="90" t="s">
        <v>252</v>
      </c>
      <c r="M38" s="90" t="s">
        <v>257</v>
      </c>
      <c r="N38" s="90" t="s">
        <v>267</v>
      </c>
      <c r="O38" s="90" t="s">
        <v>274</v>
      </c>
      <c r="P38" s="90" t="s">
        <v>399</v>
      </c>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820</v>
      </c>
      <c r="B39" s="81" t="s">
        <v>851</v>
      </c>
      <c r="C39" s="83" t="s">
        <v>852</v>
      </c>
      <c r="D39" s="85" t="s">
        <v>853</v>
      </c>
      <c r="E39" s="85" t="s">
        <v>854</v>
      </c>
      <c r="F39" s="86" t="s">
        <v>708</v>
      </c>
      <c r="G39" s="86" t="s">
        <v>751</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820</v>
      </c>
      <c r="B40" s="81" t="s">
        <v>855</v>
      </c>
      <c r="C40" s="83" t="s">
        <v>856</v>
      </c>
      <c r="D40" s="85" t="s">
        <v>857</v>
      </c>
      <c r="E40" s="85" t="s">
        <v>858</v>
      </c>
      <c r="F40" s="86" t="s">
        <v>708</v>
      </c>
      <c r="G40" s="86" t="s">
        <v>751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820</v>
      </c>
      <c r="B41" s="81" t="s">
        <v>859</v>
      </c>
      <c r="C41" s="83" t="s">
        <v>860</v>
      </c>
      <c r="D41" s="85" t="s">
        <v>861</v>
      </c>
      <c r="E41" s="85" t="s">
        <v>862</v>
      </c>
      <c r="F41" s="86" t="s">
        <v>708</v>
      </c>
      <c r="G41" s="86" t="s">
        <v>751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820</v>
      </c>
      <c r="B42" s="81" t="s">
        <v>863</v>
      </c>
      <c r="C42" s="83" t="s">
        <v>864</v>
      </c>
      <c r="D42" s="85" t="s">
        <v>865</v>
      </c>
      <c r="E42" s="85" t="s">
        <v>866</v>
      </c>
      <c r="F42" s="86" t="s">
        <v>766</v>
      </c>
      <c r="G42" s="86" t="s">
        <v>751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820</v>
      </c>
      <c r="B43" s="81" t="s">
        <v>867</v>
      </c>
      <c r="C43" s="83" t="s">
        <v>868</v>
      </c>
      <c r="D43" s="85" t="s">
        <v>869</v>
      </c>
      <c r="E43" s="85" t="s">
        <v>870</v>
      </c>
      <c r="F43" s="86" t="s">
        <v>766</v>
      </c>
      <c r="G43" s="86" t="s">
        <v>751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871</v>
      </c>
      <c r="B44" s="80">
        <v>5</v>
      </c>
      <c r="C44" s="82" t="s">
        <v>25</v>
      </c>
      <c r="D44" s="84" t="s">
        <v>872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871</v>
      </c>
      <c r="B45" s="81" t="s">
        <v>873</v>
      </c>
      <c r="C45" s="83" t="s">
        <v>874</v>
      </c>
      <c r="D45" s="85" t="s">
        <v>875</v>
      </c>
      <c r="E45" s="85" t="s">
        <v>876</v>
      </c>
      <c r="F45" s="86" t="s">
        <v>850</v>
      </c>
      <c r="G45" s="86" t="s">
        <v>709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871</v>
      </c>
      <c r="B46" s="81" t="s">
        <v>877</v>
      </c>
      <c r="C46" s="83" t="s">
        <v>878</v>
      </c>
      <c r="D46" s="85" t="s">
        <v>879</v>
      </c>
      <c r="E46" s="85" t="s">
        <v>880</v>
      </c>
      <c r="F46" s="86" t="s">
        <v>850</v>
      </c>
      <c r="G46" s="86" t="s">
        <v>751</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871</v>
      </c>
      <c r="B47" s="81" t="s">
        <v>881</v>
      </c>
      <c r="C47" s="83" t="s">
        <v>882</v>
      </c>
      <c r="D47" s="85" t="s">
        <v>883</v>
      </c>
      <c r="E47" s="85" t="s">
        <v>884</v>
      </c>
      <c r="F47" s="86" t="s">
        <v>850</v>
      </c>
      <c r="G47" s="86" t="s">
        <v>751</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871</v>
      </c>
      <c r="B48" s="81" t="s">
        <v>885</v>
      </c>
      <c r="C48" s="83" t="s">
        <v>886</v>
      </c>
      <c r="D48" s="85" t="s">
        <v>887</v>
      </c>
      <c r="E48" s="85" t="s">
        <v>888</v>
      </c>
      <c r="F48" s="86" t="s">
        <v>850</v>
      </c>
      <c r="G48" s="86" t="s">
        <v>751</v>
      </c>
      <c r="H48" s="86">
        <v>1</v>
      </c>
      <c r="I48" s="88">
        <f>IF(COUNTIF(J48:AW48,"&lt;&gt;")=0,"",SUMPRODUCT(((Recommendations[ImplStatus]="Implemented")+(Recommendations[ImplStatus]="Compensated"))*ISNUMBER(MATCH(Recommendations[Id],J48:AW48,0)))/COUNTIF(J48:AW48,"&lt;&gt;"))</f>
        <v>0</v>
      </c>
      <c r="J48" s="90" t="s">
        <v>168</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871</v>
      </c>
      <c r="B49" s="81" t="s">
        <v>889</v>
      </c>
      <c r="C49" s="83" t="s">
        <v>890</v>
      </c>
      <c r="D49" s="85" t="s">
        <v>891</v>
      </c>
      <c r="E49" s="85" t="s">
        <v>892</v>
      </c>
      <c r="F49" s="86" t="s">
        <v>850</v>
      </c>
      <c r="G49" s="86" t="s">
        <v>709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871</v>
      </c>
      <c r="B50" s="81" t="s">
        <v>893</v>
      </c>
      <c r="C50" s="83" t="s">
        <v>894</v>
      </c>
      <c r="D50" s="85" t="s">
        <v>895</v>
      </c>
      <c r="E50" s="85" t="s">
        <v>896</v>
      </c>
      <c r="F50" s="86" t="s">
        <v>850</v>
      </c>
      <c r="G50" s="86" t="s">
        <v>767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897</v>
      </c>
      <c r="B51" s="80">
        <v>6</v>
      </c>
      <c r="C51" s="82" t="s">
        <v>25</v>
      </c>
      <c r="D51" s="84" t="s">
        <v>898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897</v>
      </c>
      <c r="B52" s="81" t="s">
        <v>899</v>
      </c>
      <c r="C52" s="83" t="s">
        <v>900</v>
      </c>
      <c r="D52" s="85" t="s">
        <v>901</v>
      </c>
      <c r="E52" s="85" t="s">
        <v>902</v>
      </c>
      <c r="F52" s="86" t="s">
        <v>825</v>
      </c>
      <c r="G52" s="86" t="s">
        <v>767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897</v>
      </c>
      <c r="B53" s="81" t="s">
        <v>903</v>
      </c>
      <c r="C53" s="83" t="s">
        <v>904</v>
      </c>
      <c r="D53" s="85" t="s">
        <v>905</v>
      </c>
      <c r="E53" s="85" t="s">
        <v>906</v>
      </c>
      <c r="F53" s="86" t="s">
        <v>825</v>
      </c>
      <c r="G53" s="86" t="s">
        <v>767</v>
      </c>
      <c r="H53" s="86">
        <v>1</v>
      </c>
      <c r="I53" s="88">
        <f>IF(COUNTIF(J53:AW53,"&lt;&gt;")=0,"",SUMPRODUCT(((Recommendations[ImplStatus]="Implemented")+(Recommendations[ImplStatus]="Compensated"))*ISNUMBER(MATCH(Recommendations[Id],J53:AW53,0)))/COUNTIF(J53:AW53,"&lt;&gt;"))</f>
        <v>0</v>
      </c>
      <c r="J53" s="90" t="s">
        <v>29</v>
      </c>
      <c r="K53" s="90" t="s">
        <v>33</v>
      </c>
      <c r="L53" s="90" t="s">
        <v>200</v>
      </c>
      <c r="M53" s="90" t="s">
        <v>210</v>
      </c>
      <c r="N53" s="90" t="s">
        <v>252</v>
      </c>
      <c r="O53" s="90" t="s">
        <v>254</v>
      </c>
      <c r="P53" s="90" t="s">
        <v>274</v>
      </c>
      <c r="Q53" s="90" t="s">
        <v>399</v>
      </c>
      <c r="R53" s="90" t="s">
        <v>402</v>
      </c>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897</v>
      </c>
      <c r="B54" s="81" t="s">
        <v>907</v>
      </c>
      <c r="C54" s="83" t="s">
        <v>908</v>
      </c>
      <c r="D54" s="85" t="s">
        <v>909</v>
      </c>
      <c r="E54" s="85" t="s">
        <v>910</v>
      </c>
      <c r="F54" s="86" t="s">
        <v>850</v>
      </c>
      <c r="G54" s="86" t="s">
        <v>751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897</v>
      </c>
      <c r="B55" s="81" t="s">
        <v>911</v>
      </c>
      <c r="C55" s="83" t="s">
        <v>912</v>
      </c>
      <c r="D55" s="85" t="s">
        <v>913</v>
      </c>
      <c r="E55" s="85" t="s">
        <v>914</v>
      </c>
      <c r="F55" s="86" t="s">
        <v>850</v>
      </c>
      <c r="G55" s="86" t="s">
        <v>751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897</v>
      </c>
      <c r="B56" s="81" t="s">
        <v>915</v>
      </c>
      <c r="C56" s="83" t="s">
        <v>916</v>
      </c>
      <c r="D56" s="85" t="s">
        <v>917</v>
      </c>
      <c r="E56" s="85" t="s">
        <v>918</v>
      </c>
      <c r="F56" s="86" t="s">
        <v>850</v>
      </c>
      <c r="G56" s="86" t="s">
        <v>751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897</v>
      </c>
      <c r="B57" s="81" t="s">
        <v>919</v>
      </c>
      <c r="C57" s="83" t="s">
        <v>920</v>
      </c>
      <c r="D57" s="85" t="s">
        <v>921</v>
      </c>
      <c r="E57" s="85" t="s">
        <v>922</v>
      </c>
      <c r="F57" s="86" t="s">
        <v>734</v>
      </c>
      <c r="G57" s="86" t="s">
        <v>709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897</v>
      </c>
      <c r="B58" s="81" t="s">
        <v>923</v>
      </c>
      <c r="C58" s="83" t="s">
        <v>924</v>
      </c>
      <c r="D58" s="85" t="s">
        <v>925</v>
      </c>
      <c r="E58" s="85" t="s">
        <v>926</v>
      </c>
      <c r="F58" s="86" t="s">
        <v>850</v>
      </c>
      <c r="G58" s="86" t="s">
        <v>751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897</v>
      </c>
      <c r="B59" s="81" t="s">
        <v>927</v>
      </c>
      <c r="C59" s="83" t="s">
        <v>928</v>
      </c>
      <c r="D59" s="85" t="s">
        <v>929</v>
      </c>
      <c r="E59" s="85" t="s">
        <v>930</v>
      </c>
      <c r="F59" s="86" t="s">
        <v>850</v>
      </c>
      <c r="G59" s="86" t="s">
        <v>767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931</v>
      </c>
      <c r="B60" s="80">
        <v>7</v>
      </c>
      <c r="C60" s="82" t="s">
        <v>25</v>
      </c>
      <c r="D60" s="84" t="s">
        <v>932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931</v>
      </c>
      <c r="B61" s="81" t="s">
        <v>933</v>
      </c>
      <c r="C61" s="83" t="s">
        <v>934</v>
      </c>
      <c r="D61" s="85" t="s">
        <v>935</v>
      </c>
      <c r="E61" s="85" t="s">
        <v>936</v>
      </c>
      <c r="F61" s="86" t="s">
        <v>825</v>
      </c>
      <c r="G61" s="86" t="s">
        <v>767</v>
      </c>
      <c r="H61" s="86">
        <v>1</v>
      </c>
      <c r="I61" s="88">
        <f>IF(COUNTIF(J61:AW61,"&lt;&gt;")=0,"",SUMPRODUCT(((Recommendations[ImplStatus]="Implemented")+(Recommendations[ImplStatus]="Compensated"))*ISNUMBER(MATCH(Recommendations[Id],J61:AW61,0)))/COUNTIF(J61:AW61,"&lt;&gt;"))</f>
        <v>0</v>
      </c>
      <c r="J61" s="90" t="s">
        <v>404</v>
      </c>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931</v>
      </c>
      <c r="B62" s="81" t="s">
        <v>937</v>
      </c>
      <c r="C62" s="83" t="s">
        <v>938</v>
      </c>
      <c r="D62" s="85" t="s">
        <v>939</v>
      </c>
      <c r="E62" s="85" t="s">
        <v>940</v>
      </c>
      <c r="F62" s="86" t="s">
        <v>825</v>
      </c>
      <c r="G62" s="86" t="s">
        <v>767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931</v>
      </c>
      <c r="B63" s="81" t="s">
        <v>941</v>
      </c>
      <c r="C63" s="83" t="s">
        <v>942</v>
      </c>
      <c r="D63" s="85" t="s">
        <v>943</v>
      </c>
      <c r="E63" s="85" t="s">
        <v>944</v>
      </c>
      <c r="F63" s="86" t="s">
        <v>734</v>
      </c>
      <c r="G63" s="86" t="s">
        <v>751</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931</v>
      </c>
      <c r="B64" s="81" t="s">
        <v>945</v>
      </c>
      <c r="C64" s="83" t="s">
        <v>946</v>
      </c>
      <c r="D64" s="85" t="s">
        <v>947</v>
      </c>
      <c r="E64" s="85" t="s">
        <v>948</v>
      </c>
      <c r="F64" s="86" t="s">
        <v>734</v>
      </c>
      <c r="G64" s="86" t="s">
        <v>751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931</v>
      </c>
      <c r="B65" s="81" t="s">
        <v>949</v>
      </c>
      <c r="C65" s="83" t="s">
        <v>950</v>
      </c>
      <c r="D65" s="85" t="s">
        <v>951</v>
      </c>
      <c r="E65" s="85" t="s">
        <v>952</v>
      </c>
      <c r="F65" s="86" t="s">
        <v>734</v>
      </c>
      <c r="G65" s="86" t="s">
        <v>709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931</v>
      </c>
      <c r="B66" s="81" t="s">
        <v>953</v>
      </c>
      <c r="C66" s="83" t="s">
        <v>954</v>
      </c>
      <c r="D66" s="85" t="s">
        <v>955</v>
      </c>
      <c r="E66" s="85" t="s">
        <v>956</v>
      </c>
      <c r="F66" s="86" t="s">
        <v>734</v>
      </c>
      <c r="G66" s="86" t="s">
        <v>709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931</v>
      </c>
      <c r="B67" s="81" t="s">
        <v>957</v>
      </c>
      <c r="C67" s="83" t="s">
        <v>958</v>
      </c>
      <c r="D67" s="85" t="s">
        <v>959</v>
      </c>
      <c r="E67" s="85" t="s">
        <v>960</v>
      </c>
      <c r="F67" s="86" t="s">
        <v>734</v>
      </c>
      <c r="G67" s="86" t="s">
        <v>714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961</v>
      </c>
      <c r="B68" s="80">
        <v>8</v>
      </c>
      <c r="C68" s="82" t="s">
        <v>25</v>
      </c>
      <c r="D68" s="84" t="s">
        <v>962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961</v>
      </c>
      <c r="B69" s="81" t="s">
        <v>161</v>
      </c>
      <c r="C69" s="83" t="s">
        <v>963</v>
      </c>
      <c r="D69" s="85" t="s">
        <v>964</v>
      </c>
      <c r="E69" s="85" t="s">
        <v>965</v>
      </c>
      <c r="F69" s="86" t="s">
        <v>825</v>
      </c>
      <c r="G69" s="86" t="s">
        <v>767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961</v>
      </c>
      <c r="B70" s="81" t="s">
        <v>168</v>
      </c>
      <c r="C70" s="83" t="s">
        <v>966</v>
      </c>
      <c r="D70" s="85" t="s">
        <v>967</v>
      </c>
      <c r="E70" s="85" t="s">
        <v>968</v>
      </c>
      <c r="F70" s="86" t="s">
        <v>766</v>
      </c>
      <c r="G70" s="86" t="s">
        <v>719</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961</v>
      </c>
      <c r="B71" s="81" t="s">
        <v>175</v>
      </c>
      <c r="C71" s="83" t="s">
        <v>969</v>
      </c>
      <c r="D71" s="85" t="s">
        <v>970</v>
      </c>
      <c r="E71" s="85" t="s">
        <v>971</v>
      </c>
      <c r="F71" s="86" t="s">
        <v>766</v>
      </c>
      <c r="G71" s="86" t="s">
        <v>751</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961</v>
      </c>
      <c r="B72" s="81" t="s">
        <v>182</v>
      </c>
      <c r="C72" s="83" t="s">
        <v>972</v>
      </c>
      <c r="D72" s="85" t="s">
        <v>973</v>
      </c>
      <c r="E72" s="85" t="s">
        <v>974</v>
      </c>
      <c r="F72" s="86" t="s">
        <v>975</v>
      </c>
      <c r="G72" s="86" t="s">
        <v>751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961</v>
      </c>
      <c r="B73" s="81" t="s">
        <v>976</v>
      </c>
      <c r="C73" s="83" t="s">
        <v>977</v>
      </c>
      <c r="D73" s="85" t="s">
        <v>978</v>
      </c>
      <c r="E73" s="85" t="s">
        <v>979</v>
      </c>
      <c r="F73" s="86" t="s">
        <v>766</v>
      </c>
      <c r="G73" s="86" t="s">
        <v>719</v>
      </c>
      <c r="H73" s="86">
        <v>2</v>
      </c>
      <c r="I73" s="88">
        <f>IF(COUNTIF(J73:AW73,"&lt;&gt;")=0,"",SUMPRODUCT(((Recommendations[ImplStatus]="Implemented")+(Recommendations[ImplStatus]="Compensated"))*ISNUMBER(MATCH(Recommendations[Id],J73:AW73,0)))/COUNTIF(J73:AW73,"&lt;&gt;"))</f>
        <v>0</v>
      </c>
      <c r="J73" s="90" t="s">
        <v>337</v>
      </c>
      <c r="K73" s="90" t="s">
        <v>344</v>
      </c>
      <c r="L73" s="90" t="s">
        <v>351</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961</v>
      </c>
      <c r="B74" s="81" t="s">
        <v>980</v>
      </c>
      <c r="C74" s="83" t="s">
        <v>981</v>
      </c>
      <c r="D74" s="85" t="s">
        <v>982</v>
      </c>
      <c r="E74" s="85" t="s">
        <v>983</v>
      </c>
      <c r="F74" s="86" t="s">
        <v>766</v>
      </c>
      <c r="G74" s="86" t="s">
        <v>719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961</v>
      </c>
      <c r="B75" s="81" t="s">
        <v>984</v>
      </c>
      <c r="C75" s="83" t="s">
        <v>985</v>
      </c>
      <c r="D75" s="85" t="s">
        <v>986</v>
      </c>
      <c r="E75" s="85" t="s">
        <v>987</v>
      </c>
      <c r="F75" s="86" t="s">
        <v>766</v>
      </c>
      <c r="G75" s="86" t="s">
        <v>719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961</v>
      </c>
      <c r="B76" s="81" t="s">
        <v>988</v>
      </c>
      <c r="C76" s="83" t="s">
        <v>989</v>
      </c>
      <c r="D76" s="85" t="s">
        <v>990</v>
      </c>
      <c r="E76" s="85" t="s">
        <v>991</v>
      </c>
      <c r="F76" s="86" t="s">
        <v>766</v>
      </c>
      <c r="G76" s="86" t="s">
        <v>719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961</v>
      </c>
      <c r="B77" s="81" t="s">
        <v>992</v>
      </c>
      <c r="C77" s="83" t="s">
        <v>993</v>
      </c>
      <c r="D77" s="85" t="s">
        <v>994</v>
      </c>
      <c r="E77" s="85" t="s">
        <v>995</v>
      </c>
      <c r="F77" s="86" t="s">
        <v>766</v>
      </c>
      <c r="G77" s="86" t="s">
        <v>719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961</v>
      </c>
      <c r="B78" s="81" t="s">
        <v>996</v>
      </c>
      <c r="C78" s="83" t="s">
        <v>997</v>
      </c>
      <c r="D78" s="85" t="s">
        <v>998</v>
      </c>
      <c r="E78" s="85" t="s">
        <v>999</v>
      </c>
      <c r="F78" s="86" t="s">
        <v>766</v>
      </c>
      <c r="G78" s="86" t="s">
        <v>751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961</v>
      </c>
      <c r="B79" s="81" t="s">
        <v>1000</v>
      </c>
      <c r="C79" s="83" t="s">
        <v>1001</v>
      </c>
      <c r="D79" s="85" t="s">
        <v>1002</v>
      </c>
      <c r="E79" s="85" t="s">
        <v>1003</v>
      </c>
      <c r="F79" s="86" t="s">
        <v>766</v>
      </c>
      <c r="G79" s="86" t="s">
        <v>719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961</v>
      </c>
      <c r="B80" s="81" t="s">
        <v>1004</v>
      </c>
      <c r="C80" s="83" t="s">
        <v>1005</v>
      </c>
      <c r="D80" s="85" t="s">
        <v>1006</v>
      </c>
      <c r="E80" s="85" t="s">
        <v>1007</v>
      </c>
      <c r="F80" s="86" t="s">
        <v>766</v>
      </c>
      <c r="G80" s="86" t="s">
        <v>719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1008</v>
      </c>
      <c r="B81" s="80">
        <v>9</v>
      </c>
      <c r="C81" s="82" t="s">
        <v>25</v>
      </c>
      <c r="D81" s="84" t="s">
        <v>1009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1008</v>
      </c>
      <c r="B82" s="81" t="s">
        <v>1010</v>
      </c>
      <c r="C82" s="83" t="s">
        <v>1011</v>
      </c>
      <c r="D82" s="85" t="s">
        <v>1012</v>
      </c>
      <c r="E82" s="85" t="s">
        <v>1013</v>
      </c>
      <c r="F82" s="86" t="s">
        <v>734</v>
      </c>
      <c r="G82" s="86" t="s">
        <v>751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1008</v>
      </c>
      <c r="B83" s="81" t="s">
        <v>1014</v>
      </c>
      <c r="C83" s="83" t="s">
        <v>1015</v>
      </c>
      <c r="D83" s="85" t="s">
        <v>1016</v>
      </c>
      <c r="E83" s="85" t="s">
        <v>1017</v>
      </c>
      <c r="F83" s="86" t="s">
        <v>708</v>
      </c>
      <c r="G83" s="86" t="s">
        <v>751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1008</v>
      </c>
      <c r="B84" s="81" t="s">
        <v>1018</v>
      </c>
      <c r="C84" s="83" t="s">
        <v>1019</v>
      </c>
      <c r="D84" s="85" t="s">
        <v>1020</v>
      </c>
      <c r="E84" s="85" t="s">
        <v>1021</v>
      </c>
      <c r="F84" s="86" t="s">
        <v>975</v>
      </c>
      <c r="G84" s="86" t="s">
        <v>751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1008</v>
      </c>
      <c r="B85" s="81" t="s">
        <v>1022</v>
      </c>
      <c r="C85" s="83" t="s">
        <v>1023</v>
      </c>
      <c r="D85" s="85" t="s">
        <v>1024</v>
      </c>
      <c r="E85" s="85" t="s">
        <v>1025</v>
      </c>
      <c r="F85" s="86" t="s">
        <v>734</v>
      </c>
      <c r="G85" s="86" t="s">
        <v>751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1008</v>
      </c>
      <c r="B86" s="81" t="s">
        <v>1026</v>
      </c>
      <c r="C86" s="83" t="s">
        <v>1027</v>
      </c>
      <c r="D86" s="85" t="s">
        <v>1028</v>
      </c>
      <c r="E86" s="85" t="s">
        <v>1029</v>
      </c>
      <c r="F86" s="86" t="s">
        <v>975</v>
      </c>
      <c r="G86" s="86" t="s">
        <v>751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1008</v>
      </c>
      <c r="B87" s="81" t="s">
        <v>1030</v>
      </c>
      <c r="C87" s="83" t="s">
        <v>1031</v>
      </c>
      <c r="D87" s="85" t="s">
        <v>1032</v>
      </c>
      <c r="E87" s="85" t="s">
        <v>1033</v>
      </c>
      <c r="F87" s="86" t="s">
        <v>975</v>
      </c>
      <c r="G87" s="86" t="s">
        <v>751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1008</v>
      </c>
      <c r="B88" s="81" t="s">
        <v>1034</v>
      </c>
      <c r="C88" s="83" t="s">
        <v>1035</v>
      </c>
      <c r="D88" s="85" t="s">
        <v>1036</v>
      </c>
      <c r="E88" s="85" t="s">
        <v>1037</v>
      </c>
      <c r="F88" s="86" t="s">
        <v>975</v>
      </c>
      <c r="G88" s="86" t="s">
        <v>751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1038</v>
      </c>
      <c r="B89" s="80">
        <v>10</v>
      </c>
      <c r="C89" s="82" t="s">
        <v>25</v>
      </c>
      <c r="D89" s="84" t="s">
        <v>1039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1038</v>
      </c>
      <c r="B90" s="81" t="s">
        <v>190</v>
      </c>
      <c r="C90" s="83" t="s">
        <v>1040</v>
      </c>
      <c r="D90" s="85" t="s">
        <v>1041</v>
      </c>
      <c r="E90" s="85" t="s">
        <v>1042</v>
      </c>
      <c r="F90" s="86" t="s">
        <v>708</v>
      </c>
      <c r="G90" s="86" t="s">
        <v>719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1038</v>
      </c>
      <c r="B91" s="81" t="s">
        <v>1043</v>
      </c>
      <c r="C91" s="83" t="s">
        <v>1044</v>
      </c>
      <c r="D91" s="85" t="s">
        <v>1045</v>
      </c>
      <c r="E91" s="85" t="s">
        <v>1046</v>
      </c>
      <c r="F91" s="86" t="s">
        <v>708</v>
      </c>
      <c r="G91" s="86" t="s">
        <v>751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1038</v>
      </c>
      <c r="B92" s="81" t="s">
        <v>1047</v>
      </c>
      <c r="C92" s="83" t="s">
        <v>1048</v>
      </c>
      <c r="D92" s="85" t="s">
        <v>1049</v>
      </c>
      <c r="E92" s="85" t="s">
        <v>1050</v>
      </c>
      <c r="F92" s="86" t="s">
        <v>708</v>
      </c>
      <c r="G92" s="86" t="s">
        <v>751</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1038</v>
      </c>
      <c r="B93" s="81" t="s">
        <v>1051</v>
      </c>
      <c r="C93" s="83" t="s">
        <v>1052</v>
      </c>
      <c r="D93" s="85" t="s">
        <v>1053</v>
      </c>
      <c r="E93" s="85" t="s">
        <v>1054</v>
      </c>
      <c r="F93" s="86" t="s">
        <v>708</v>
      </c>
      <c r="G93" s="86" t="s">
        <v>719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1038</v>
      </c>
      <c r="B94" s="81" t="s">
        <v>1055</v>
      </c>
      <c r="C94" s="83" t="s">
        <v>1056</v>
      </c>
      <c r="D94" s="85" t="s">
        <v>1057</v>
      </c>
      <c r="E94" s="85" t="s">
        <v>1058</v>
      </c>
      <c r="F94" s="86" t="s">
        <v>708</v>
      </c>
      <c r="G94" s="86" t="s">
        <v>751</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1038</v>
      </c>
      <c r="B95" s="81" t="s">
        <v>1059</v>
      </c>
      <c r="C95" s="83" t="s">
        <v>1060</v>
      </c>
      <c r="D95" s="85" t="s">
        <v>1061</v>
      </c>
      <c r="E95" s="85" t="s">
        <v>1062</v>
      </c>
      <c r="F95" s="86" t="s">
        <v>708</v>
      </c>
      <c r="G95" s="86" t="s">
        <v>751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1038</v>
      </c>
      <c r="B96" s="81" t="s">
        <v>1063</v>
      </c>
      <c r="C96" s="83" t="s">
        <v>1064</v>
      </c>
      <c r="D96" s="85" t="s">
        <v>1065</v>
      </c>
      <c r="E96" s="85" t="s">
        <v>1066</v>
      </c>
      <c r="F96" s="86" t="s">
        <v>708</v>
      </c>
      <c r="G96" s="86" t="s">
        <v>719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1067</v>
      </c>
      <c r="B97" s="80">
        <v>11</v>
      </c>
      <c r="C97" s="82" t="s">
        <v>25</v>
      </c>
      <c r="D97" s="84" t="s">
        <v>1068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1067</v>
      </c>
      <c r="B98" s="81" t="s">
        <v>197</v>
      </c>
      <c r="C98" s="83" t="s">
        <v>1069</v>
      </c>
      <c r="D98" s="85" t="s">
        <v>1070</v>
      </c>
      <c r="E98" s="85" t="s">
        <v>1071</v>
      </c>
      <c r="F98" s="86" t="s">
        <v>825</v>
      </c>
      <c r="G98" s="86" t="s">
        <v>767</v>
      </c>
      <c r="H98" s="86">
        <v>1</v>
      </c>
      <c r="I98" s="88">
        <f>IF(COUNTIF(J98:AW98,"&lt;&gt;")=0,"",SUMPRODUCT(((Recommendations[ImplStatus]="Implemented")+(Recommendations[ImplStatus]="Compensated"))*ISNUMBER(MATCH(Recommendations[Id],J98:AW98,0)))/COUNTIF(J98:AW98,"&lt;&gt;"))</f>
        <v>0</v>
      </c>
      <c r="J98" s="90" t="s">
        <v>75</v>
      </c>
      <c r="K98" s="90" t="s">
        <v>82</v>
      </c>
      <c r="L98" s="90" t="s">
        <v>102</v>
      </c>
      <c r="M98" s="90" t="s">
        <v>117</v>
      </c>
      <c r="N98" s="90" t="s">
        <v>123</v>
      </c>
      <c r="O98" s="90" t="s">
        <v>148</v>
      </c>
      <c r="P98" s="90" t="s">
        <v>161</v>
      </c>
      <c r="Q98" s="90" t="s">
        <v>203</v>
      </c>
      <c r="R98" s="90" t="s">
        <v>213</v>
      </c>
      <c r="S98" s="90" t="s">
        <v>330</v>
      </c>
      <c r="T98" s="90" t="s">
        <v>391</v>
      </c>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1067</v>
      </c>
      <c r="B99" s="81" t="s">
        <v>200</v>
      </c>
      <c r="C99" s="83" t="s">
        <v>1072</v>
      </c>
      <c r="D99" s="85" t="s">
        <v>1073</v>
      </c>
      <c r="E99" s="85" t="s">
        <v>1074</v>
      </c>
      <c r="F99" s="86" t="s">
        <v>766</v>
      </c>
      <c r="G99" s="86" t="s">
        <v>1075</v>
      </c>
      <c r="H99" s="86">
        <v>1</v>
      </c>
      <c r="I99" s="88">
        <f>IF(COUNTIF(J99:AW99,"&lt;&gt;")=0,"",SUMPRODUCT(((Recommendations[ImplStatus]="Implemented")+(Recommendations[ImplStatus]="Compensated"))*ISNUMBER(MATCH(Recommendations[Id],J99:AW99,0)))/COUNTIF(J99:AW99,"&lt;&gt;"))</f>
        <v>0</v>
      </c>
      <c r="J99" s="90" t="s">
        <v>75</v>
      </c>
      <c r="K99" s="90" t="s">
        <v>117</v>
      </c>
      <c r="L99" s="90" t="s">
        <v>161</v>
      </c>
      <c r="M99" s="90" t="s">
        <v>203</v>
      </c>
      <c r="N99" s="90" t="s">
        <v>330</v>
      </c>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1067</v>
      </c>
      <c r="B100" s="81" t="s">
        <v>203</v>
      </c>
      <c r="C100" s="83" t="s">
        <v>1076</v>
      </c>
      <c r="D100" s="85" t="s">
        <v>1077</v>
      </c>
      <c r="E100" s="85" t="s">
        <v>1078</v>
      </c>
      <c r="F100" s="86" t="s">
        <v>766</v>
      </c>
      <c r="G100" s="86" t="s">
        <v>751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1067</v>
      </c>
      <c r="B101" s="81" t="s">
        <v>210</v>
      </c>
      <c r="C101" s="83" t="s">
        <v>1079</v>
      </c>
      <c r="D101" s="85" t="s">
        <v>1080</v>
      </c>
      <c r="E101" s="85" t="s">
        <v>1081</v>
      </c>
      <c r="F101" s="86" t="s">
        <v>766</v>
      </c>
      <c r="G101" s="86" t="s">
        <v>1075</v>
      </c>
      <c r="H101" s="86">
        <v>1</v>
      </c>
      <c r="I101" s="88">
        <f>IF(COUNTIF(J101:AW101,"&lt;&gt;")=0,"",SUMPRODUCT(((Recommendations[ImplStatus]="Implemented")+(Recommendations[ImplStatus]="Compensated"))*ISNUMBER(MATCH(Recommendations[Id],J101:AW101,0)))/COUNTIF(J101:AW101,"&lt;&gt;"))</f>
        <v>0</v>
      </c>
      <c r="J101" s="90" t="s">
        <v>82</v>
      </c>
      <c r="K101" s="90" t="s">
        <v>123</v>
      </c>
      <c r="L101" s="90" t="s">
        <v>220</v>
      </c>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1067</v>
      </c>
      <c r="B102" s="81" t="s">
        <v>213</v>
      </c>
      <c r="C102" s="83" t="s">
        <v>1082</v>
      </c>
      <c r="D102" s="85" t="s">
        <v>1083</v>
      </c>
      <c r="E102" s="85" t="s">
        <v>1084</v>
      </c>
      <c r="F102" s="86" t="s">
        <v>766</v>
      </c>
      <c r="G102" s="86" t="s">
        <v>1075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1085</v>
      </c>
      <c r="B103" s="80">
        <v>12</v>
      </c>
      <c r="C103" s="82" t="s">
        <v>25</v>
      </c>
      <c r="D103" s="84" t="s">
        <v>1086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1085</v>
      </c>
      <c r="B104" s="81" t="s">
        <v>228</v>
      </c>
      <c r="C104" s="83" t="s">
        <v>1087</v>
      </c>
      <c r="D104" s="85" t="s">
        <v>1088</v>
      </c>
      <c r="E104" s="85" t="s">
        <v>1089</v>
      </c>
      <c r="F104" s="86" t="s">
        <v>975</v>
      </c>
      <c r="G104" s="86" t="s">
        <v>751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1085</v>
      </c>
      <c r="B105" s="81" t="s">
        <v>1090</v>
      </c>
      <c r="C105" s="83" t="s">
        <v>1091</v>
      </c>
      <c r="D105" s="85" t="s">
        <v>1092</v>
      </c>
      <c r="E105" s="85" t="s">
        <v>1093</v>
      </c>
      <c r="F105" s="86" t="s">
        <v>975</v>
      </c>
      <c r="G105" s="86" t="s">
        <v>751</v>
      </c>
      <c r="H105" s="86">
        <v>2</v>
      </c>
      <c r="I105" s="88">
        <f>IF(COUNTIF(J105:AW105,"&lt;&gt;")=0,"",SUMPRODUCT(((Recommendations[ImplStatus]="Implemented")+(Recommendations[ImplStatus]="Compensated"))*ISNUMBER(MATCH(Recommendations[Id],J105:AW105,0)))/COUNTIF(J105:AW105,"&lt;&gt;"))</f>
        <v>0</v>
      </c>
      <c r="J105" s="90" t="s">
        <v>55</v>
      </c>
      <c r="K105" s="90" t="s">
        <v>61</v>
      </c>
      <c r="L105" s="90" t="s">
        <v>290</v>
      </c>
      <c r="M105" s="90" t="s">
        <v>303</v>
      </c>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1085</v>
      </c>
      <c r="B106" s="81" t="s">
        <v>1094</v>
      </c>
      <c r="C106" s="83" t="s">
        <v>1095</v>
      </c>
      <c r="D106" s="85" t="s">
        <v>1096</v>
      </c>
      <c r="E106" s="85" t="s">
        <v>1097</v>
      </c>
      <c r="F106" s="86" t="s">
        <v>975</v>
      </c>
      <c r="G106" s="86" t="s">
        <v>751</v>
      </c>
      <c r="H106" s="86">
        <v>2</v>
      </c>
      <c r="I106" s="88">
        <f>IF(COUNTIF(J106:AW106,"&lt;&gt;")=0,"",SUMPRODUCT(((Recommendations[ImplStatus]="Implemented")+(Recommendations[ImplStatus]="Compensated"))*ISNUMBER(MATCH(Recommendations[Id],J106:AW106,0)))/COUNTIF(J106:AW106,"&lt;&gt;"))</f>
        <v>0</v>
      </c>
      <c r="J106" s="90" t="s">
        <v>50</v>
      </c>
      <c r="K106" s="90" t="s">
        <v>55</v>
      </c>
      <c r="L106" s="90" t="s">
        <v>61</v>
      </c>
      <c r="M106" s="90" t="s">
        <v>141</v>
      </c>
      <c r="N106" s="90" t="s">
        <v>236</v>
      </c>
      <c r="O106" s="90" t="s">
        <v>290</v>
      </c>
      <c r="P106" s="90" t="s">
        <v>296</v>
      </c>
      <c r="Q106" s="90" t="s">
        <v>303</v>
      </c>
      <c r="R106" s="90" t="s">
        <v>324</v>
      </c>
      <c r="S106" s="90" t="s">
        <v>364</v>
      </c>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1085</v>
      </c>
      <c r="B107" s="81" t="s">
        <v>1098</v>
      </c>
      <c r="C107" s="83" t="s">
        <v>1099</v>
      </c>
      <c r="D107" s="85" t="s">
        <v>1100</v>
      </c>
      <c r="E107" s="85" t="s">
        <v>1101</v>
      </c>
      <c r="F107" s="86" t="s">
        <v>825</v>
      </c>
      <c r="G107" s="86" t="s">
        <v>767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1085</v>
      </c>
      <c r="B108" s="81" t="s">
        <v>1102</v>
      </c>
      <c r="C108" s="83" t="s">
        <v>1103</v>
      </c>
      <c r="D108" s="85" t="s">
        <v>1104</v>
      </c>
      <c r="E108" s="85" t="s">
        <v>1105</v>
      </c>
      <c r="F108" s="86" t="s">
        <v>975</v>
      </c>
      <c r="G108" s="86" t="s">
        <v>751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1085</v>
      </c>
      <c r="B109" s="81" t="s">
        <v>1106</v>
      </c>
      <c r="C109" s="83" t="s">
        <v>1107</v>
      </c>
      <c r="D109" s="85" t="s">
        <v>1108</v>
      </c>
      <c r="E109" s="85" t="s">
        <v>1109</v>
      </c>
      <c r="F109" s="86" t="s">
        <v>975</v>
      </c>
      <c r="G109" s="86" t="s">
        <v>751</v>
      </c>
      <c r="H109" s="86">
        <v>2</v>
      </c>
      <c r="I109" s="88">
        <f>IF(COUNTIF(J109:AW109,"&lt;&gt;")=0,"",SUMPRODUCT(((Recommendations[ImplStatus]="Implemented")+(Recommendations[ImplStatus]="Compensated"))*ISNUMBER(MATCH(Recommendations[Id],J109:AW109,0)))/COUNTIF(J109:AW109,"&lt;&gt;"))</f>
        <v>0</v>
      </c>
      <c r="J109" s="90" t="s">
        <v>175</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1085</v>
      </c>
      <c r="B110" s="81" t="s">
        <v>1110</v>
      </c>
      <c r="C110" s="83" t="s">
        <v>1111</v>
      </c>
      <c r="D110" s="85" t="s">
        <v>1112</v>
      </c>
      <c r="E110" s="85" t="s">
        <v>1113</v>
      </c>
      <c r="F110" s="86" t="s">
        <v>708</v>
      </c>
      <c r="G110" s="86" t="s">
        <v>751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1085</v>
      </c>
      <c r="B111" s="81" t="s">
        <v>1114</v>
      </c>
      <c r="C111" s="83" t="s">
        <v>1115</v>
      </c>
      <c r="D111" s="85" t="s">
        <v>1116</v>
      </c>
      <c r="E111" s="85" t="s">
        <v>1117</v>
      </c>
      <c r="F111" s="86" t="s">
        <v>708</v>
      </c>
      <c r="G111" s="86" t="s">
        <v>751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1118</v>
      </c>
      <c r="B112" s="80">
        <v>13</v>
      </c>
      <c r="C112" s="82" t="s">
        <v>25</v>
      </c>
      <c r="D112" s="84" t="s">
        <v>1119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1118</v>
      </c>
      <c r="B113" s="81" t="s">
        <v>1120</v>
      </c>
      <c r="C113" s="83" t="s">
        <v>1121</v>
      </c>
      <c r="D113" s="85" t="s">
        <v>1122</v>
      </c>
      <c r="E113" s="85" t="s">
        <v>1123</v>
      </c>
      <c r="F113" s="86" t="s">
        <v>975</v>
      </c>
      <c r="G113" s="86" t="s">
        <v>719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1118</v>
      </c>
      <c r="B114" s="81" t="s">
        <v>1124</v>
      </c>
      <c r="C114" s="83" t="s">
        <v>1125</v>
      </c>
      <c r="D114" s="85" t="s">
        <v>1126</v>
      </c>
      <c r="E114" s="85" t="s">
        <v>1127</v>
      </c>
      <c r="F114" s="86" t="s">
        <v>708</v>
      </c>
      <c r="G114" s="86" t="s">
        <v>719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1118</v>
      </c>
      <c r="B115" s="81" t="s">
        <v>1128</v>
      </c>
      <c r="C115" s="83" t="s">
        <v>1129</v>
      </c>
      <c r="D115" s="85" t="s">
        <v>1130</v>
      </c>
      <c r="E115" s="85" t="s">
        <v>1131</v>
      </c>
      <c r="F115" s="86" t="s">
        <v>975</v>
      </c>
      <c r="G115" s="86" t="s">
        <v>719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1118</v>
      </c>
      <c r="B116" s="81" t="s">
        <v>1132</v>
      </c>
      <c r="C116" s="83" t="s">
        <v>1133</v>
      </c>
      <c r="D116" s="85" t="s">
        <v>1134</v>
      </c>
      <c r="E116" s="85" t="s">
        <v>1135</v>
      </c>
      <c r="F116" s="86" t="s">
        <v>975</v>
      </c>
      <c r="G116" s="86" t="s">
        <v>751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1118</v>
      </c>
      <c r="B117" s="81" t="s">
        <v>1136</v>
      </c>
      <c r="C117" s="83" t="s">
        <v>1137</v>
      </c>
      <c r="D117" s="85" t="s">
        <v>1138</v>
      </c>
      <c r="E117" s="85" t="s">
        <v>1139</v>
      </c>
      <c r="F117" s="86" t="s">
        <v>708</v>
      </c>
      <c r="G117" s="86" t="s">
        <v>751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1118</v>
      </c>
      <c r="B118" s="81" t="s">
        <v>1140</v>
      </c>
      <c r="C118" s="83" t="s">
        <v>1141</v>
      </c>
      <c r="D118" s="85" t="s">
        <v>1142</v>
      </c>
      <c r="E118" s="85" t="s">
        <v>1143</v>
      </c>
      <c r="F118" s="86" t="s">
        <v>975</v>
      </c>
      <c r="G118" s="86" t="s">
        <v>719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1118</v>
      </c>
      <c r="B119" s="81" t="s">
        <v>1144</v>
      </c>
      <c r="C119" s="83" t="s">
        <v>1145</v>
      </c>
      <c r="D119" s="85" t="s">
        <v>1146</v>
      </c>
      <c r="E119" s="85" t="s">
        <v>1147</v>
      </c>
      <c r="F119" s="86" t="s">
        <v>708</v>
      </c>
      <c r="G119" s="86" t="s">
        <v>751</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1118</v>
      </c>
      <c r="B120" s="81" t="s">
        <v>1148</v>
      </c>
      <c r="C120" s="83" t="s">
        <v>1149</v>
      </c>
      <c r="D120" s="85" t="s">
        <v>1150</v>
      </c>
      <c r="E120" s="85" t="s">
        <v>1151</v>
      </c>
      <c r="F120" s="86" t="s">
        <v>975</v>
      </c>
      <c r="G120" s="86" t="s">
        <v>751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1118</v>
      </c>
      <c r="B121" s="81" t="s">
        <v>1152</v>
      </c>
      <c r="C121" s="83" t="s">
        <v>1153</v>
      </c>
      <c r="D121" s="85" t="s">
        <v>1154</v>
      </c>
      <c r="E121" s="85" t="s">
        <v>1155</v>
      </c>
      <c r="F121" s="86" t="s">
        <v>975</v>
      </c>
      <c r="G121" s="86" t="s">
        <v>751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1118</v>
      </c>
      <c r="B122" s="81" t="s">
        <v>1156</v>
      </c>
      <c r="C122" s="83" t="s">
        <v>1157</v>
      </c>
      <c r="D122" s="85" t="s">
        <v>1158</v>
      </c>
      <c r="E122" s="85" t="s">
        <v>1159</v>
      </c>
      <c r="F122" s="86" t="s">
        <v>975</v>
      </c>
      <c r="G122" s="86" t="s">
        <v>751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1118</v>
      </c>
      <c r="B123" s="81" t="s">
        <v>1160</v>
      </c>
      <c r="C123" s="83" t="s">
        <v>1161</v>
      </c>
      <c r="D123" s="85" t="s">
        <v>1162</v>
      </c>
      <c r="E123" s="85" t="s">
        <v>1163</v>
      </c>
      <c r="F123" s="86" t="s">
        <v>975</v>
      </c>
      <c r="G123" s="86" t="s">
        <v>719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1164</v>
      </c>
      <c r="B124" s="80">
        <v>14</v>
      </c>
      <c r="C124" s="82" t="s">
        <v>25</v>
      </c>
      <c r="D124" s="84" t="s">
        <v>1165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1164</v>
      </c>
      <c r="B125" s="81" t="s">
        <v>1166</v>
      </c>
      <c r="C125" s="83" t="s">
        <v>1167</v>
      </c>
      <c r="D125" s="85" t="s">
        <v>1168</v>
      </c>
      <c r="E125" s="85" t="s">
        <v>1169</v>
      </c>
      <c r="F125" s="86" t="s">
        <v>825</v>
      </c>
      <c r="G125" s="86" t="s">
        <v>767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1164</v>
      </c>
      <c r="B126" s="81" t="s">
        <v>1170</v>
      </c>
      <c r="C126" s="83" t="s">
        <v>1171</v>
      </c>
      <c r="D126" s="85" t="s">
        <v>1172</v>
      </c>
      <c r="E126" s="85" t="s">
        <v>1173</v>
      </c>
      <c r="F126" s="86" t="s">
        <v>850</v>
      </c>
      <c r="G126" s="86" t="s">
        <v>751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1164</v>
      </c>
      <c r="B127" s="81" t="s">
        <v>1174</v>
      </c>
      <c r="C127" s="83" t="s">
        <v>1175</v>
      </c>
      <c r="D127" s="85" t="s">
        <v>1176</v>
      </c>
      <c r="E127" s="85" t="s">
        <v>1177</v>
      </c>
      <c r="F127" s="86" t="s">
        <v>850</v>
      </c>
      <c r="G127" s="86" t="s">
        <v>751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1164</v>
      </c>
      <c r="B128" s="81" t="s">
        <v>1178</v>
      </c>
      <c r="C128" s="83" t="s">
        <v>1179</v>
      </c>
      <c r="D128" s="85" t="s">
        <v>1180</v>
      </c>
      <c r="E128" s="85" t="s">
        <v>1181</v>
      </c>
      <c r="F128" s="86" t="s">
        <v>850</v>
      </c>
      <c r="G128" s="86" t="s">
        <v>751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1164</v>
      </c>
      <c r="B129" s="81" t="s">
        <v>1182</v>
      </c>
      <c r="C129" s="83" t="s">
        <v>1183</v>
      </c>
      <c r="D129" s="85" t="s">
        <v>1184</v>
      </c>
      <c r="E129" s="85" t="s">
        <v>1185</v>
      </c>
      <c r="F129" s="86" t="s">
        <v>850</v>
      </c>
      <c r="G129" s="86" t="s">
        <v>751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1164</v>
      </c>
      <c r="B130" s="81" t="s">
        <v>1186</v>
      </c>
      <c r="C130" s="83" t="s">
        <v>1187</v>
      </c>
      <c r="D130" s="85" t="s">
        <v>1188</v>
      </c>
      <c r="E130" s="85" t="s">
        <v>1189</v>
      </c>
      <c r="F130" s="86" t="s">
        <v>850</v>
      </c>
      <c r="G130" s="86" t="s">
        <v>751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1164</v>
      </c>
      <c r="B131" s="81" t="s">
        <v>1190</v>
      </c>
      <c r="C131" s="83" t="s">
        <v>1191</v>
      </c>
      <c r="D131" s="85" t="s">
        <v>1192</v>
      </c>
      <c r="E131" s="85" t="s">
        <v>1193</v>
      </c>
      <c r="F131" s="86" t="s">
        <v>850</v>
      </c>
      <c r="G131" s="86" t="s">
        <v>751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1164</v>
      </c>
      <c r="B132" s="81" t="s">
        <v>1194</v>
      </c>
      <c r="C132" s="83" t="s">
        <v>1195</v>
      </c>
      <c r="D132" s="85" t="s">
        <v>1196</v>
      </c>
      <c r="E132" s="85" t="s">
        <v>1197</v>
      </c>
      <c r="F132" s="86" t="s">
        <v>850</v>
      </c>
      <c r="G132" s="86" t="s">
        <v>751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1164</v>
      </c>
      <c r="B133" s="81" t="s">
        <v>1198</v>
      </c>
      <c r="C133" s="83" t="s">
        <v>1199</v>
      </c>
      <c r="D133" s="85" t="s">
        <v>1200</v>
      </c>
      <c r="E133" s="85" t="s">
        <v>1201</v>
      </c>
      <c r="F133" s="86" t="s">
        <v>850</v>
      </c>
      <c r="G133" s="86" t="s">
        <v>751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1202</v>
      </c>
      <c r="B134" s="80">
        <v>15</v>
      </c>
      <c r="C134" s="82" t="s">
        <v>25</v>
      </c>
      <c r="D134" s="84" t="s">
        <v>1203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1202</v>
      </c>
      <c r="B135" s="81" t="s">
        <v>236</v>
      </c>
      <c r="C135" s="83" t="s">
        <v>1204</v>
      </c>
      <c r="D135" s="85" t="s">
        <v>1205</v>
      </c>
      <c r="E135" s="85" t="s">
        <v>1206</v>
      </c>
      <c r="F135" s="86" t="s">
        <v>850</v>
      </c>
      <c r="G135" s="86" t="s">
        <v>709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1202</v>
      </c>
      <c r="B136" s="81" t="s">
        <v>243</v>
      </c>
      <c r="C136" s="83" t="s">
        <v>1207</v>
      </c>
      <c r="D136" s="85" t="s">
        <v>1208</v>
      </c>
      <c r="E136" s="85" t="s">
        <v>1209</v>
      </c>
      <c r="F136" s="86" t="s">
        <v>825</v>
      </c>
      <c r="G136" s="86" t="s">
        <v>767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1202</v>
      </c>
      <c r="B137" s="81" t="s">
        <v>1210</v>
      </c>
      <c r="C137" s="83" t="s">
        <v>1211</v>
      </c>
      <c r="D137" s="85" t="s">
        <v>1212</v>
      </c>
      <c r="E137" s="85" t="s">
        <v>1213</v>
      </c>
      <c r="F137" s="86" t="s">
        <v>850</v>
      </c>
      <c r="G137" s="86" t="s">
        <v>767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1202</v>
      </c>
      <c r="B138" s="81" t="s">
        <v>1214</v>
      </c>
      <c r="C138" s="83" t="s">
        <v>1215</v>
      </c>
      <c r="D138" s="85" t="s">
        <v>1216</v>
      </c>
      <c r="E138" s="85" t="s">
        <v>1217</v>
      </c>
      <c r="F138" s="86" t="s">
        <v>825</v>
      </c>
      <c r="G138" s="86" t="s">
        <v>767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1202</v>
      </c>
      <c r="B139" s="81" t="s">
        <v>1218</v>
      </c>
      <c r="C139" s="83" t="s">
        <v>1219</v>
      </c>
      <c r="D139" s="85" t="s">
        <v>1220</v>
      </c>
      <c r="E139" s="85" t="s">
        <v>1221</v>
      </c>
      <c r="F139" s="86" t="s">
        <v>850</v>
      </c>
      <c r="G139" s="86" t="s">
        <v>767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1202</v>
      </c>
      <c r="B140" s="81" t="s">
        <v>1222</v>
      </c>
      <c r="C140" s="83" t="s">
        <v>1223</v>
      </c>
      <c r="D140" s="85" t="s">
        <v>1224</v>
      </c>
      <c r="E140" s="85" t="s">
        <v>1225</v>
      </c>
      <c r="F140" s="86" t="s">
        <v>766</v>
      </c>
      <c r="G140" s="86" t="s">
        <v>767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1202</v>
      </c>
      <c r="B141" s="81" t="s">
        <v>1226</v>
      </c>
      <c r="C141" s="83" t="s">
        <v>1227</v>
      </c>
      <c r="D141" s="85" t="s">
        <v>1228</v>
      </c>
      <c r="E141" s="85" t="s">
        <v>1229</v>
      </c>
      <c r="F141" s="86" t="s">
        <v>766</v>
      </c>
      <c r="G141" s="86" t="s">
        <v>751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1230</v>
      </c>
      <c r="B142" s="80">
        <v>16</v>
      </c>
      <c r="C142" s="82" t="s">
        <v>25</v>
      </c>
      <c r="D142" s="84" t="s">
        <v>1231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1230</v>
      </c>
      <c r="B143" s="81" t="s">
        <v>250</v>
      </c>
      <c r="C143" s="83" t="s">
        <v>1232</v>
      </c>
      <c r="D143" s="85" t="s">
        <v>1233</v>
      </c>
      <c r="E143" s="85" t="s">
        <v>1234</v>
      </c>
      <c r="F143" s="86" t="s">
        <v>825</v>
      </c>
      <c r="G143" s="86" t="s">
        <v>767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1230</v>
      </c>
      <c r="B144" s="81" t="s">
        <v>252</v>
      </c>
      <c r="C144" s="83" t="s">
        <v>1235</v>
      </c>
      <c r="D144" s="85" t="s">
        <v>1236</v>
      </c>
      <c r="E144" s="85" t="s">
        <v>1237</v>
      </c>
      <c r="F144" s="86" t="s">
        <v>825</v>
      </c>
      <c r="G144" s="86" t="s">
        <v>767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1230</v>
      </c>
      <c r="B145" s="81" t="s">
        <v>254</v>
      </c>
      <c r="C145" s="83" t="s">
        <v>1238</v>
      </c>
      <c r="D145" s="85" t="s">
        <v>1239</v>
      </c>
      <c r="E145" s="85" t="s">
        <v>1240</v>
      </c>
      <c r="F145" s="86" t="s">
        <v>734</v>
      </c>
      <c r="G145" s="86" t="s">
        <v>719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1230</v>
      </c>
      <c r="B146" s="81" t="s">
        <v>1241</v>
      </c>
      <c r="C146" s="83" t="s">
        <v>1242</v>
      </c>
      <c r="D146" s="85" t="s">
        <v>1243</v>
      </c>
      <c r="E146" s="85" t="s">
        <v>1244</v>
      </c>
      <c r="F146" s="86" t="s">
        <v>734</v>
      </c>
      <c r="G146" s="86" t="s">
        <v>709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1230</v>
      </c>
      <c r="B147" s="81" t="s">
        <v>1245</v>
      </c>
      <c r="C147" s="83" t="s">
        <v>1246</v>
      </c>
      <c r="D147" s="85" t="s">
        <v>1247</v>
      </c>
      <c r="E147" s="85" t="s">
        <v>1248</v>
      </c>
      <c r="F147" s="86" t="s">
        <v>734</v>
      </c>
      <c r="G147" s="86" t="s">
        <v>751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1230</v>
      </c>
      <c r="B148" s="81" t="s">
        <v>1249</v>
      </c>
      <c r="C148" s="83" t="s">
        <v>1250</v>
      </c>
      <c r="D148" s="85" t="s">
        <v>1251</v>
      </c>
      <c r="E148" s="85" t="s">
        <v>1252</v>
      </c>
      <c r="F148" s="86" t="s">
        <v>825</v>
      </c>
      <c r="G148" s="86" t="s">
        <v>767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1230</v>
      </c>
      <c r="B149" s="81" t="s">
        <v>1253</v>
      </c>
      <c r="C149" s="83" t="s">
        <v>1254</v>
      </c>
      <c r="D149" s="85" t="s">
        <v>1255</v>
      </c>
      <c r="E149" s="85" t="s">
        <v>1256</v>
      </c>
      <c r="F149" s="86" t="s">
        <v>734</v>
      </c>
      <c r="G149" s="86" t="s">
        <v>751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1230</v>
      </c>
      <c r="B150" s="81" t="s">
        <v>1257</v>
      </c>
      <c r="C150" s="83" t="s">
        <v>1258</v>
      </c>
      <c r="D150" s="85" t="s">
        <v>1259</v>
      </c>
      <c r="E150" s="85" t="s">
        <v>1260</v>
      </c>
      <c r="F150" s="86" t="s">
        <v>975</v>
      </c>
      <c r="G150" s="86" t="s">
        <v>751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1230</v>
      </c>
      <c r="B151" s="81" t="s">
        <v>1261</v>
      </c>
      <c r="C151" s="83" t="s">
        <v>1262</v>
      </c>
      <c r="D151" s="85" t="s">
        <v>1263</v>
      </c>
      <c r="E151" s="85" t="s">
        <v>1264</v>
      </c>
      <c r="F151" s="86" t="s">
        <v>850</v>
      </c>
      <c r="G151" s="86" t="s">
        <v>751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1230</v>
      </c>
      <c r="B152" s="81" t="s">
        <v>1265</v>
      </c>
      <c r="C152" s="83" t="s">
        <v>1266</v>
      </c>
      <c r="D152" s="85" t="s">
        <v>1267</v>
      </c>
      <c r="E152" s="85" t="s">
        <v>1268</v>
      </c>
      <c r="F152" s="86" t="s">
        <v>734</v>
      </c>
      <c r="G152" s="86" t="s">
        <v>751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1230</v>
      </c>
      <c r="B153" s="81" t="s">
        <v>1269</v>
      </c>
      <c r="C153" s="83" t="s">
        <v>1270</v>
      </c>
      <c r="D153" s="85" t="s">
        <v>1271</v>
      </c>
      <c r="E153" s="85" t="s">
        <v>1272</v>
      </c>
      <c r="F153" s="86" t="s">
        <v>734</v>
      </c>
      <c r="G153" s="86" t="s">
        <v>751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1230</v>
      </c>
      <c r="B154" s="81" t="s">
        <v>1273</v>
      </c>
      <c r="C154" s="83" t="s">
        <v>1274</v>
      </c>
      <c r="D154" s="85" t="s">
        <v>1275</v>
      </c>
      <c r="E154" s="85" t="s">
        <v>1276</v>
      </c>
      <c r="F154" s="86" t="s">
        <v>734</v>
      </c>
      <c r="G154" s="86" t="s">
        <v>751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1230</v>
      </c>
      <c r="B155" s="81" t="s">
        <v>1277</v>
      </c>
      <c r="C155" s="83" t="s">
        <v>1278</v>
      </c>
      <c r="D155" s="85" t="s">
        <v>1279</v>
      </c>
      <c r="E155" s="85" t="s">
        <v>1280</v>
      </c>
      <c r="F155" s="86" t="s">
        <v>734</v>
      </c>
      <c r="G155" s="86" t="s">
        <v>719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1230</v>
      </c>
      <c r="B156" s="81" t="s">
        <v>1281</v>
      </c>
      <c r="C156" s="83" t="s">
        <v>1282</v>
      </c>
      <c r="D156" s="85" t="s">
        <v>1283</v>
      </c>
      <c r="E156" s="85" t="s">
        <v>1284</v>
      </c>
      <c r="F156" s="86" t="s">
        <v>734</v>
      </c>
      <c r="G156" s="86" t="s">
        <v>751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1285</v>
      </c>
      <c r="B157" s="80">
        <v>17</v>
      </c>
      <c r="C157" s="82" t="s">
        <v>25</v>
      </c>
      <c r="D157" s="84" t="s">
        <v>1286</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1285</v>
      </c>
      <c r="B158" s="81" t="s">
        <v>1287</v>
      </c>
      <c r="C158" s="83" t="s">
        <v>1288</v>
      </c>
      <c r="D158" s="85" t="s">
        <v>1289</v>
      </c>
      <c r="E158" s="85" t="s">
        <v>1290</v>
      </c>
      <c r="F158" s="86" t="s">
        <v>850</v>
      </c>
      <c r="G158" s="86" t="s">
        <v>714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1285</v>
      </c>
      <c r="B159" s="81" t="s">
        <v>1291</v>
      </c>
      <c r="C159" s="83" t="s">
        <v>1292</v>
      </c>
      <c r="D159" s="85" t="s">
        <v>1293</v>
      </c>
      <c r="E159" s="85" t="s">
        <v>1294</v>
      </c>
      <c r="F159" s="86" t="s">
        <v>825</v>
      </c>
      <c r="G159" s="86" t="s">
        <v>767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1285</v>
      </c>
      <c r="B160" s="81" t="s">
        <v>1295</v>
      </c>
      <c r="C160" s="83" t="s">
        <v>1296</v>
      </c>
      <c r="D160" s="85" t="s">
        <v>1297</v>
      </c>
      <c r="E160" s="85" t="s">
        <v>1298</v>
      </c>
      <c r="F160" s="86" t="s">
        <v>825</v>
      </c>
      <c r="G160" s="86" t="s">
        <v>767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1285</v>
      </c>
      <c r="B161" s="81" t="s">
        <v>311</v>
      </c>
      <c r="C161" s="83" t="s">
        <v>1299</v>
      </c>
      <c r="D161" s="85" t="s">
        <v>1300</v>
      </c>
      <c r="E161" s="85" t="s">
        <v>1301</v>
      </c>
      <c r="F161" s="86" t="s">
        <v>825</v>
      </c>
      <c r="G161" s="86" t="s">
        <v>767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1285</v>
      </c>
      <c r="B162" s="81" t="s">
        <v>317</v>
      </c>
      <c r="C162" s="83" t="s">
        <v>1302</v>
      </c>
      <c r="D162" s="85" t="s">
        <v>1303</v>
      </c>
      <c r="E162" s="85" t="s">
        <v>1304</v>
      </c>
      <c r="F162" s="86" t="s">
        <v>850</v>
      </c>
      <c r="G162" s="86" t="s">
        <v>714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1285</v>
      </c>
      <c r="B163" s="81" t="s">
        <v>324</v>
      </c>
      <c r="C163" s="83" t="s">
        <v>1305</v>
      </c>
      <c r="D163" s="85" t="s">
        <v>1306</v>
      </c>
      <c r="E163" s="85" t="s">
        <v>1307</v>
      </c>
      <c r="F163" s="86" t="s">
        <v>850</v>
      </c>
      <c r="G163" s="86" t="s">
        <v>714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1285</v>
      </c>
      <c r="B164" s="81" t="s">
        <v>330</v>
      </c>
      <c r="C164" s="83" t="s">
        <v>1308</v>
      </c>
      <c r="D164" s="85" t="s">
        <v>1309</v>
      </c>
      <c r="E164" s="85" t="s">
        <v>1310</v>
      </c>
      <c r="F164" s="86" t="s">
        <v>850</v>
      </c>
      <c r="G164" s="86" t="s">
        <v>1075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1285</v>
      </c>
      <c r="B165" s="81" t="s">
        <v>337</v>
      </c>
      <c r="C165" s="83" t="s">
        <v>1311</v>
      </c>
      <c r="D165" s="85" t="s">
        <v>1312</v>
      </c>
      <c r="E165" s="85" t="s">
        <v>1313</v>
      </c>
      <c r="F165" s="86" t="s">
        <v>850</v>
      </c>
      <c r="G165" s="86" t="s">
        <v>1075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1285</v>
      </c>
      <c r="B166" s="81" t="s">
        <v>344</v>
      </c>
      <c r="C166" s="83" t="s">
        <v>1314</v>
      </c>
      <c r="D166" s="85" t="s">
        <v>1315</v>
      </c>
      <c r="E166" s="85" t="s">
        <v>1316</v>
      </c>
      <c r="F166" s="86" t="s">
        <v>825</v>
      </c>
      <c r="G166" s="86" t="s">
        <v>1075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1317</v>
      </c>
      <c r="B167" s="80">
        <v>18</v>
      </c>
      <c r="C167" s="82" t="s">
        <v>25</v>
      </c>
      <c r="D167" s="84" t="s">
        <v>1318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1317</v>
      </c>
      <c r="B168" s="81" t="s">
        <v>399</v>
      </c>
      <c r="C168" s="83" t="s">
        <v>1319</v>
      </c>
      <c r="D168" s="85" t="s">
        <v>1320</v>
      </c>
      <c r="E168" s="85" t="s">
        <v>1321</v>
      </c>
      <c r="F168" s="86" t="s">
        <v>825</v>
      </c>
      <c r="G168" s="86" t="s">
        <v>767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1317</v>
      </c>
      <c r="B169" s="81" t="s">
        <v>402</v>
      </c>
      <c r="C169" s="83" t="s">
        <v>1322</v>
      </c>
      <c r="D169" s="85" t="s">
        <v>1323</v>
      </c>
      <c r="E169" s="85" t="s">
        <v>1324</v>
      </c>
      <c r="F169" s="86" t="s">
        <v>975</v>
      </c>
      <c r="G169" s="86" t="s">
        <v>719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1317</v>
      </c>
      <c r="B170" s="81" t="s">
        <v>404</v>
      </c>
      <c r="C170" s="83" t="s">
        <v>1325</v>
      </c>
      <c r="D170" s="85" t="s">
        <v>1326</v>
      </c>
      <c r="E170" s="85" t="s">
        <v>1327</v>
      </c>
      <c r="F170" s="86" t="s">
        <v>975</v>
      </c>
      <c r="G170" s="86" t="s">
        <v>751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1317</v>
      </c>
      <c r="B171" s="81" t="s">
        <v>1328</v>
      </c>
      <c r="C171" s="83" t="s">
        <v>1329</v>
      </c>
      <c r="D171" s="85" t="s">
        <v>1330</v>
      </c>
      <c r="E171" s="85" t="s">
        <v>1331</v>
      </c>
      <c r="F171" s="86" t="s">
        <v>975</v>
      </c>
      <c r="G171" s="86" t="s">
        <v>751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1317</v>
      </c>
      <c r="B172" s="91" t="s">
        <v>1332</v>
      </c>
      <c r="C172" s="92" t="s">
        <v>1333</v>
      </c>
      <c r="D172" s="93" t="s">
        <v>1334</v>
      </c>
      <c r="E172" s="93" t="s">
        <v>1335</v>
      </c>
      <c r="F172" s="94" t="s">
        <v>975</v>
      </c>
      <c r="G172" s="94" t="s">
        <v>719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411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IFERROR(INDEX('Recommendations'!$I$2:$I$65, MATCH(J2,'Recommendations'!$B$2:$B$65,0))="Implemented", FALSE))</xm:f>
            <x14:dxf>
              <font>
                <color rgb="FF000000"/>
              </font>
              <fill>
                <patternFill>
                  <bgColor rgb="FF3C7D22"/>
                </patternFill>
              </fill>
            </x14:dxf>
          </x14:cfRule>
          <x14:cfRule type="expression" priority="2" id="{00000000-000E-0000-0400-000002000000}">
            <xm:f>AND(J2&lt;&gt;"", IFERROR(INDEX('Recommendations'!$I$2:$I$65, MATCH(J2,'Recommendations'!$B$2:$B$65,0))="Compensated", FALSE))</xm:f>
            <x14:dxf>
              <font>
                <color rgb="FF000000"/>
              </font>
              <fill>
                <patternFill>
                  <bgColor rgb="FFC6E0B4"/>
                </patternFill>
              </fill>
            </x14:dxf>
          </x14:cfRule>
          <x14:cfRule type="expression" priority="3" id="{00000000-000E-0000-0400-000003000000}">
            <xm:f>AND(J2&lt;&gt;"", IFERROR(INDEX('Recommendations'!$I$2:$I$65, MATCH(J2,'Recommendations'!$B$2:$B$65,0))="Testing", FALSE))</xm:f>
            <x14:dxf>
              <font>
                <color rgb="FF000000"/>
              </font>
              <fill>
                <patternFill>
                  <bgColor rgb="FFFFC000"/>
                </patternFill>
              </fill>
            </x14:dxf>
          </x14:cfRule>
          <x14:cfRule type="expression" priority="4" id="{00000000-000E-0000-0400-000004000000}">
            <xm:f>AND(J2&lt;&gt;"", IFERROR(INDEX('Recommendations'!$I$2:$I$65, MATCH(J2,'Recommendations'!$B$2:$B$65,0))="Failed", FALSE))</xm:f>
            <x14:dxf>
              <font>
                <color rgb="FF000000"/>
              </font>
              <fill>
                <patternFill>
                  <bgColor rgb="FFD82891"/>
                </patternFill>
              </fill>
            </x14:dxf>
          </x14:cfRule>
          <x14:cfRule type="expression" priority="5" id="{00000000-000E-0000-0400-000005000000}">
            <xm:f>AND(J2&lt;&gt;"", IFERROR(INDEX('Recommendations'!$I$2:$I$65, MATCH(J2,'Recommendations'!$B$2:$B$65,0))="Risk Accepted", FALSE))</xm:f>
            <x14:dxf>
              <font>
                <color rgb="FF000000"/>
              </font>
              <fill>
                <patternFill>
                  <bgColor rgb="FFD9D9D9"/>
                </patternFill>
              </fill>
            </x14:dxf>
          </x14:cfRule>
          <x14:cfRule type="expression" priority="6" id="{00000000-000E-0000-0400-000006000000}">
            <xm:f>AND(J2&lt;&gt;"", IFERROR(INDEX('Recommendations'!$I$2:$I$65, MATCH(J2,'Recommendations'!$B$2:$B$65,0))="N/A",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1336</v>
      </c>
      <c r="C1" s="121" t="s">
        <v>11</v>
      </c>
      <c r="D1" s="121" t="s">
        <v>567</v>
      </c>
      <c r="E1" s="121" t="s">
        <v>1337</v>
      </c>
      <c r="F1" s="121" t="s">
        <v>1338</v>
      </c>
      <c r="G1" s="121" t="s">
        <v>661</v>
      </c>
      <c r="H1" s="121" t="s">
        <v>662</v>
      </c>
      <c r="I1" s="121" t="s">
        <v>663</v>
      </c>
      <c r="J1" s="121" t="s">
        <v>664</v>
      </c>
      <c r="K1" s="121" t="s">
        <v>665</v>
      </c>
      <c r="L1" s="121" t="s">
        <v>666</v>
      </c>
      <c r="M1" s="121" t="s">
        <v>667</v>
      </c>
      <c r="N1" s="121" t="s">
        <v>668</v>
      </c>
      <c r="O1" s="121" t="s">
        <v>669</v>
      </c>
      <c r="P1" s="121" t="s">
        <v>670</v>
      </c>
      <c r="Q1" s="121" t="s">
        <v>671</v>
      </c>
      <c r="R1" s="121" t="s">
        <v>672</v>
      </c>
      <c r="S1" s="121" t="s">
        <v>673</v>
      </c>
      <c r="T1" s="121" t="s">
        <v>674</v>
      </c>
      <c r="U1" s="121" t="s">
        <v>675</v>
      </c>
      <c r="V1" s="121" t="s">
        <v>676</v>
      </c>
      <c r="W1" s="121" t="s">
        <v>677</v>
      </c>
      <c r="X1" s="121" t="s">
        <v>678</v>
      </c>
      <c r="Y1" s="121" t="s">
        <v>679</v>
      </c>
      <c r="Z1" s="121" t="s">
        <v>680</v>
      </c>
      <c r="AA1" s="121" t="s">
        <v>681</v>
      </c>
      <c r="AB1" s="121" t="s">
        <v>682</v>
      </c>
      <c r="AC1" s="121" t="s">
        <v>683</v>
      </c>
      <c r="AD1" s="121" t="s">
        <v>684</v>
      </c>
      <c r="AE1" s="121" t="s">
        <v>685</v>
      </c>
      <c r="AF1" s="121" t="s">
        <v>686</v>
      </c>
      <c r="AG1" s="121" t="s">
        <v>687</v>
      </c>
      <c r="AH1" s="121" t="s">
        <v>688</v>
      </c>
      <c r="AI1" s="121" t="s">
        <v>689</v>
      </c>
      <c r="AJ1" s="121" t="s">
        <v>690</v>
      </c>
      <c r="AK1" s="121" t="s">
        <v>691</v>
      </c>
      <c r="AL1" s="121" t="s">
        <v>692</v>
      </c>
      <c r="AM1" s="121" t="s">
        <v>693</v>
      </c>
      <c r="AN1" s="121" t="s">
        <v>694</v>
      </c>
      <c r="AO1" s="121" t="s">
        <v>695</v>
      </c>
      <c r="AP1" s="121" t="s">
        <v>696</v>
      </c>
      <c r="AQ1" s="121" t="s">
        <v>697</v>
      </c>
      <c r="AR1" s="121" t="s">
        <v>698</v>
      </c>
      <c r="AS1" s="121" t="s">
        <v>699</v>
      </c>
      <c r="AT1" s="121" t="s">
        <v>700</v>
      </c>
      <c r="AU1" s="122" t="s">
        <v>701</v>
      </c>
    </row>
    <row r="2" spans="1:47" ht="60" customHeight="1" x14ac:dyDescent="0.35">
      <c r="A2" s="116" t="s">
        <v>1339</v>
      </c>
      <c r="B2" s="106" t="s">
        <v>1340</v>
      </c>
      <c r="C2" s="107" t="s">
        <v>1341</v>
      </c>
      <c r="D2" s="107" t="s">
        <v>1342</v>
      </c>
      <c r="E2" s="107" t="s">
        <v>1343</v>
      </c>
      <c r="F2" s="108" t="s">
        <v>1344</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1345</v>
      </c>
      <c r="B3" s="106" t="s">
        <v>1346</v>
      </c>
      <c r="C3" s="107" t="s">
        <v>1347</v>
      </c>
      <c r="D3" s="107" t="s">
        <v>1348</v>
      </c>
      <c r="E3" s="107" t="s">
        <v>1349</v>
      </c>
      <c r="F3" s="108" t="s">
        <v>1350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1351</v>
      </c>
      <c r="B4" s="106" t="s">
        <v>1352</v>
      </c>
      <c r="C4" s="107" t="s">
        <v>1353</v>
      </c>
      <c r="D4" s="107" t="s">
        <v>1354</v>
      </c>
      <c r="E4" s="107" t="s">
        <v>1355</v>
      </c>
      <c r="F4" s="108" t="s">
        <v>1356</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1357</v>
      </c>
      <c r="B5" s="106" t="s">
        <v>1358</v>
      </c>
      <c r="C5" s="107" t="s">
        <v>1359</v>
      </c>
      <c r="D5" s="107" t="s">
        <v>1360</v>
      </c>
      <c r="E5" s="107" t="s">
        <v>1361</v>
      </c>
      <c r="F5" s="108" t="s">
        <v>1362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1363</v>
      </c>
      <c r="B6" s="106" t="s">
        <v>1364</v>
      </c>
      <c r="C6" s="107" t="s">
        <v>1365</v>
      </c>
      <c r="D6" s="107" t="s">
        <v>1366</v>
      </c>
      <c r="E6" s="107" t="s">
        <v>25</v>
      </c>
      <c r="F6" s="108" t="s">
        <v>1367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1368</v>
      </c>
      <c r="B7" s="106" t="s">
        <v>13</v>
      </c>
      <c r="C7" s="107" t="s">
        <v>1369</v>
      </c>
      <c r="D7" s="107" t="s">
        <v>1370</v>
      </c>
      <c r="E7" s="107" t="s">
        <v>25</v>
      </c>
      <c r="F7" s="108" t="s">
        <v>1371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1372</v>
      </c>
      <c r="B8" s="106" t="s">
        <v>1373</v>
      </c>
      <c r="C8" s="107" t="s">
        <v>1374</v>
      </c>
      <c r="D8" s="107" t="s">
        <v>1375</v>
      </c>
      <c r="E8" s="107" t="s">
        <v>25</v>
      </c>
      <c r="F8" s="108" t="s">
        <v>1376</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1377</v>
      </c>
      <c r="B9" s="106" t="s">
        <v>1378</v>
      </c>
      <c r="C9" s="107" t="s">
        <v>1379</v>
      </c>
      <c r="D9" s="107" t="s">
        <v>1380</v>
      </c>
      <c r="E9" s="107" t="s">
        <v>25</v>
      </c>
      <c r="F9" s="108" t="s">
        <v>1381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1382</v>
      </c>
      <c r="B10" s="106" t="s">
        <v>1383</v>
      </c>
      <c r="C10" s="107" t="s">
        <v>1384</v>
      </c>
      <c r="D10" s="107" t="s">
        <v>1385</v>
      </c>
      <c r="E10" s="107" t="s">
        <v>25</v>
      </c>
      <c r="F10" s="108" t="s">
        <v>1386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1387</v>
      </c>
      <c r="B11" s="106" t="s">
        <v>1388</v>
      </c>
      <c r="C11" s="107" t="s">
        <v>1389</v>
      </c>
      <c r="D11" s="107" t="s">
        <v>1390</v>
      </c>
      <c r="E11" s="107" t="s">
        <v>25</v>
      </c>
      <c r="F11" s="108" t="s">
        <v>1391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1392</v>
      </c>
      <c r="B12" s="106" t="s">
        <v>1393</v>
      </c>
      <c r="C12" s="107" t="s">
        <v>1394</v>
      </c>
      <c r="D12" s="107" t="s">
        <v>1395</v>
      </c>
      <c r="E12" s="107" t="s">
        <v>25</v>
      </c>
      <c r="F12" s="108" t="s">
        <v>1396</v>
      </c>
      <c r="G12" s="109">
        <f>IF(COUNTIF(H12:AU12,"&lt;&gt;")=0,"",SUMPRODUCT(((Recommendations[ImplStatus]="Implemented")+(Recommendations[ImplStatus]="Compensated"))*ISNUMBER(MATCH(Recommendations[Id],H12:AU12,0)))/COUNTIF(H12:AU12,"&lt;&gt;"))</f>
        <v>0</v>
      </c>
      <c r="H12" s="110" t="s">
        <v>75</v>
      </c>
      <c r="I12" s="110" t="s">
        <v>82</v>
      </c>
      <c r="J12" s="110" t="s">
        <v>102</v>
      </c>
      <c r="K12" s="110" t="s">
        <v>117</v>
      </c>
      <c r="L12" s="110" t="s">
        <v>123</v>
      </c>
      <c r="M12" s="110" t="s">
        <v>148</v>
      </c>
      <c r="N12" s="110" t="s">
        <v>161</v>
      </c>
      <c r="O12" s="110" t="s">
        <v>203</v>
      </c>
      <c r="P12" s="110" t="s">
        <v>213</v>
      </c>
      <c r="Q12" s="110" t="s">
        <v>330</v>
      </c>
      <c r="R12" s="110" t="s">
        <v>337</v>
      </c>
      <c r="S12" s="110" t="s">
        <v>344</v>
      </c>
      <c r="T12" s="110" t="s">
        <v>351</v>
      </c>
      <c r="U12" s="110" t="s">
        <v>391</v>
      </c>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1397</v>
      </c>
      <c r="B13" s="106" t="s">
        <v>1398</v>
      </c>
      <c r="C13" s="107" t="s">
        <v>1399</v>
      </c>
      <c r="D13" s="107" t="s">
        <v>1400</v>
      </c>
      <c r="E13" s="107" t="s">
        <v>25</v>
      </c>
      <c r="F13" s="108" t="s">
        <v>1401</v>
      </c>
      <c r="G13" s="109">
        <f>IF(COUNTIF(H13:AU13,"&lt;&gt;")=0,"",SUMPRODUCT(((Recommendations[ImplStatus]="Implemented")+(Recommendations[ImplStatus]="Compensated"))*ISNUMBER(MATCH(Recommendations[Id],H13:AU13,0)))/COUNTIF(H13:AU13,"&lt;&gt;"))</f>
        <v>0</v>
      </c>
      <c r="H13" s="110" t="s">
        <v>371</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1402</v>
      </c>
      <c r="B14" s="106" t="s">
        <v>1403</v>
      </c>
      <c r="C14" s="107" t="s">
        <v>1404</v>
      </c>
      <c r="D14" s="107" t="s">
        <v>1405</v>
      </c>
      <c r="E14" s="107" t="s">
        <v>25</v>
      </c>
      <c r="F14" s="108" t="s">
        <v>1406</v>
      </c>
      <c r="G14" s="109">
        <f>IF(COUNTIF(H14:AU14,"&lt;&gt;")=0,"",SUMPRODUCT(((Recommendations[ImplStatus]="Implemented")+(Recommendations[ImplStatus]="Compensated"))*ISNUMBER(MATCH(Recommendations[Id],H14:AU14,0)))/COUNTIF(H14:AU14,"&lt;&gt;"))</f>
        <v>0</v>
      </c>
      <c r="H14" s="110" t="s">
        <v>175</v>
      </c>
      <c r="I14" s="110" t="s">
        <v>182</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1407</v>
      </c>
      <c r="B15" s="106" t="s">
        <v>1408</v>
      </c>
      <c r="C15" s="107" t="s">
        <v>1409</v>
      </c>
      <c r="D15" s="107" t="s">
        <v>1410</v>
      </c>
      <c r="E15" s="107" t="s">
        <v>25</v>
      </c>
      <c r="F15" s="108" t="s">
        <v>1411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1412</v>
      </c>
      <c r="B16" s="106" t="s">
        <v>1413</v>
      </c>
      <c r="C16" s="107" t="s">
        <v>1414</v>
      </c>
      <c r="D16" s="107" t="s">
        <v>1415</v>
      </c>
      <c r="E16" s="107" t="s">
        <v>25</v>
      </c>
      <c r="F16" s="108" t="s">
        <v>1416</v>
      </c>
      <c r="G16" s="109">
        <f>IF(COUNTIF(H16:AU16,"&lt;&gt;")=0,"",SUMPRODUCT(((Recommendations[ImplStatus]="Implemented")+(Recommendations[ImplStatus]="Compensated"))*ISNUMBER(MATCH(Recommendations[Id],H16:AU16,0)))/COUNTIF(H16:AU16,"&lt;&gt;"))</f>
        <v>0</v>
      </c>
      <c r="H16" s="110" t="s">
        <v>18</v>
      </c>
      <c r="I16" s="110" t="s">
        <v>39</v>
      </c>
      <c r="J16" s="110" t="s">
        <v>44</v>
      </c>
      <c r="K16" s="110" t="s">
        <v>67</v>
      </c>
      <c r="L16" s="110" t="s">
        <v>89</v>
      </c>
      <c r="M16" s="110" t="s">
        <v>95</v>
      </c>
      <c r="N16" s="110" t="s">
        <v>128</v>
      </c>
      <c r="O16" s="110" t="s">
        <v>134</v>
      </c>
      <c r="P16" s="110" t="s">
        <v>175</v>
      </c>
      <c r="Q16" s="110" t="s">
        <v>182</v>
      </c>
      <c r="R16" s="110" t="s">
        <v>190</v>
      </c>
      <c r="S16" s="110" t="s">
        <v>197</v>
      </c>
      <c r="T16" s="110" t="s">
        <v>228</v>
      </c>
      <c r="U16" s="110" t="s">
        <v>243</v>
      </c>
      <c r="V16" s="110" t="s">
        <v>250</v>
      </c>
      <c r="W16" s="110" t="s">
        <v>264</v>
      </c>
      <c r="X16" s="110" t="s">
        <v>283</v>
      </c>
      <c r="Y16" s="110" t="s">
        <v>311</v>
      </c>
      <c r="Z16" s="110" t="s">
        <v>317</v>
      </c>
      <c r="AA16" s="110" t="s">
        <v>357</v>
      </c>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1417</v>
      </c>
      <c r="B17" s="106" t="s">
        <v>1418</v>
      </c>
      <c r="C17" s="107" t="s">
        <v>1419</v>
      </c>
      <c r="D17" s="107" t="s">
        <v>1420</v>
      </c>
      <c r="E17" s="107" t="s">
        <v>25</v>
      </c>
      <c r="F17" s="108" t="s">
        <v>1421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1422</v>
      </c>
      <c r="B18" s="106" t="s">
        <v>1423</v>
      </c>
      <c r="C18" s="107" t="s">
        <v>1424</v>
      </c>
      <c r="D18" s="107" t="s">
        <v>1425</v>
      </c>
      <c r="E18" s="107" t="s">
        <v>25</v>
      </c>
      <c r="F18" s="108" t="s">
        <v>1426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1427</v>
      </c>
      <c r="B19" s="106" t="s">
        <v>1428</v>
      </c>
      <c r="C19" s="107" t="s">
        <v>1429</v>
      </c>
      <c r="D19" s="107" t="s">
        <v>1430</v>
      </c>
      <c r="E19" s="107" t="s">
        <v>25</v>
      </c>
      <c r="F19" s="108" t="s">
        <v>1431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1432</v>
      </c>
      <c r="B20" s="106" t="s">
        <v>1433</v>
      </c>
      <c r="C20" s="107" t="s">
        <v>1434</v>
      </c>
      <c r="D20" s="107" t="s">
        <v>1435</v>
      </c>
      <c r="E20" s="107" t="s">
        <v>25</v>
      </c>
      <c r="F20" s="108" t="s">
        <v>1436</v>
      </c>
      <c r="G20" s="109">
        <f>IF(COUNTIF(H20:AU20,"&lt;&gt;")=0,"",SUMPRODUCT(((Recommendations[ImplStatus]="Implemented")+(Recommendations[ImplStatus]="Compensated"))*ISNUMBER(MATCH(Recommendations[Id],H20:AU20,0)))/COUNTIF(H20:AU20,"&lt;&gt;"))</f>
        <v>0</v>
      </c>
      <c r="H20" s="110" t="s">
        <v>50</v>
      </c>
      <c r="I20" s="110" t="s">
        <v>55</v>
      </c>
      <c r="J20" s="110" t="s">
        <v>61</v>
      </c>
      <c r="K20" s="110" t="s">
        <v>141</v>
      </c>
      <c r="L20" s="110" t="s">
        <v>236</v>
      </c>
      <c r="M20" s="110" t="s">
        <v>290</v>
      </c>
      <c r="N20" s="110" t="s">
        <v>296</v>
      </c>
      <c r="O20" s="110" t="s">
        <v>303</v>
      </c>
      <c r="P20" s="110" t="s">
        <v>324</v>
      </c>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1437</v>
      </c>
      <c r="B21" s="106" t="s">
        <v>1438</v>
      </c>
      <c r="C21" s="107" t="s">
        <v>1439</v>
      </c>
      <c r="D21" s="107" t="s">
        <v>1440</v>
      </c>
      <c r="E21" s="107" t="s">
        <v>1441</v>
      </c>
      <c r="F21" s="108" t="s">
        <v>1442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1443</v>
      </c>
      <c r="B22" s="106" t="s">
        <v>1444</v>
      </c>
      <c r="C22" s="107" t="s">
        <v>1445</v>
      </c>
      <c r="D22" s="107" t="s">
        <v>1446</v>
      </c>
      <c r="E22" s="107" t="s">
        <v>1447</v>
      </c>
      <c r="F22" s="108" t="s">
        <v>1448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1449</v>
      </c>
      <c r="B23" s="106" t="s">
        <v>1450</v>
      </c>
      <c r="C23" s="107" t="s">
        <v>1451</v>
      </c>
      <c r="D23" s="107" t="s">
        <v>1452</v>
      </c>
      <c r="E23" s="107" t="s">
        <v>1453</v>
      </c>
      <c r="F23" s="108" t="s">
        <v>1454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1455</v>
      </c>
      <c r="B24" s="106" t="s">
        <v>1456</v>
      </c>
      <c r="C24" s="107" t="s">
        <v>1457</v>
      </c>
      <c r="D24" s="107" t="s">
        <v>1458</v>
      </c>
      <c r="E24" s="107" t="s">
        <v>25</v>
      </c>
      <c r="F24" s="108" t="s">
        <v>1459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1460</v>
      </c>
      <c r="B25" s="106" t="s">
        <v>1461</v>
      </c>
      <c r="C25" s="107" t="s">
        <v>1462</v>
      </c>
      <c r="D25" s="107" t="s">
        <v>25</v>
      </c>
      <c r="E25" s="107" t="s">
        <v>25</v>
      </c>
      <c r="F25" s="108" t="s">
        <v>1463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1464</v>
      </c>
      <c r="B26" s="106" t="s">
        <v>1465</v>
      </c>
      <c r="C26" s="107" t="s">
        <v>1466</v>
      </c>
      <c r="D26" s="107" t="s">
        <v>1467</v>
      </c>
      <c r="E26" s="107" t="s">
        <v>25</v>
      </c>
      <c r="F26" s="108" t="s">
        <v>1468</v>
      </c>
      <c r="G26" s="109">
        <f>IF(COUNTIF(H26:AU26,"&lt;&gt;")=0,"",SUMPRODUCT(((Recommendations[ImplStatus]="Implemented")+(Recommendations[ImplStatus]="Compensated"))*ISNUMBER(MATCH(Recommendations[Id],H26:AU26,0)))/COUNTIF(H26:AU26,"&lt;&gt;"))</f>
        <v>0</v>
      </c>
      <c r="H26" s="110" t="s">
        <v>364</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1469</v>
      </c>
      <c r="B27" s="106" t="s">
        <v>1470</v>
      </c>
      <c r="C27" s="107" t="s">
        <v>1471</v>
      </c>
      <c r="D27" s="107" t="s">
        <v>1472</v>
      </c>
      <c r="E27" s="107" t="s">
        <v>1473</v>
      </c>
      <c r="F27" s="108" t="s">
        <v>1474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1475</v>
      </c>
      <c r="B28" s="106" t="s">
        <v>1476</v>
      </c>
      <c r="C28" s="107" t="s">
        <v>1477</v>
      </c>
      <c r="D28" s="107" t="s">
        <v>25</v>
      </c>
      <c r="E28" s="107" t="s">
        <v>25</v>
      </c>
      <c r="F28" s="108" t="s">
        <v>1478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1479</v>
      </c>
      <c r="B29" s="106" t="s">
        <v>1480</v>
      </c>
      <c r="C29" s="107" t="s">
        <v>1481</v>
      </c>
      <c r="D29" s="107" t="s">
        <v>1482</v>
      </c>
      <c r="E29" s="107" t="s">
        <v>1483</v>
      </c>
      <c r="F29" s="108" t="s">
        <v>1484</v>
      </c>
      <c r="G29" s="109">
        <f>IF(COUNTIF(H29:AU29,"&lt;&gt;")=0,"",SUMPRODUCT(((Recommendations[ImplStatus]="Implemented")+(Recommendations[ImplStatus]="Compensated"))*ISNUMBER(MATCH(Recommendations[Id],H29:AU29,0)))/COUNTIF(H29:AU29,"&lt;&gt;"))</f>
        <v>0</v>
      </c>
      <c r="H29" s="110" t="s">
        <v>257</v>
      </c>
      <c r="I29" s="110" t="s">
        <v>267</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1485</v>
      </c>
      <c r="B30" s="106" t="s">
        <v>1486</v>
      </c>
      <c r="C30" s="107" t="s">
        <v>1487</v>
      </c>
      <c r="D30" s="107" t="s">
        <v>1488</v>
      </c>
      <c r="E30" s="107" t="s">
        <v>25</v>
      </c>
      <c r="F30" s="108" t="s">
        <v>1489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1490</v>
      </c>
      <c r="B31" s="106" t="s">
        <v>1491</v>
      </c>
      <c r="C31" s="107" t="s">
        <v>1492</v>
      </c>
      <c r="D31" s="107" t="s">
        <v>1493</v>
      </c>
      <c r="E31" s="107" t="s">
        <v>1494</v>
      </c>
      <c r="F31" s="108" t="s">
        <v>1495</v>
      </c>
      <c r="G31" s="109">
        <f>IF(COUNTIF(H31:AU31,"&lt;&gt;")=0,"",SUMPRODUCT(((Recommendations[ImplStatus]="Implemented")+(Recommendations[ImplStatus]="Compensated"))*ISNUMBER(MATCH(Recommendations[Id],H31:AU31,0)))/COUNTIF(H31:AU31,"&lt;&gt;"))</f>
        <v>0</v>
      </c>
      <c r="H31" s="110" t="s">
        <v>168</v>
      </c>
      <c r="I31" s="110" t="s">
        <v>267</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1496</v>
      </c>
      <c r="B32" s="106" t="s">
        <v>1497</v>
      </c>
      <c r="C32" s="107" t="s">
        <v>1498</v>
      </c>
      <c r="D32" s="107" t="s">
        <v>1499</v>
      </c>
      <c r="E32" s="107" t="s">
        <v>1500</v>
      </c>
      <c r="F32" s="108" t="s">
        <v>1501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1502</v>
      </c>
      <c r="B33" s="106" t="s">
        <v>1503</v>
      </c>
      <c r="C33" s="107" t="s">
        <v>1504</v>
      </c>
      <c r="D33" s="107" t="s">
        <v>1505</v>
      </c>
      <c r="E33" s="107" t="s">
        <v>25</v>
      </c>
      <c r="F33" s="108" t="s">
        <v>1506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1507</v>
      </c>
      <c r="B34" s="106" t="s">
        <v>1508</v>
      </c>
      <c r="C34" s="107" t="s">
        <v>1509</v>
      </c>
      <c r="D34" s="107" t="s">
        <v>1510</v>
      </c>
      <c r="E34" s="107" t="s">
        <v>25</v>
      </c>
      <c r="F34" s="108" t="s">
        <v>1511</v>
      </c>
      <c r="G34" s="109">
        <f>IF(COUNTIF(H34:AU34,"&lt;&gt;")=0,"",SUMPRODUCT(((Recommendations[ImplStatus]="Implemented")+(Recommendations[ImplStatus]="Compensated"))*ISNUMBER(MATCH(Recommendations[Id],H34:AU34,0)))/COUNTIF(H34:AU34,"&lt;&gt;"))</f>
        <v>0</v>
      </c>
      <c r="H34" s="110" t="s">
        <v>29</v>
      </c>
      <c r="I34" s="110" t="s">
        <v>33</v>
      </c>
      <c r="J34" s="110" t="s">
        <v>200</v>
      </c>
      <c r="K34" s="110" t="s">
        <v>210</v>
      </c>
      <c r="L34" s="110" t="s">
        <v>252</v>
      </c>
      <c r="M34" s="110" t="s">
        <v>254</v>
      </c>
      <c r="N34" s="110" t="s">
        <v>274</v>
      </c>
      <c r="O34" s="110" t="s">
        <v>276</v>
      </c>
      <c r="P34" s="110" t="s">
        <v>364</v>
      </c>
      <c r="Q34" s="110" t="s">
        <v>399</v>
      </c>
      <c r="R34" s="110" t="s">
        <v>402</v>
      </c>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1512</v>
      </c>
      <c r="B35" s="106" t="s">
        <v>1513</v>
      </c>
      <c r="C35" s="107" t="s">
        <v>1514</v>
      </c>
      <c r="D35" s="107" t="s">
        <v>1515</v>
      </c>
      <c r="E35" s="107" t="s">
        <v>1516</v>
      </c>
      <c r="F35" s="108" t="s">
        <v>1517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1518</v>
      </c>
      <c r="B36" s="106" t="s">
        <v>1519</v>
      </c>
      <c r="C36" s="107" t="s">
        <v>1520</v>
      </c>
      <c r="D36" s="107" t="s">
        <v>1521</v>
      </c>
      <c r="E36" s="107" t="s">
        <v>1522</v>
      </c>
      <c r="F36" s="108" t="s">
        <v>1523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1524</v>
      </c>
      <c r="B37" s="106" t="s">
        <v>1525</v>
      </c>
      <c r="C37" s="107" t="s">
        <v>1526</v>
      </c>
      <c r="D37" s="107" t="s">
        <v>1527</v>
      </c>
      <c r="E37" s="107" t="s">
        <v>25</v>
      </c>
      <c r="F37" s="108" t="s">
        <v>1528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1529</v>
      </c>
      <c r="B38" s="106" t="s">
        <v>1530</v>
      </c>
      <c r="C38" s="107" t="s">
        <v>1531</v>
      </c>
      <c r="D38" s="107" t="s">
        <v>1532</v>
      </c>
      <c r="E38" s="107" t="s">
        <v>1533</v>
      </c>
      <c r="F38" s="108" t="s">
        <v>1534</v>
      </c>
      <c r="G38" s="109">
        <f>IF(COUNTIF(H38:AU38,"&lt;&gt;")=0,"",SUMPRODUCT(((Recommendations[ImplStatus]="Implemented")+(Recommendations[ImplStatus]="Compensated"))*ISNUMBER(MATCH(Recommendations[Id],H38:AU38,0)))/COUNTIF(H38:AU38,"&lt;&gt;"))</f>
        <v>0</v>
      </c>
      <c r="H38" s="110" t="s">
        <v>109</v>
      </c>
      <c r="I38" s="110" t="s">
        <v>154</v>
      </c>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1535</v>
      </c>
      <c r="B39" s="106" t="s">
        <v>1536</v>
      </c>
      <c r="C39" s="107" t="s">
        <v>1537</v>
      </c>
      <c r="D39" s="107" t="s">
        <v>1538</v>
      </c>
      <c r="E39" s="107" t="s">
        <v>25</v>
      </c>
      <c r="F39" s="108" t="s">
        <v>1539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1540</v>
      </c>
      <c r="B40" s="106" t="s">
        <v>1541</v>
      </c>
      <c r="C40" s="107" t="s">
        <v>1542</v>
      </c>
      <c r="D40" s="107" t="s">
        <v>1543</v>
      </c>
      <c r="E40" s="107" t="s">
        <v>1544</v>
      </c>
      <c r="F40" s="108" t="s">
        <v>1545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1546</v>
      </c>
      <c r="B41" s="106" t="s">
        <v>1547</v>
      </c>
      <c r="C41" s="107" t="s">
        <v>1548</v>
      </c>
      <c r="D41" s="107" t="s">
        <v>1549</v>
      </c>
      <c r="E41" s="107" t="s">
        <v>1550</v>
      </c>
      <c r="F41" s="108" t="s">
        <v>1551</v>
      </c>
      <c r="G41" s="109">
        <f>IF(COUNTIF(H41:AU41,"&lt;&gt;")=0,"",SUMPRODUCT(((Recommendations[ImplStatus]="Implemented")+(Recommendations[ImplStatus]="Compensated"))*ISNUMBER(MATCH(Recommendations[Id],H41:AU41,0)))/COUNTIF(H41:AU41,"&lt;&gt;"))</f>
        <v>0</v>
      </c>
      <c r="H41" s="110" t="s">
        <v>404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1552</v>
      </c>
      <c r="B42" s="106" t="s">
        <v>1553</v>
      </c>
      <c r="C42" s="107" t="s">
        <v>1554</v>
      </c>
      <c r="D42" s="107" t="s">
        <v>1555</v>
      </c>
      <c r="E42" s="107" t="s">
        <v>1556</v>
      </c>
      <c r="F42" s="108" t="s">
        <v>1557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1558</v>
      </c>
      <c r="B43" s="106" t="s">
        <v>1559</v>
      </c>
      <c r="C43" s="107" t="s">
        <v>1560</v>
      </c>
      <c r="D43" s="107" t="s">
        <v>1561</v>
      </c>
      <c r="E43" s="107" t="s">
        <v>1562</v>
      </c>
      <c r="F43" s="108" t="s">
        <v>1563</v>
      </c>
      <c r="G43" s="109">
        <f>IF(COUNTIF(H43:AU43,"&lt;&gt;")=0,"",SUMPRODUCT(((Recommendations[ImplStatus]="Implemented")+(Recommendations[ImplStatus]="Compensated"))*ISNUMBER(MATCH(Recommendations[Id],H43:AU43,0)))/COUNTIF(H43:AU43,"&lt;&gt;"))</f>
        <v>0</v>
      </c>
      <c r="H43" s="110" t="s">
        <v>29</v>
      </c>
      <c r="I43" s="110" t="s">
        <v>33</v>
      </c>
      <c r="J43" s="110" t="s">
        <v>168</v>
      </c>
      <c r="K43" s="110" t="s">
        <v>200</v>
      </c>
      <c r="L43" s="110" t="s">
        <v>210</v>
      </c>
      <c r="M43" s="110" t="s">
        <v>220</v>
      </c>
      <c r="N43" s="110" t="s">
        <v>252</v>
      </c>
      <c r="O43" s="110" t="s">
        <v>254</v>
      </c>
      <c r="P43" s="110" t="s">
        <v>274</v>
      </c>
      <c r="Q43" s="110" t="s">
        <v>399</v>
      </c>
      <c r="R43" s="110" t="s">
        <v>402</v>
      </c>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1564</v>
      </c>
      <c r="B44" s="106" t="s">
        <v>1565</v>
      </c>
      <c r="C44" s="107" t="s">
        <v>1566</v>
      </c>
      <c r="D44" s="107" t="s">
        <v>1567</v>
      </c>
      <c r="E44" s="107" t="s">
        <v>25</v>
      </c>
      <c r="F44" s="108" t="s">
        <v>1568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1569</v>
      </c>
      <c r="B45" s="111" t="s">
        <v>1570</v>
      </c>
      <c r="C45" s="112" t="s">
        <v>1571</v>
      </c>
      <c r="D45" s="112" t="s">
        <v>1572</v>
      </c>
      <c r="E45" s="112" t="s">
        <v>1573</v>
      </c>
      <c r="F45" s="113" t="s">
        <v>1574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411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IFERROR(INDEX('Recommendations'!$I$2:$I$65, MATCH(H2,'Recommendations'!$B$2:$B$65,0))="Implemented", FALSE))</xm:f>
            <x14:dxf>
              <font>
                <color rgb="FF000000"/>
              </font>
              <fill>
                <patternFill>
                  <bgColor rgb="FF3C7D22"/>
                </patternFill>
              </fill>
            </x14:dxf>
          </x14:cfRule>
          <x14:cfRule type="expression" priority="2" id="{00000000-000E-0000-0500-000002000000}">
            <xm:f>AND(H2&lt;&gt;"", IFERROR(INDEX('Recommendations'!$I$2:$I$65, MATCH(H2,'Recommendations'!$B$2:$B$65,0))="Compensated", FALSE))</xm:f>
            <x14:dxf>
              <font>
                <color rgb="FF000000"/>
              </font>
              <fill>
                <patternFill>
                  <bgColor rgb="FFC6E0B4"/>
                </patternFill>
              </fill>
            </x14:dxf>
          </x14:cfRule>
          <x14:cfRule type="expression" priority="3" id="{00000000-000E-0000-0500-000003000000}">
            <xm:f>AND(H2&lt;&gt;"", IFERROR(INDEX('Recommendations'!$I$2:$I$65, MATCH(H2,'Recommendations'!$B$2:$B$65,0))="Testing", FALSE))</xm:f>
            <x14:dxf>
              <font>
                <color rgb="FF000000"/>
              </font>
              <fill>
                <patternFill>
                  <bgColor rgb="FFFFC000"/>
                </patternFill>
              </fill>
            </x14:dxf>
          </x14:cfRule>
          <x14:cfRule type="expression" priority="4" id="{00000000-000E-0000-0500-000004000000}">
            <xm:f>AND(H2&lt;&gt;"", IFERROR(INDEX('Recommendations'!$I$2:$I$65, MATCH(H2,'Recommendations'!$B$2:$B$65,0))="Failed", FALSE))</xm:f>
            <x14:dxf>
              <font>
                <color rgb="FF000000"/>
              </font>
              <fill>
                <patternFill>
                  <bgColor rgb="FFD82891"/>
                </patternFill>
              </fill>
            </x14:dxf>
          </x14:cfRule>
          <x14:cfRule type="expression" priority="5" id="{00000000-000E-0000-0500-000005000000}">
            <xm:f>AND(H2&lt;&gt;"", IFERROR(INDEX('Recommendations'!$I$2:$I$65, MATCH(H2,'Recommendations'!$B$2:$B$65,0))="Risk Accepted", FALSE))</xm:f>
            <x14:dxf>
              <font>
                <color rgb="FF000000"/>
              </font>
              <fill>
                <patternFill>
                  <bgColor rgb="FFD9D9D9"/>
                </patternFill>
              </fill>
            </x14:dxf>
          </x14:cfRule>
          <x14:cfRule type="expression" priority="6" id="{00000000-000E-0000-0500-000006000000}">
            <xm:f>AND(H2&lt;&gt;"", IFERROR(INDEX('Recommendations'!$I$2:$I$65, MATCH(H2,'Recommendations'!$B$2:$B$65,0))="N/A",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1575</v>
      </c>
      <c r="B1" s="145" t="s">
        <v>655</v>
      </c>
      <c r="C1" s="145" t="s">
        <v>1</v>
      </c>
      <c r="D1" s="145" t="s">
        <v>656</v>
      </c>
      <c r="E1" s="145" t="s">
        <v>1576</v>
      </c>
      <c r="F1" s="145" t="s">
        <v>1577</v>
      </c>
      <c r="G1" s="145" t="s">
        <v>1578</v>
      </c>
      <c r="H1" s="145" t="s">
        <v>1579</v>
      </c>
      <c r="I1" s="145" t="s">
        <v>661</v>
      </c>
      <c r="J1" s="145" t="s">
        <v>662</v>
      </c>
      <c r="K1" s="145" t="s">
        <v>663</v>
      </c>
      <c r="L1" s="145" t="s">
        <v>664</v>
      </c>
      <c r="M1" s="145" t="s">
        <v>665</v>
      </c>
      <c r="N1" s="145" t="s">
        <v>666</v>
      </c>
      <c r="O1" s="145" t="s">
        <v>667</v>
      </c>
      <c r="P1" s="145" t="s">
        <v>668</v>
      </c>
      <c r="Q1" s="145" t="s">
        <v>669</v>
      </c>
      <c r="R1" s="145" t="s">
        <v>670</v>
      </c>
      <c r="S1" s="145" t="s">
        <v>671</v>
      </c>
      <c r="T1" s="145" t="s">
        <v>672</v>
      </c>
      <c r="U1" s="145" t="s">
        <v>673</v>
      </c>
      <c r="V1" s="145" t="s">
        <v>674</v>
      </c>
      <c r="W1" s="145" t="s">
        <v>675</v>
      </c>
      <c r="X1" s="145" t="s">
        <v>676</v>
      </c>
      <c r="Y1" s="145" t="s">
        <v>677</v>
      </c>
      <c r="Z1" s="145" t="s">
        <v>678</v>
      </c>
      <c r="AA1" s="145" t="s">
        <v>679</v>
      </c>
      <c r="AB1" s="145" t="s">
        <v>680</v>
      </c>
      <c r="AC1" s="145" t="s">
        <v>681</v>
      </c>
      <c r="AD1" s="145" t="s">
        <v>682</v>
      </c>
      <c r="AE1" s="145" t="s">
        <v>683</v>
      </c>
      <c r="AF1" s="145" t="s">
        <v>684</v>
      </c>
      <c r="AG1" s="145" t="s">
        <v>685</v>
      </c>
      <c r="AH1" s="145" t="s">
        <v>686</v>
      </c>
      <c r="AI1" s="145" t="s">
        <v>687</v>
      </c>
      <c r="AJ1" s="145" t="s">
        <v>688</v>
      </c>
      <c r="AK1" s="145" t="s">
        <v>689</v>
      </c>
      <c r="AL1" s="145" t="s">
        <v>690</v>
      </c>
      <c r="AM1" s="145" t="s">
        <v>691</v>
      </c>
      <c r="AN1" s="145" t="s">
        <v>692</v>
      </c>
      <c r="AO1" s="145" t="s">
        <v>693</v>
      </c>
      <c r="AP1" s="145" t="s">
        <v>694</v>
      </c>
      <c r="AQ1" s="145" t="s">
        <v>695</v>
      </c>
      <c r="AR1" s="145" t="s">
        <v>696</v>
      </c>
      <c r="AS1" s="145" t="s">
        <v>697</v>
      </c>
      <c r="AT1" s="145" t="s">
        <v>698</v>
      </c>
      <c r="AU1" s="145" t="s">
        <v>699</v>
      </c>
      <c r="AV1" s="145" t="s">
        <v>700</v>
      </c>
      <c r="AW1" s="146" t="s">
        <v>701</v>
      </c>
    </row>
    <row r="2" spans="1:49" ht="60" customHeight="1" outlineLevel="1" x14ac:dyDescent="0.35">
      <c r="A2" s="138" t="s">
        <v>1580</v>
      </c>
      <c r="B2" s="124"/>
      <c r="C2" s="123" t="s">
        <v>1581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1580</v>
      </c>
      <c r="B3" s="125" t="s">
        <v>871</v>
      </c>
      <c r="C3" s="126" t="s">
        <v>1582</v>
      </c>
      <c r="D3" s="128" t="s">
        <v>1583</v>
      </c>
      <c r="E3" s="128" t="s">
        <v>1584</v>
      </c>
      <c r="F3" s="128" t="s">
        <v>1585</v>
      </c>
      <c r="G3" s="128" t="s">
        <v>1586</v>
      </c>
      <c r="H3" s="128" t="s">
        <v>1587</v>
      </c>
      <c r="I3" s="130">
        <f>IF(COUNTIF(J3:AW3,"&lt;&gt;")=0,"",SUMPRODUCT(((Recommendations[ImplStatus]="Implemented")+(Recommendations[ImplStatus]="Compensated"))*ISNUMBER(MATCH(Recommendations[Id],J3:AW3,0)))/COUNTIF(J3:AW3,"&lt;&gt;"))</f>
        <v>0</v>
      </c>
      <c r="J3" s="132" t="s">
        <v>33</v>
      </c>
      <c r="K3" s="132" t="s">
        <v>109</v>
      </c>
      <c r="L3" s="132" t="s">
        <v>154</v>
      </c>
      <c r="M3" s="132" t="s">
        <v>210</v>
      </c>
      <c r="N3" s="132" t="s">
        <v>254</v>
      </c>
      <c r="O3" s="132" t="s">
        <v>371</v>
      </c>
      <c r="P3" s="132" t="s">
        <v>402</v>
      </c>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1580</v>
      </c>
      <c r="B4" s="125" t="s">
        <v>1588</v>
      </c>
      <c r="C4" s="126" t="s">
        <v>1589</v>
      </c>
      <c r="D4" s="128" t="s">
        <v>1590</v>
      </c>
      <c r="E4" s="128" t="s">
        <v>1591</v>
      </c>
      <c r="F4" s="128" t="s">
        <v>1592</v>
      </c>
      <c r="G4" s="128" t="s">
        <v>1593</v>
      </c>
      <c r="H4" s="128" t="s">
        <v>1594</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1580</v>
      </c>
      <c r="B5" s="125" t="s">
        <v>1595</v>
      </c>
      <c r="C5" s="126" t="s">
        <v>1596</v>
      </c>
      <c r="D5" s="128" t="s">
        <v>1597</v>
      </c>
      <c r="E5" s="128" t="s">
        <v>1598</v>
      </c>
      <c r="F5" s="128" t="s">
        <v>1599</v>
      </c>
      <c r="G5" s="128" t="s">
        <v>1600</v>
      </c>
      <c r="H5" s="128" t="s">
        <v>1601</v>
      </c>
      <c r="I5" s="130">
        <f>IF(COUNTIF(J5:AW5,"&lt;&gt;")=0,"",SUMPRODUCT(((Recommendations[ImplStatus]="Implemented")+(Recommendations[ImplStatus]="Compensated"))*ISNUMBER(MATCH(Recommendations[Id],J5:AW5,0)))/COUNTIF(J5:AW5,"&lt;&gt;"))</f>
        <v>0</v>
      </c>
      <c r="J5" s="132" t="s">
        <v>371</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1580</v>
      </c>
      <c r="B6" s="125" t="s">
        <v>1602</v>
      </c>
      <c r="C6" s="126" t="s">
        <v>1603</v>
      </c>
      <c r="D6" s="128" t="s">
        <v>1604</v>
      </c>
      <c r="E6" s="128" t="s">
        <v>1605</v>
      </c>
      <c r="F6" s="128" t="s">
        <v>1606</v>
      </c>
      <c r="G6" s="128" t="s">
        <v>1607</v>
      </c>
      <c r="H6" s="128" t="s">
        <v>1608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1580</v>
      </c>
      <c r="B7" s="125" t="s">
        <v>1609</v>
      </c>
      <c r="C7" s="126" t="s">
        <v>1610</v>
      </c>
      <c r="D7" s="128" t="s">
        <v>1611</v>
      </c>
      <c r="E7" s="128" t="s">
        <v>1612</v>
      </c>
      <c r="F7" s="128" t="s">
        <v>1613</v>
      </c>
      <c r="G7" s="128" t="s">
        <v>1614</v>
      </c>
      <c r="H7" s="128" t="s">
        <v>1615</v>
      </c>
      <c r="I7" s="130">
        <f>IF(COUNTIF(J7:AW7,"&lt;&gt;")=0,"",SUMPRODUCT(((Recommendations[ImplStatus]="Implemented")+(Recommendations[ImplStatus]="Compensated"))*ISNUMBER(MATCH(Recommendations[Id],J7:AW7,0)))/COUNTIF(J7:AW7,"&lt;&gt;"))</f>
        <v>0</v>
      </c>
      <c r="J7" s="132" t="s">
        <v>109</v>
      </c>
      <c r="K7" s="132" t="s">
        <v>154</v>
      </c>
      <c r="L7" s="132" t="s">
        <v>168</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1580</v>
      </c>
      <c r="B8" s="125" t="s">
        <v>1616</v>
      </c>
      <c r="C8" s="126" t="s">
        <v>1617</v>
      </c>
      <c r="D8" s="128" t="s">
        <v>1618</v>
      </c>
      <c r="E8" s="128" t="s">
        <v>1619</v>
      </c>
      <c r="F8" s="128" t="s">
        <v>1620</v>
      </c>
      <c r="G8" s="128" t="s">
        <v>1614</v>
      </c>
      <c r="H8" s="128" t="s">
        <v>1621</v>
      </c>
      <c r="I8" s="130">
        <f>IF(COUNTIF(J8:AW8,"&lt;&gt;")=0,"",SUMPRODUCT(((Recommendations[ImplStatus]="Implemented")+(Recommendations[ImplStatus]="Compensated"))*ISNUMBER(MATCH(Recommendations[Id],J8:AW8,0)))/COUNTIF(J8:AW8,"&lt;&gt;"))</f>
        <v>0</v>
      </c>
      <c r="J8" s="132" t="s">
        <v>168</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1580</v>
      </c>
      <c r="B9" s="125" t="s">
        <v>1622</v>
      </c>
      <c r="C9" s="126" t="s">
        <v>1623</v>
      </c>
      <c r="D9" s="128" t="s">
        <v>1624</v>
      </c>
      <c r="E9" s="128" t="s">
        <v>1625</v>
      </c>
      <c r="F9" s="128" t="s">
        <v>1626</v>
      </c>
      <c r="G9" s="128" t="s">
        <v>1627</v>
      </c>
      <c r="H9" s="128" t="s">
        <v>1628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1580</v>
      </c>
      <c r="B10" s="125" t="s">
        <v>1629</v>
      </c>
      <c r="C10" s="126" t="s">
        <v>1630</v>
      </c>
      <c r="D10" s="128" t="s">
        <v>1631</v>
      </c>
      <c r="E10" s="128" t="s">
        <v>1632</v>
      </c>
      <c r="F10" s="128" t="s">
        <v>1633</v>
      </c>
      <c r="G10" s="128" t="s">
        <v>1634</v>
      </c>
      <c r="H10" s="128" t="s">
        <v>1635</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1580</v>
      </c>
      <c r="B11" s="125" t="s">
        <v>1636</v>
      </c>
      <c r="C11" s="126" t="s">
        <v>1637</v>
      </c>
      <c r="D11" s="128" t="s">
        <v>1638</v>
      </c>
      <c r="E11" s="128" t="s">
        <v>1639</v>
      </c>
      <c r="F11" s="128" t="s">
        <v>1640</v>
      </c>
      <c r="G11" s="128" t="s">
        <v>1641</v>
      </c>
      <c r="H11" s="128" t="s">
        <v>1642</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1580</v>
      </c>
      <c r="B12" s="125" t="s">
        <v>1643</v>
      </c>
      <c r="C12" s="126" t="s">
        <v>1644</v>
      </c>
      <c r="D12" s="128" t="s">
        <v>1645</v>
      </c>
      <c r="E12" s="128" t="s">
        <v>1646</v>
      </c>
      <c r="F12" s="128" t="s">
        <v>1647</v>
      </c>
      <c r="G12" s="128" t="s">
        <v>1634</v>
      </c>
      <c r="H12" s="128" t="s">
        <v>1648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1580</v>
      </c>
      <c r="B13" s="125" t="s">
        <v>1649</v>
      </c>
      <c r="C13" s="126" t="s">
        <v>1650</v>
      </c>
      <c r="D13" s="128" t="s">
        <v>1651</v>
      </c>
      <c r="E13" s="128" t="s">
        <v>1652</v>
      </c>
      <c r="F13" s="128" t="s">
        <v>1653</v>
      </c>
      <c r="G13" s="128" t="s">
        <v>1634</v>
      </c>
      <c r="H13" s="128" t="s">
        <v>1654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1580</v>
      </c>
      <c r="B14" s="125" t="s">
        <v>1655</v>
      </c>
      <c r="C14" s="126" t="s">
        <v>1656</v>
      </c>
      <c r="D14" s="128" t="s">
        <v>1657</v>
      </c>
      <c r="E14" s="128" t="s">
        <v>1658</v>
      </c>
      <c r="F14" s="128" t="s">
        <v>1659</v>
      </c>
      <c r="G14" s="128" t="s">
        <v>1660</v>
      </c>
      <c r="H14" s="128" t="s">
        <v>1661</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1580</v>
      </c>
      <c r="B15" s="125" t="s">
        <v>1662</v>
      </c>
      <c r="C15" s="126" t="s">
        <v>1663</v>
      </c>
      <c r="D15" s="128" t="s">
        <v>1664</v>
      </c>
      <c r="E15" s="128" t="s">
        <v>1665</v>
      </c>
      <c r="F15" s="128" t="s">
        <v>1666</v>
      </c>
      <c r="G15" s="128" t="s">
        <v>1667</v>
      </c>
      <c r="H15" s="128" t="s">
        <v>1668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1580</v>
      </c>
      <c r="B16" s="125" t="s">
        <v>1669</v>
      </c>
      <c r="C16" s="126" t="s">
        <v>1670</v>
      </c>
      <c r="D16" s="128" t="s">
        <v>1671</v>
      </c>
      <c r="E16" s="128" t="s">
        <v>1672</v>
      </c>
      <c r="F16" s="128" t="s">
        <v>1673</v>
      </c>
      <c r="G16" s="128" t="s">
        <v>1674</v>
      </c>
      <c r="H16" s="128" t="s">
        <v>1675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1580</v>
      </c>
      <c r="B17" s="125" t="s">
        <v>1676</v>
      </c>
      <c r="C17" s="126" t="s">
        <v>1677</v>
      </c>
      <c r="D17" s="128" t="s">
        <v>1678</v>
      </c>
      <c r="E17" s="128" t="s">
        <v>1679</v>
      </c>
      <c r="F17" s="128" t="s">
        <v>1680</v>
      </c>
      <c r="G17" s="128" t="s">
        <v>1681</v>
      </c>
      <c r="H17" s="128" t="s">
        <v>1682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1580</v>
      </c>
      <c r="B18" s="125" t="s">
        <v>1683</v>
      </c>
      <c r="C18" s="126" t="s">
        <v>1684</v>
      </c>
      <c r="D18" s="128" t="s">
        <v>1685</v>
      </c>
      <c r="E18" s="128" t="s">
        <v>1686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1687</v>
      </c>
      <c r="B19" s="124"/>
      <c r="C19" s="123" t="s">
        <v>1688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1687</v>
      </c>
      <c r="B20" s="125" t="s">
        <v>1689</v>
      </c>
      <c r="C20" s="126" t="s">
        <v>1690</v>
      </c>
      <c r="D20" s="128" t="s">
        <v>1691</v>
      </c>
      <c r="E20" s="128" t="s">
        <v>1692</v>
      </c>
      <c r="F20" s="128" t="s">
        <v>1693</v>
      </c>
      <c r="G20" s="128" t="s">
        <v>1694</v>
      </c>
      <c r="H20" s="128" t="s">
        <v>1695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1687</v>
      </c>
      <c r="B21" s="125" t="s">
        <v>1696</v>
      </c>
      <c r="C21" s="126" t="s">
        <v>1697</v>
      </c>
      <c r="D21" s="128" t="s">
        <v>1698</v>
      </c>
      <c r="E21" s="128" t="s">
        <v>1699</v>
      </c>
      <c r="F21" s="128" t="s">
        <v>1700</v>
      </c>
      <c r="G21" s="128" t="s">
        <v>1701</v>
      </c>
      <c r="H21" s="128" t="s">
        <v>1702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1703</v>
      </c>
      <c r="B22" s="124"/>
      <c r="C22" s="123" t="s">
        <v>1704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1703</v>
      </c>
      <c r="B23" s="125" t="s">
        <v>1705</v>
      </c>
      <c r="C23" s="126" t="s">
        <v>1706</v>
      </c>
      <c r="D23" s="128" t="s">
        <v>1707</v>
      </c>
      <c r="E23" s="128" t="s">
        <v>1708</v>
      </c>
      <c r="F23" s="128" t="s">
        <v>1709</v>
      </c>
      <c r="G23" s="128" t="s">
        <v>1710</v>
      </c>
      <c r="H23" s="128" t="s">
        <v>1711</v>
      </c>
      <c r="I23" s="130">
        <f>IF(COUNTIF(J23:AW23,"&lt;&gt;")=0,"",SUMPRODUCT(((Recommendations[ImplStatus]="Implemented")+(Recommendations[ImplStatus]="Compensated"))*ISNUMBER(MATCH(Recommendations[Id],J23:AW23,0)))/COUNTIF(J23:AW23,"&lt;&gt;"))</f>
        <v>0</v>
      </c>
      <c r="J23" s="132" t="s">
        <v>337</v>
      </c>
      <c r="K23" s="132" t="s">
        <v>344</v>
      </c>
      <c r="L23" s="132" t="s">
        <v>351</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1703</v>
      </c>
      <c r="B24" s="125" t="s">
        <v>1712</v>
      </c>
      <c r="C24" s="126" t="s">
        <v>1713</v>
      </c>
      <c r="D24" s="128" t="s">
        <v>1714</v>
      </c>
      <c r="E24" s="128" t="s">
        <v>1715</v>
      </c>
      <c r="F24" s="128" t="s">
        <v>1716</v>
      </c>
      <c r="G24" s="128" t="s">
        <v>1717</v>
      </c>
      <c r="H24" s="128" t="s">
        <v>1718</v>
      </c>
      <c r="I24" s="130">
        <f>IF(COUNTIF(J24:AW24,"&lt;&gt;")=0,"",SUMPRODUCT(((Recommendations[ImplStatus]="Implemented")+(Recommendations[ImplStatus]="Compensated"))*ISNUMBER(MATCH(Recommendations[Id],J24:AW24,0)))/COUNTIF(J24:AW24,"&lt;&gt;"))</f>
        <v>0</v>
      </c>
      <c r="J24" s="132" t="s">
        <v>337</v>
      </c>
      <c r="K24" s="132" t="s">
        <v>344</v>
      </c>
      <c r="L24" s="132" t="s">
        <v>351</v>
      </c>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1703</v>
      </c>
      <c r="B25" s="125" t="s">
        <v>1719</v>
      </c>
      <c r="C25" s="126" t="s">
        <v>1720</v>
      </c>
      <c r="D25" s="128" t="s">
        <v>1721</v>
      </c>
      <c r="E25" s="128" t="s">
        <v>1722</v>
      </c>
      <c r="F25" s="128" t="s">
        <v>1723</v>
      </c>
      <c r="G25" s="128" t="s">
        <v>1724</v>
      </c>
      <c r="H25" s="128" t="s">
        <v>1725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1703</v>
      </c>
      <c r="B26" s="125" t="s">
        <v>1726</v>
      </c>
      <c r="C26" s="126" t="s">
        <v>1727</v>
      </c>
      <c r="D26" s="128" t="s">
        <v>1728</v>
      </c>
      <c r="E26" s="128" t="s">
        <v>1729</v>
      </c>
      <c r="F26" s="128" t="s">
        <v>1730</v>
      </c>
      <c r="G26" s="128" t="s">
        <v>1717</v>
      </c>
      <c r="H26" s="128" t="s">
        <v>1731</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1703</v>
      </c>
      <c r="B27" s="125" t="s">
        <v>1732</v>
      </c>
      <c r="C27" s="126" t="s">
        <v>1733</v>
      </c>
      <c r="D27" s="128" t="s">
        <v>1734</v>
      </c>
      <c r="E27" s="128" t="s">
        <v>1735</v>
      </c>
      <c r="F27" s="128" t="s">
        <v>1736</v>
      </c>
      <c r="G27" s="128" t="s">
        <v>1737</v>
      </c>
      <c r="H27" s="128" t="s">
        <v>1738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1703</v>
      </c>
      <c r="B28" s="125" t="s">
        <v>1739</v>
      </c>
      <c r="C28" s="126" t="s">
        <v>1740</v>
      </c>
      <c r="D28" s="128" t="s">
        <v>1741</v>
      </c>
      <c r="E28" s="128" t="s">
        <v>1742</v>
      </c>
      <c r="F28" s="128" t="s">
        <v>1743</v>
      </c>
      <c r="G28" s="128" t="s">
        <v>1744</v>
      </c>
      <c r="H28" s="128" t="s">
        <v>1745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1703</v>
      </c>
      <c r="B29" s="125" t="s">
        <v>1746</v>
      </c>
      <c r="C29" s="126" t="s">
        <v>1747</v>
      </c>
      <c r="D29" s="128" t="s">
        <v>1748</v>
      </c>
      <c r="E29" s="128" t="s">
        <v>1749</v>
      </c>
      <c r="F29" s="128" t="s">
        <v>1750</v>
      </c>
      <c r="G29" s="128" t="s">
        <v>1634</v>
      </c>
      <c r="H29" s="128" t="s">
        <v>1751</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1703</v>
      </c>
      <c r="B30" s="125" t="s">
        <v>1752</v>
      </c>
      <c r="C30" s="126" t="s">
        <v>1753</v>
      </c>
      <c r="D30" s="128" t="s">
        <v>1754</v>
      </c>
      <c r="E30" s="128" t="s">
        <v>1755</v>
      </c>
      <c r="F30" s="128" t="s">
        <v>1756</v>
      </c>
      <c r="G30" s="128" t="s">
        <v>1717</v>
      </c>
      <c r="H30" s="128" t="s">
        <v>1757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1758</v>
      </c>
      <c r="B31" s="124"/>
      <c r="C31" s="123" t="s">
        <v>1759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1758</v>
      </c>
      <c r="B32" s="125" t="s">
        <v>1760</v>
      </c>
      <c r="C32" s="126" t="s">
        <v>1761</v>
      </c>
      <c r="D32" s="128" t="s">
        <v>1762</v>
      </c>
      <c r="E32" s="128" t="s">
        <v>1763</v>
      </c>
      <c r="F32" s="128" t="s">
        <v>1764</v>
      </c>
      <c r="G32" s="128" t="s">
        <v>1765</v>
      </c>
      <c r="H32" s="128" t="s">
        <v>1766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1758</v>
      </c>
      <c r="B33" s="125" t="s">
        <v>1767</v>
      </c>
      <c r="C33" s="126" t="s">
        <v>1768</v>
      </c>
      <c r="D33" s="128" t="s">
        <v>1769</v>
      </c>
      <c r="E33" s="128" t="s">
        <v>1770</v>
      </c>
      <c r="F33" s="128" t="s">
        <v>1771</v>
      </c>
      <c r="G33" s="128" t="s">
        <v>1772</v>
      </c>
      <c r="H33" s="128" t="s">
        <v>1773</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1758</v>
      </c>
      <c r="B34" s="125" t="s">
        <v>1774</v>
      </c>
      <c r="C34" s="126" t="s">
        <v>1775</v>
      </c>
      <c r="D34" s="128" t="s">
        <v>1776</v>
      </c>
      <c r="E34" s="128" t="s">
        <v>1777</v>
      </c>
      <c r="F34" s="128" t="s">
        <v>1778</v>
      </c>
      <c r="G34" s="128" t="s">
        <v>1779</v>
      </c>
      <c r="H34" s="128" t="s">
        <v>1780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1758</v>
      </c>
      <c r="B35" s="125" t="s">
        <v>1781</v>
      </c>
      <c r="C35" s="126" t="s">
        <v>1782</v>
      </c>
      <c r="D35" s="128" t="s">
        <v>1783</v>
      </c>
      <c r="E35" s="128" t="s">
        <v>1784</v>
      </c>
      <c r="F35" s="128" t="s">
        <v>1785</v>
      </c>
      <c r="G35" s="128" t="s">
        <v>1786</v>
      </c>
      <c r="H35" s="128" t="s">
        <v>1787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1758</v>
      </c>
      <c r="B36" s="125" t="s">
        <v>1788</v>
      </c>
      <c r="C36" s="126" t="s">
        <v>1789</v>
      </c>
      <c r="D36" s="128" t="s">
        <v>1790</v>
      </c>
      <c r="E36" s="128" t="s">
        <v>1791</v>
      </c>
      <c r="F36" s="128" t="s">
        <v>1792</v>
      </c>
      <c r="G36" s="128" t="s">
        <v>1793</v>
      </c>
      <c r="H36" s="128" t="s">
        <v>1794</v>
      </c>
      <c r="I36" s="130">
        <f>IF(COUNTIF(J36:AW36,"&lt;&gt;")=0,"",SUMPRODUCT(((Recommendations[ImplStatus]="Implemented")+(Recommendations[ImplStatus]="Compensated"))*ISNUMBER(MATCH(Recommendations[Id],J36:AW36,0)))/COUNTIF(J36:AW36,"&lt;&gt;"))</f>
        <v>0</v>
      </c>
      <c r="J36" s="132" t="s">
        <v>378</v>
      </c>
      <c r="K36" s="132" t="s">
        <v>385</v>
      </c>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1758</v>
      </c>
      <c r="B37" s="125" t="s">
        <v>1795</v>
      </c>
      <c r="C37" s="126" t="s">
        <v>1796</v>
      </c>
      <c r="D37" s="128" t="s">
        <v>1797</v>
      </c>
      <c r="E37" s="128" t="s">
        <v>1798</v>
      </c>
      <c r="F37" s="128" t="s">
        <v>1799</v>
      </c>
      <c r="G37" s="128" t="s">
        <v>1800</v>
      </c>
      <c r="H37" s="128" t="s">
        <v>1801</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1758</v>
      </c>
      <c r="B38" s="125" t="s">
        <v>1802</v>
      </c>
      <c r="C38" s="126" t="s">
        <v>1803</v>
      </c>
      <c r="D38" s="128" t="s">
        <v>1804</v>
      </c>
      <c r="E38" s="128" t="s">
        <v>1805</v>
      </c>
      <c r="F38" s="128" t="s">
        <v>1806</v>
      </c>
      <c r="G38" s="128" t="s">
        <v>1807</v>
      </c>
      <c r="H38" s="128" t="s">
        <v>1808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1758</v>
      </c>
      <c r="B39" s="125" t="s">
        <v>1809</v>
      </c>
      <c r="C39" s="126" t="s">
        <v>1810</v>
      </c>
      <c r="D39" s="128" t="s">
        <v>1811</v>
      </c>
      <c r="E39" s="128" t="s">
        <v>1812</v>
      </c>
      <c r="F39" s="128" t="s">
        <v>1813</v>
      </c>
      <c r="G39" s="128" t="s">
        <v>1814</v>
      </c>
      <c r="H39" s="128" t="s">
        <v>1815</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1758</v>
      </c>
      <c r="B40" s="125" t="s">
        <v>1816</v>
      </c>
      <c r="C40" s="126" t="s">
        <v>1817</v>
      </c>
      <c r="D40" s="128" t="s">
        <v>1818</v>
      </c>
      <c r="E40" s="128" t="s">
        <v>1819</v>
      </c>
      <c r="F40" s="128" t="s">
        <v>1820</v>
      </c>
      <c r="G40" s="128" t="s">
        <v>1821</v>
      </c>
      <c r="H40" s="128" t="s">
        <v>1822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1758</v>
      </c>
      <c r="B41" s="125" t="s">
        <v>1823</v>
      </c>
      <c r="C41" s="126" t="s">
        <v>1824</v>
      </c>
      <c r="D41" s="128" t="s">
        <v>1825</v>
      </c>
      <c r="E41" s="128" t="s">
        <v>1826</v>
      </c>
      <c r="F41" s="128" t="s">
        <v>1827</v>
      </c>
      <c r="G41" s="128" t="s">
        <v>1765</v>
      </c>
      <c r="H41" s="128" t="s">
        <v>1828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1829</v>
      </c>
      <c r="B42" s="124"/>
      <c r="C42" s="123" t="s">
        <v>1830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1829</v>
      </c>
      <c r="B43" s="125" t="s">
        <v>1831</v>
      </c>
      <c r="C43" s="126" t="s">
        <v>1832</v>
      </c>
      <c r="D43" s="128" t="s">
        <v>1833</v>
      </c>
      <c r="E43" s="128" t="s">
        <v>1834</v>
      </c>
      <c r="F43" s="128" t="s">
        <v>1835</v>
      </c>
      <c r="G43" s="128" t="s">
        <v>1836</v>
      </c>
      <c r="H43" s="128" t="s">
        <v>1837</v>
      </c>
      <c r="I43" s="130">
        <f>IF(COUNTIF(J43:AW43,"&lt;&gt;")=0,"",SUMPRODUCT(((Recommendations[ImplStatus]="Implemented")+(Recommendations[ImplStatus]="Compensated"))*ISNUMBER(MATCH(Recommendations[Id],J43:AW43,0)))/COUNTIF(J43:AW43,"&lt;&gt;"))</f>
        <v>0</v>
      </c>
      <c r="J43" s="132" t="s">
        <v>276</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1829</v>
      </c>
      <c r="B44" s="125" t="s">
        <v>1838</v>
      </c>
      <c r="C44" s="126" t="s">
        <v>1839</v>
      </c>
      <c r="D44" s="128" t="s">
        <v>1840</v>
      </c>
      <c r="E44" s="128" t="s">
        <v>1841</v>
      </c>
      <c r="F44" s="128" t="s">
        <v>1842</v>
      </c>
      <c r="G44" s="128" t="s">
        <v>1843</v>
      </c>
      <c r="H44" s="128" t="s">
        <v>1844</v>
      </c>
      <c r="I44" s="130">
        <f>IF(COUNTIF(J44:AW44,"&lt;&gt;")=0,"",SUMPRODUCT(((Recommendations[ImplStatus]="Implemented")+(Recommendations[ImplStatus]="Compensated"))*ISNUMBER(MATCH(Recommendations[Id],J44:AW44,0)))/COUNTIF(J44:AW44,"&lt;&gt;"))</f>
        <v>0</v>
      </c>
      <c r="J44" s="132" t="s">
        <v>29</v>
      </c>
      <c r="K44" s="132" t="s">
        <v>33</v>
      </c>
      <c r="L44" s="132" t="s">
        <v>200</v>
      </c>
      <c r="M44" s="132" t="s">
        <v>210</v>
      </c>
      <c r="N44" s="132" t="s">
        <v>252</v>
      </c>
      <c r="O44" s="132" t="s">
        <v>254</v>
      </c>
      <c r="P44" s="132" t="s">
        <v>257</v>
      </c>
      <c r="Q44" s="132" t="s">
        <v>267</v>
      </c>
      <c r="R44" s="132" t="s">
        <v>274</v>
      </c>
      <c r="S44" s="132" t="s">
        <v>276</v>
      </c>
      <c r="T44" s="132" t="s">
        <v>399</v>
      </c>
      <c r="U44" s="132" t="s">
        <v>402</v>
      </c>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1829</v>
      </c>
      <c r="B45" s="125" t="s">
        <v>1845</v>
      </c>
      <c r="C45" s="126" t="s">
        <v>1846</v>
      </c>
      <c r="D45" s="128" t="s">
        <v>1847</v>
      </c>
      <c r="E45" s="128" t="s">
        <v>1848</v>
      </c>
      <c r="F45" s="128" t="s">
        <v>1849</v>
      </c>
      <c r="G45" s="128" t="s">
        <v>1850</v>
      </c>
      <c r="H45" s="128" t="s">
        <v>1851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1829</v>
      </c>
      <c r="B46" s="125" t="s">
        <v>1852</v>
      </c>
      <c r="C46" s="126" t="s">
        <v>1853</v>
      </c>
      <c r="D46" s="128" t="s">
        <v>1854</v>
      </c>
      <c r="E46" s="128" t="s">
        <v>1855</v>
      </c>
      <c r="F46" s="128" t="s">
        <v>1856</v>
      </c>
      <c r="G46" s="128" t="s">
        <v>1850</v>
      </c>
      <c r="H46" s="128" t="s">
        <v>1857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1829</v>
      </c>
      <c r="B47" s="125" t="s">
        <v>1858</v>
      </c>
      <c r="C47" s="126" t="s">
        <v>1859</v>
      </c>
      <c r="D47" s="128" t="s">
        <v>1860</v>
      </c>
      <c r="E47" s="128" t="s">
        <v>1861</v>
      </c>
      <c r="F47" s="128" t="s">
        <v>1862</v>
      </c>
      <c r="G47" s="128" t="s">
        <v>1863</v>
      </c>
      <c r="H47" s="128" t="s">
        <v>1864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1829</v>
      </c>
      <c r="B48" s="125" t="s">
        <v>1865</v>
      </c>
      <c r="C48" s="126" t="s">
        <v>1866</v>
      </c>
      <c r="D48" s="128" t="s">
        <v>1867</v>
      </c>
      <c r="E48" s="128" t="s">
        <v>1868</v>
      </c>
      <c r="F48" s="128" t="s">
        <v>1869</v>
      </c>
      <c r="G48" s="128" t="s">
        <v>1870</v>
      </c>
      <c r="H48" s="128" t="s">
        <v>1871</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1829</v>
      </c>
      <c r="B49" s="125" t="s">
        <v>1872</v>
      </c>
      <c r="C49" s="126" t="s">
        <v>1873</v>
      </c>
      <c r="D49" s="128" t="s">
        <v>1874</v>
      </c>
      <c r="E49" s="128" t="s">
        <v>1875</v>
      </c>
      <c r="F49" s="128" t="s">
        <v>1876</v>
      </c>
      <c r="G49" s="128" t="s">
        <v>1634</v>
      </c>
      <c r="H49" s="128" t="s">
        <v>1877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1829</v>
      </c>
      <c r="B50" s="125" t="s">
        <v>1878</v>
      </c>
      <c r="C50" s="126" t="s">
        <v>1879</v>
      </c>
      <c r="D50" s="128" t="s">
        <v>1880</v>
      </c>
      <c r="E50" s="128" t="s">
        <v>1881</v>
      </c>
      <c r="F50" s="128" t="s">
        <v>1882</v>
      </c>
      <c r="G50" s="128" t="s">
        <v>1883</v>
      </c>
      <c r="H50" s="128" t="s">
        <v>1884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1885</v>
      </c>
      <c r="B51" s="124"/>
      <c r="C51" s="123" t="s">
        <v>1886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1885</v>
      </c>
      <c r="B52" s="125" t="s">
        <v>1887</v>
      </c>
      <c r="C52" s="126" t="s">
        <v>1888</v>
      </c>
      <c r="D52" s="128" t="s">
        <v>1889</v>
      </c>
      <c r="E52" s="128" t="s">
        <v>1890</v>
      </c>
      <c r="F52" s="128" t="s">
        <v>1891</v>
      </c>
      <c r="G52" s="128" t="s">
        <v>1892</v>
      </c>
      <c r="H52" s="128" t="s">
        <v>1893</v>
      </c>
      <c r="I52" s="130">
        <f>IF(COUNTIF(J52:AW52,"&lt;&gt;")=0,"",SUMPRODUCT(((Recommendations[ImplStatus]="Implemented")+(Recommendations[ImplStatus]="Compensated"))*ISNUMBER(MATCH(Recommendations[Id],J52:AW52,0)))/COUNTIF(J52:AW52,"&lt;&gt;"))</f>
        <v>0</v>
      </c>
      <c r="J52" s="132" t="s">
        <v>102</v>
      </c>
      <c r="K52" s="132" t="s">
        <v>148</v>
      </c>
      <c r="L52" s="132" t="s">
        <v>391</v>
      </c>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1885</v>
      </c>
      <c r="B53" s="125" t="s">
        <v>1894</v>
      </c>
      <c r="C53" s="126" t="s">
        <v>1895</v>
      </c>
      <c r="D53" s="128" t="s">
        <v>1896</v>
      </c>
      <c r="E53" s="128" t="s">
        <v>1897</v>
      </c>
      <c r="F53" s="128" t="s">
        <v>1898</v>
      </c>
      <c r="G53" s="128" t="s">
        <v>1899</v>
      </c>
      <c r="H53" s="128" t="s">
        <v>1900</v>
      </c>
      <c r="I53" s="130">
        <f>IF(COUNTIF(J53:AW53,"&lt;&gt;")=0,"",SUMPRODUCT(((Recommendations[ImplStatus]="Implemented")+(Recommendations[ImplStatus]="Compensated"))*ISNUMBER(MATCH(Recommendations[Id],J53:AW53,0)))/COUNTIF(J53:AW53,"&lt;&gt;"))</f>
        <v>0</v>
      </c>
      <c r="J53" s="132" t="s">
        <v>102</v>
      </c>
      <c r="K53" s="132" t="s">
        <v>148</v>
      </c>
      <c r="L53" s="132" t="s">
        <v>391</v>
      </c>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1885</v>
      </c>
      <c r="B54" s="125" t="s">
        <v>1901</v>
      </c>
      <c r="C54" s="126" t="s">
        <v>1902</v>
      </c>
      <c r="D54" s="128" t="s">
        <v>1903</v>
      </c>
      <c r="E54" s="128" t="s">
        <v>1904</v>
      </c>
      <c r="F54" s="128" t="s">
        <v>1905</v>
      </c>
      <c r="G54" s="128" t="s">
        <v>1906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1885</v>
      </c>
      <c r="B55" s="125" t="s">
        <v>1907</v>
      </c>
      <c r="C55" s="126" t="s">
        <v>1908</v>
      </c>
      <c r="D55" s="128" t="s">
        <v>1909</v>
      </c>
      <c r="E55" s="128" t="s">
        <v>1910</v>
      </c>
      <c r="F55" s="128" t="s">
        <v>1911</v>
      </c>
      <c r="G55" s="128" t="s">
        <v>1912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1885</v>
      </c>
      <c r="B56" s="125" t="s">
        <v>1913</v>
      </c>
      <c r="C56" s="126" t="s">
        <v>1914</v>
      </c>
      <c r="D56" s="128" t="s">
        <v>1915</v>
      </c>
      <c r="E56" s="128" t="s">
        <v>1916</v>
      </c>
      <c r="F56" s="128" t="s">
        <v>1917</v>
      </c>
      <c r="G56" s="128" t="s">
        <v>1918</v>
      </c>
      <c r="H56" s="128" t="s">
        <v>1919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1920</v>
      </c>
      <c r="B57" s="124"/>
      <c r="C57" s="123" t="s">
        <v>1921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1920</v>
      </c>
      <c r="B58" s="125" t="s">
        <v>1922</v>
      </c>
      <c r="C58" s="126" t="s">
        <v>1923</v>
      </c>
      <c r="D58" s="128" t="s">
        <v>1924</v>
      </c>
      <c r="E58" s="128" t="s">
        <v>1925</v>
      </c>
      <c r="F58" s="128" t="s">
        <v>1926</v>
      </c>
      <c r="G58" s="128" t="s">
        <v>1927</v>
      </c>
      <c r="H58" s="128" t="s">
        <v>1928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1920</v>
      </c>
      <c r="B59" s="125" t="s">
        <v>1929</v>
      </c>
      <c r="C59" s="126" t="s">
        <v>1930</v>
      </c>
      <c r="D59" s="128" t="s">
        <v>1931</v>
      </c>
      <c r="E59" s="128" t="s">
        <v>1932</v>
      </c>
      <c r="F59" s="128" t="s">
        <v>1933</v>
      </c>
      <c r="G59" s="128" t="s">
        <v>1934</v>
      </c>
      <c r="H59" s="128" t="s">
        <v>1935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1920</v>
      </c>
      <c r="B60" s="125" t="s">
        <v>1936</v>
      </c>
      <c r="C60" s="126" t="s">
        <v>1937</v>
      </c>
      <c r="D60" s="128" t="s">
        <v>1938</v>
      </c>
      <c r="E60" s="128" t="s">
        <v>1939</v>
      </c>
      <c r="F60" s="128" t="s">
        <v>1940</v>
      </c>
      <c r="G60" s="128" t="s">
        <v>1941</v>
      </c>
      <c r="H60" s="128" t="s">
        <v>1942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1943</v>
      </c>
      <c r="B61" s="124"/>
      <c r="C61" s="123" t="s">
        <v>1944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1943</v>
      </c>
      <c r="B62" s="125" t="s">
        <v>1945</v>
      </c>
      <c r="C62" s="126" t="s">
        <v>1946</v>
      </c>
      <c r="D62" s="128" t="s">
        <v>1947</v>
      </c>
      <c r="E62" s="128" t="s">
        <v>1948</v>
      </c>
      <c r="F62" s="128" t="s">
        <v>1949</v>
      </c>
      <c r="G62" s="128" t="s">
        <v>1950</v>
      </c>
      <c r="H62" s="128" t="s">
        <v>1951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1943</v>
      </c>
      <c r="B63" s="125" t="s">
        <v>1952</v>
      </c>
      <c r="C63" s="126" t="s">
        <v>1953</v>
      </c>
      <c r="D63" s="128" t="s">
        <v>1954</v>
      </c>
      <c r="E63" s="128" t="s">
        <v>1955</v>
      </c>
      <c r="F63" s="128" t="s">
        <v>1956</v>
      </c>
      <c r="G63" s="128" t="s">
        <v>1957</v>
      </c>
      <c r="H63" s="128" t="s">
        <v>1958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1943</v>
      </c>
      <c r="B64" s="125" t="s">
        <v>1959</v>
      </c>
      <c r="C64" s="126" t="s">
        <v>1960</v>
      </c>
      <c r="D64" s="128" t="s">
        <v>1961</v>
      </c>
      <c r="E64" s="128" t="s">
        <v>1962</v>
      </c>
      <c r="F64" s="128" t="s">
        <v>1963</v>
      </c>
      <c r="G64" s="128" t="s">
        <v>1964</v>
      </c>
      <c r="H64" s="128" t="s">
        <v>1965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1943</v>
      </c>
      <c r="B65" s="125" t="s">
        <v>1966</v>
      </c>
      <c r="C65" s="126" t="s">
        <v>1967</v>
      </c>
      <c r="D65" s="128" t="s">
        <v>1968</v>
      </c>
      <c r="E65" s="128" t="s">
        <v>1969</v>
      </c>
      <c r="F65" s="128" t="s">
        <v>1970</v>
      </c>
      <c r="G65" s="128" t="s">
        <v>1971</v>
      </c>
      <c r="H65" s="128" t="s">
        <v>1972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1943</v>
      </c>
      <c r="B66" s="125" t="s">
        <v>1973</v>
      </c>
      <c r="C66" s="126" t="s">
        <v>1974</v>
      </c>
      <c r="D66" s="128" t="s">
        <v>1975</v>
      </c>
      <c r="E66" s="128" t="s">
        <v>1976</v>
      </c>
      <c r="F66" s="128" t="s">
        <v>1977</v>
      </c>
      <c r="G66" s="128" t="s">
        <v>1978</v>
      </c>
      <c r="H66" s="128" t="s">
        <v>1979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1943</v>
      </c>
      <c r="B67" s="125" t="s">
        <v>1980</v>
      </c>
      <c r="C67" s="126" t="s">
        <v>1981</v>
      </c>
      <c r="D67" s="128" t="s">
        <v>1982</v>
      </c>
      <c r="E67" s="128" t="s">
        <v>1983</v>
      </c>
      <c r="F67" s="128" t="s">
        <v>1984</v>
      </c>
      <c r="G67" s="128" t="s">
        <v>1985</v>
      </c>
      <c r="H67" s="128" t="s">
        <v>1986</v>
      </c>
      <c r="I67" s="130">
        <f>IF(COUNTIF(J67:AW67,"&lt;&gt;")=0,"",SUMPRODUCT(((Recommendations[ImplStatus]="Implemented")+(Recommendations[ImplStatus]="Compensated"))*ISNUMBER(MATCH(Recommendations[Id],J67:AW67,0)))/COUNTIF(J67:AW67,"&lt;&gt;"))</f>
        <v>0</v>
      </c>
      <c r="J67" s="132" t="s">
        <v>75</v>
      </c>
      <c r="K67" s="132" t="s">
        <v>82</v>
      </c>
      <c r="L67" s="132" t="s">
        <v>117</v>
      </c>
      <c r="M67" s="132" t="s">
        <v>123</v>
      </c>
      <c r="N67" s="132" t="s">
        <v>161</v>
      </c>
      <c r="O67" s="132" t="s">
        <v>203</v>
      </c>
      <c r="P67" s="132" t="s">
        <v>213</v>
      </c>
      <c r="Q67" s="132" t="s">
        <v>220</v>
      </c>
      <c r="R67" s="132" t="s">
        <v>330</v>
      </c>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1943</v>
      </c>
      <c r="B68" s="125" t="s">
        <v>1987</v>
      </c>
      <c r="C68" s="126" t="s">
        <v>1988</v>
      </c>
      <c r="D68" s="128" t="s">
        <v>1989</v>
      </c>
      <c r="E68" s="128" t="s">
        <v>1990</v>
      </c>
      <c r="F68" s="128" t="s">
        <v>1991</v>
      </c>
      <c r="G68" s="128" t="s">
        <v>1992</v>
      </c>
      <c r="H68" s="128" t="s">
        <v>1993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1994</v>
      </c>
      <c r="B69" s="124"/>
      <c r="C69" s="123" t="s">
        <v>1995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1994</v>
      </c>
      <c r="B70" s="125" t="s">
        <v>1996</v>
      </c>
      <c r="C70" s="126" t="s">
        <v>1997</v>
      </c>
      <c r="D70" s="128" t="s">
        <v>1998</v>
      </c>
      <c r="E70" s="128" t="s">
        <v>1999</v>
      </c>
      <c r="F70" s="128" t="s">
        <v>2000</v>
      </c>
      <c r="G70" s="128" t="s">
        <v>2001</v>
      </c>
      <c r="H70" s="128" t="s">
        <v>2002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1994</v>
      </c>
      <c r="B71" s="125" t="s">
        <v>2003</v>
      </c>
      <c r="C71" s="126" t="s">
        <v>2004</v>
      </c>
      <c r="D71" s="128" t="s">
        <v>2005</v>
      </c>
      <c r="E71" s="128" t="s">
        <v>2006</v>
      </c>
      <c r="F71" s="128" t="s">
        <v>2007</v>
      </c>
      <c r="G71" s="128" t="s">
        <v>2008</v>
      </c>
      <c r="H71" s="128" t="s">
        <v>2009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2010</v>
      </c>
      <c r="B72" s="124"/>
      <c r="C72" s="123" t="s">
        <v>2011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2010</v>
      </c>
      <c r="B73" s="125" t="s">
        <v>2012</v>
      </c>
      <c r="C73" s="126" t="s">
        <v>2013</v>
      </c>
      <c r="D73" s="128" t="s">
        <v>2014</v>
      </c>
      <c r="E73" s="128" t="s">
        <v>2015</v>
      </c>
      <c r="F73" s="128" t="s">
        <v>2016</v>
      </c>
      <c r="G73" s="128" t="s">
        <v>2017</v>
      </c>
      <c r="H73" s="128" t="s">
        <v>2018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2010</v>
      </c>
      <c r="B74" s="125" t="s">
        <v>2019</v>
      </c>
      <c r="C74" s="126" t="s">
        <v>2020</v>
      </c>
      <c r="D74" s="128" t="s">
        <v>2021</v>
      </c>
      <c r="E74" s="128" t="s">
        <v>2022</v>
      </c>
      <c r="F74" s="128" t="s">
        <v>2023</v>
      </c>
      <c r="G74" s="128" t="s">
        <v>2024</v>
      </c>
      <c r="H74" s="128" t="s">
        <v>2025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2010</v>
      </c>
      <c r="B75" s="125" t="s">
        <v>2026</v>
      </c>
      <c r="C75" s="126" t="s">
        <v>2027</v>
      </c>
      <c r="D75" s="128" t="s">
        <v>2028</v>
      </c>
      <c r="E75" s="128" t="s">
        <v>2029</v>
      </c>
      <c r="F75" s="128" t="s">
        <v>2030</v>
      </c>
      <c r="G75" s="128" t="s">
        <v>2031</v>
      </c>
      <c r="H75" s="128" t="s">
        <v>2032</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2010</v>
      </c>
      <c r="B76" s="125" t="s">
        <v>2033</v>
      </c>
      <c r="C76" s="126" t="s">
        <v>2034</v>
      </c>
      <c r="D76" s="128" t="s">
        <v>2035</v>
      </c>
      <c r="E76" s="128" t="s">
        <v>2036</v>
      </c>
      <c r="F76" s="128" t="s">
        <v>2037</v>
      </c>
      <c r="G76" s="128" t="s">
        <v>2038</v>
      </c>
      <c r="H76" s="128" t="s">
        <v>2039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2010</v>
      </c>
      <c r="B77" s="125" t="s">
        <v>2040</v>
      </c>
      <c r="C77" s="126" t="s">
        <v>2041</v>
      </c>
      <c r="D77" s="128" t="s">
        <v>2042</v>
      </c>
      <c r="E77" s="128" t="s">
        <v>2043</v>
      </c>
      <c r="F77" s="128" t="s">
        <v>2044</v>
      </c>
      <c r="G77" s="128" t="s">
        <v>2038</v>
      </c>
      <c r="H77" s="128" t="s">
        <v>2045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2046</v>
      </c>
      <c r="B78" s="124"/>
      <c r="C78" s="123" t="s">
        <v>2047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2046</v>
      </c>
      <c r="B79" s="125" t="s">
        <v>2046</v>
      </c>
      <c r="C79" s="126" t="s">
        <v>2048</v>
      </c>
      <c r="D79" s="128" t="s">
        <v>2049</v>
      </c>
      <c r="E79" s="128" t="s">
        <v>2050</v>
      </c>
      <c r="F79" s="128" t="s">
        <v>2051</v>
      </c>
      <c r="G79" s="128" t="s">
        <v>2052</v>
      </c>
      <c r="H79" s="128" t="s">
        <v>2053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2046</v>
      </c>
      <c r="B80" s="125" t="s">
        <v>2054</v>
      </c>
      <c r="C80" s="126" t="s">
        <v>2055</v>
      </c>
      <c r="D80" s="128" t="s">
        <v>2056</v>
      </c>
      <c r="E80" s="128" t="s">
        <v>2057</v>
      </c>
      <c r="F80" s="128" t="s">
        <v>2058</v>
      </c>
      <c r="G80" s="128" t="s">
        <v>2059</v>
      </c>
      <c r="H80" s="128" t="s">
        <v>2060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2046</v>
      </c>
      <c r="B81" s="125" t="s">
        <v>2061</v>
      </c>
      <c r="C81" s="126" t="s">
        <v>2062</v>
      </c>
      <c r="D81" s="128" t="s">
        <v>2063</v>
      </c>
      <c r="E81" s="128" t="s">
        <v>2064</v>
      </c>
      <c r="F81" s="128" t="s">
        <v>2065</v>
      </c>
      <c r="G81" s="128" t="s">
        <v>2066</v>
      </c>
      <c r="H81" s="128" t="s">
        <v>2067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2068</v>
      </c>
      <c r="B82" s="124"/>
      <c r="C82" s="123" t="s">
        <v>2069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2068</v>
      </c>
      <c r="B83" s="125" t="s">
        <v>2070</v>
      </c>
      <c r="C83" s="126" t="s">
        <v>2071</v>
      </c>
      <c r="D83" s="128" t="s">
        <v>2072</v>
      </c>
      <c r="E83" s="128" t="s">
        <v>2073</v>
      </c>
      <c r="F83" s="128" t="s">
        <v>2074</v>
      </c>
      <c r="G83" s="128" t="s">
        <v>2075</v>
      </c>
      <c r="H83" s="128" t="s">
        <v>2076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2068</v>
      </c>
      <c r="B84" s="125" t="s">
        <v>2077</v>
      </c>
      <c r="C84" s="126" t="s">
        <v>2078</v>
      </c>
      <c r="D84" s="128" t="s">
        <v>2079</v>
      </c>
      <c r="E84" s="128" t="s">
        <v>2080</v>
      </c>
      <c r="F84" s="128" t="s">
        <v>2081</v>
      </c>
      <c r="G84" s="128" t="s">
        <v>2082</v>
      </c>
      <c r="H84" s="128" t="s">
        <v>2083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2068</v>
      </c>
      <c r="B85" s="125" t="s">
        <v>2084</v>
      </c>
      <c r="C85" s="126" t="s">
        <v>2085</v>
      </c>
      <c r="D85" s="128" t="s">
        <v>2086</v>
      </c>
      <c r="E85" s="128" t="s">
        <v>2087</v>
      </c>
      <c r="F85" s="128" t="s">
        <v>2088</v>
      </c>
      <c r="G85" s="128" t="s">
        <v>2089</v>
      </c>
      <c r="H85" s="128" t="s">
        <v>2090</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2068</v>
      </c>
      <c r="B86" s="125" t="s">
        <v>2091</v>
      </c>
      <c r="C86" s="126" t="s">
        <v>2092</v>
      </c>
      <c r="D86" s="128" t="s">
        <v>2093</v>
      </c>
      <c r="E86" s="128" t="s">
        <v>2094</v>
      </c>
      <c r="F86" s="128" t="s">
        <v>2095</v>
      </c>
      <c r="G86" s="128" t="s">
        <v>2096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2097</v>
      </c>
      <c r="B87" s="124"/>
      <c r="C87" s="123" t="s">
        <v>2098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2097</v>
      </c>
      <c r="B88" s="125" t="s">
        <v>2099</v>
      </c>
      <c r="C88" s="126" t="s">
        <v>2100</v>
      </c>
      <c r="D88" s="128" t="s">
        <v>2101</v>
      </c>
      <c r="E88" s="128" t="s">
        <v>2102</v>
      </c>
      <c r="F88" s="128" t="s">
        <v>2103</v>
      </c>
      <c r="G88" s="128" t="s">
        <v>2104</v>
      </c>
      <c r="H88" s="128" t="s">
        <v>2105</v>
      </c>
      <c r="I88" s="130">
        <f>IF(COUNTIF(J88:AW88,"&lt;&gt;")=0,"",SUMPRODUCT(((Recommendations[ImplStatus]="Implemented")+(Recommendations[ImplStatus]="Compensated"))*ISNUMBER(MATCH(Recommendations[Id],J88:AW88,0)))/COUNTIF(J88:AW88,"&lt;&gt;"))</f>
        <v>0</v>
      </c>
      <c r="J88" s="132" t="s">
        <v>50</v>
      </c>
      <c r="K88" s="132" t="s">
        <v>55</v>
      </c>
      <c r="L88" s="132" t="s">
        <v>61</v>
      </c>
      <c r="M88" s="132" t="s">
        <v>141</v>
      </c>
      <c r="N88" s="132" t="s">
        <v>236</v>
      </c>
      <c r="O88" s="132" t="s">
        <v>290</v>
      </c>
      <c r="P88" s="132" t="s">
        <v>296</v>
      </c>
      <c r="Q88" s="132" t="s">
        <v>303</v>
      </c>
      <c r="R88" s="132" t="s">
        <v>324</v>
      </c>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2097</v>
      </c>
      <c r="B89" s="125" t="s">
        <v>2106</v>
      </c>
      <c r="C89" s="126" t="s">
        <v>2107</v>
      </c>
      <c r="D89" s="128" t="s">
        <v>2108</v>
      </c>
      <c r="E89" s="128" t="s">
        <v>2109</v>
      </c>
      <c r="F89" s="128" t="s">
        <v>2110</v>
      </c>
      <c r="G89" s="128" t="s">
        <v>1634</v>
      </c>
      <c r="H89" s="128" t="s">
        <v>2111</v>
      </c>
      <c r="I89" s="130">
        <f>IF(COUNTIF(J89:AW89,"&lt;&gt;")=0,"",SUMPRODUCT(((Recommendations[ImplStatus]="Implemented")+(Recommendations[ImplStatus]="Compensated"))*ISNUMBER(MATCH(Recommendations[Id],J89:AW89,0)))/COUNTIF(J89:AW89,"&lt;&gt;"))</f>
        <v>0</v>
      </c>
      <c r="J89" s="132" t="s">
        <v>50</v>
      </c>
      <c r="K89" s="132" t="s">
        <v>55</v>
      </c>
      <c r="L89" s="132" t="s">
        <v>61</v>
      </c>
      <c r="M89" s="132" t="s">
        <v>141</v>
      </c>
      <c r="N89" s="132" t="s">
        <v>236</v>
      </c>
      <c r="O89" s="132" t="s">
        <v>290</v>
      </c>
      <c r="P89" s="132" t="s">
        <v>296</v>
      </c>
      <c r="Q89" s="132" t="s">
        <v>303</v>
      </c>
      <c r="R89" s="132" t="s">
        <v>364</v>
      </c>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2097</v>
      </c>
      <c r="B90" s="125" t="s">
        <v>2112</v>
      </c>
      <c r="C90" s="126" t="s">
        <v>2113</v>
      </c>
      <c r="D90" s="128" t="s">
        <v>2114</v>
      </c>
      <c r="E90" s="128" t="s">
        <v>2115</v>
      </c>
      <c r="F90" s="128" t="s">
        <v>2116</v>
      </c>
      <c r="G90" s="128" t="s">
        <v>2104</v>
      </c>
      <c r="H90" s="128" t="s">
        <v>2117</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2097</v>
      </c>
      <c r="B91" s="125" t="s">
        <v>2118</v>
      </c>
      <c r="C91" s="126" t="s">
        <v>2119</v>
      </c>
      <c r="D91" s="128" t="s">
        <v>2120</v>
      </c>
      <c r="E91" s="128" t="s">
        <v>2121</v>
      </c>
      <c r="F91" s="128" t="s">
        <v>2122</v>
      </c>
      <c r="G91" s="128" t="s">
        <v>1634</v>
      </c>
      <c r="H91" s="128" t="s">
        <v>2123</v>
      </c>
      <c r="I91" s="130">
        <f>IF(COUNTIF(J91:AW91,"&lt;&gt;")=0,"",SUMPRODUCT(((Recommendations[ImplStatus]="Implemented")+(Recommendations[ImplStatus]="Compensated"))*ISNUMBER(MATCH(Recommendations[Id],J91:AW91,0)))/COUNTIF(J91:AW91,"&lt;&gt;"))</f>
        <v>0</v>
      </c>
      <c r="J91" s="132" t="s">
        <v>18</v>
      </c>
      <c r="K91" s="132" t="s">
        <v>175</v>
      </c>
      <c r="L91" s="132" t="s">
        <v>182</v>
      </c>
      <c r="M91" s="132" t="s">
        <v>197</v>
      </c>
      <c r="N91" s="132" t="s">
        <v>250</v>
      </c>
      <c r="O91" s="132" t="s">
        <v>264</v>
      </c>
      <c r="P91" s="132" t="s">
        <v>311</v>
      </c>
      <c r="Q91" s="132" t="s">
        <v>357</v>
      </c>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2097</v>
      </c>
      <c r="B92" s="125" t="s">
        <v>2124</v>
      </c>
      <c r="C92" s="126" t="s">
        <v>2125</v>
      </c>
      <c r="D92" s="128" t="s">
        <v>2126</v>
      </c>
      <c r="E92" s="128" t="s">
        <v>2127</v>
      </c>
      <c r="F92" s="128" t="s">
        <v>2128</v>
      </c>
      <c r="G92" s="128" t="s">
        <v>1634</v>
      </c>
      <c r="H92" s="128" t="s">
        <v>2129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2097</v>
      </c>
      <c r="B93" s="125" t="s">
        <v>2130</v>
      </c>
      <c r="C93" s="126" t="s">
        <v>2131</v>
      </c>
      <c r="D93" s="128" t="s">
        <v>2132</v>
      </c>
      <c r="E93" s="128" t="s">
        <v>2133</v>
      </c>
      <c r="F93" s="128" t="s">
        <v>2134</v>
      </c>
      <c r="G93" s="128" t="s">
        <v>2135</v>
      </c>
      <c r="H93" s="128" t="s">
        <v>2136</v>
      </c>
      <c r="I93" s="130">
        <f>IF(COUNTIF(J93:AW93,"&lt;&gt;")=0,"",SUMPRODUCT(((Recommendations[ImplStatus]="Implemented")+(Recommendations[ImplStatus]="Compensated"))*ISNUMBER(MATCH(Recommendations[Id],J93:AW93,0)))/COUNTIF(J93:AW93,"&lt;&gt;"))</f>
        <v>0</v>
      </c>
      <c r="J93" s="132" t="s">
        <v>39</v>
      </c>
      <c r="K93" s="132" t="s">
        <v>44</v>
      </c>
      <c r="L93" s="132" t="s">
        <v>67</v>
      </c>
      <c r="M93" s="132" t="s">
        <v>89</v>
      </c>
      <c r="N93" s="132" t="s">
        <v>95</v>
      </c>
      <c r="O93" s="132" t="s">
        <v>128</v>
      </c>
      <c r="P93" s="132" t="s">
        <v>134</v>
      </c>
      <c r="Q93" s="132" t="s">
        <v>190</v>
      </c>
      <c r="R93" s="132" t="s">
        <v>228</v>
      </c>
      <c r="S93" s="132" t="s">
        <v>243</v>
      </c>
      <c r="T93" s="132" t="s">
        <v>283</v>
      </c>
      <c r="U93" s="132" t="s">
        <v>317</v>
      </c>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2097</v>
      </c>
      <c r="B94" s="125" t="s">
        <v>2137</v>
      </c>
      <c r="C94" s="126" t="s">
        <v>2138</v>
      </c>
      <c r="D94" s="128" t="s">
        <v>2139</v>
      </c>
      <c r="E94" s="128" t="s">
        <v>2140</v>
      </c>
      <c r="F94" s="128" t="s">
        <v>2141</v>
      </c>
      <c r="G94" s="128" t="s">
        <v>2142</v>
      </c>
      <c r="H94" s="128" t="s">
        <v>2143</v>
      </c>
      <c r="I94" s="130">
        <f>IF(COUNTIF(J94:AW94,"&lt;&gt;")=0,"",SUMPRODUCT(((Recommendations[ImplStatus]="Implemented")+(Recommendations[ImplStatus]="Compensated"))*ISNUMBER(MATCH(Recommendations[Id],J94:AW94,0)))/COUNTIF(J94:AW94,"&lt;&gt;"))</f>
        <v>0</v>
      </c>
      <c r="J94" s="132" t="s">
        <v>357</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2097</v>
      </c>
      <c r="B95" s="125" t="s">
        <v>2144</v>
      </c>
      <c r="C95" s="126" t="s">
        <v>2145</v>
      </c>
      <c r="D95" s="128" t="s">
        <v>2146</v>
      </c>
      <c r="E95" s="128" t="s">
        <v>2147</v>
      </c>
      <c r="F95" s="128" t="s">
        <v>2148</v>
      </c>
      <c r="G95" s="128" t="s">
        <v>2149</v>
      </c>
      <c r="H95" s="128" t="s">
        <v>2150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2097</v>
      </c>
      <c r="B96" s="125" t="s">
        <v>2151</v>
      </c>
      <c r="C96" s="126" t="s">
        <v>2152</v>
      </c>
      <c r="D96" s="128" t="s">
        <v>2153</v>
      </c>
      <c r="E96" s="128" t="s">
        <v>2154</v>
      </c>
      <c r="F96" s="128" t="s">
        <v>2155</v>
      </c>
      <c r="G96" s="128" t="s">
        <v>2156</v>
      </c>
      <c r="H96" s="128" t="s">
        <v>2157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2097</v>
      </c>
      <c r="B97" s="125" t="s">
        <v>2158</v>
      </c>
      <c r="C97" s="126" t="s">
        <v>2159</v>
      </c>
      <c r="D97" s="128" t="s">
        <v>2160</v>
      </c>
      <c r="E97" s="128" t="s">
        <v>2161</v>
      </c>
      <c r="F97" s="128" t="s">
        <v>2162</v>
      </c>
      <c r="G97" s="128" t="s">
        <v>2163</v>
      </c>
      <c r="H97" s="128" t="s">
        <v>2164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2165</v>
      </c>
      <c r="B98" s="124"/>
      <c r="C98" s="123" t="s">
        <v>2166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2165</v>
      </c>
      <c r="B99" s="125" t="s">
        <v>2167</v>
      </c>
      <c r="C99" s="126" t="s">
        <v>2168</v>
      </c>
      <c r="D99" s="128" t="s">
        <v>2169</v>
      </c>
      <c r="E99" s="128" t="s">
        <v>2170</v>
      </c>
      <c r="F99" s="128" t="s">
        <v>2171</v>
      </c>
      <c r="G99" s="128" t="s">
        <v>2172</v>
      </c>
      <c r="H99" s="128" t="s">
        <v>2173</v>
      </c>
      <c r="I99" s="130">
        <f>IF(COUNTIF(J99:AW99,"&lt;&gt;")=0,"",SUMPRODUCT(((Recommendations[ImplStatus]="Implemented")+(Recommendations[ImplStatus]="Compensated"))*ISNUMBER(MATCH(Recommendations[Id],J99:AW99,0)))/COUNTIF(J99:AW99,"&lt;&gt;"))</f>
        <v>0</v>
      </c>
      <c r="J99" s="132" t="s">
        <v>404</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2165</v>
      </c>
      <c r="B100" s="125" t="s">
        <v>2174</v>
      </c>
      <c r="C100" s="126" t="s">
        <v>2175</v>
      </c>
      <c r="D100" s="128" t="s">
        <v>2176</v>
      </c>
      <c r="E100" s="128" t="s">
        <v>2177</v>
      </c>
      <c r="F100" s="128" t="s">
        <v>2178</v>
      </c>
      <c r="G100" s="128" t="s">
        <v>2179</v>
      </c>
      <c r="H100" s="128" t="s">
        <v>2180</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2165</v>
      </c>
      <c r="B101" s="125" t="s">
        <v>2181</v>
      </c>
      <c r="C101" s="126" t="s">
        <v>2182</v>
      </c>
      <c r="D101" s="128" t="s">
        <v>2183</v>
      </c>
      <c r="E101" s="128" t="s">
        <v>2184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2165</v>
      </c>
      <c r="B102" s="125" t="s">
        <v>2185</v>
      </c>
      <c r="C102" s="126" t="s">
        <v>2186</v>
      </c>
      <c r="D102" s="128" t="s">
        <v>2187</v>
      </c>
      <c r="E102" s="128" t="s">
        <v>2188</v>
      </c>
      <c r="F102" s="128" t="s">
        <v>2189</v>
      </c>
      <c r="G102" s="128" t="s">
        <v>2190</v>
      </c>
      <c r="H102" s="128" t="s">
        <v>2191</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2165</v>
      </c>
      <c r="B103" s="125" t="s">
        <v>2192</v>
      </c>
      <c r="C103" s="126" t="s">
        <v>2193</v>
      </c>
      <c r="D103" s="128" t="s">
        <v>2194</v>
      </c>
      <c r="E103" s="128" t="s">
        <v>2195</v>
      </c>
      <c r="F103" s="128" t="s">
        <v>2196</v>
      </c>
      <c r="G103" s="128" t="s">
        <v>2197</v>
      </c>
      <c r="H103" s="128" t="s">
        <v>2198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2199</v>
      </c>
      <c r="B104" s="124"/>
      <c r="C104" s="123" t="s">
        <v>2200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2199</v>
      </c>
      <c r="B105" s="125" t="s">
        <v>2201</v>
      </c>
      <c r="C105" s="126" t="s">
        <v>2202</v>
      </c>
      <c r="D105" s="128" t="s">
        <v>2203</v>
      </c>
      <c r="E105" s="128" t="s">
        <v>2204</v>
      </c>
      <c r="F105" s="128" t="s">
        <v>2205</v>
      </c>
      <c r="G105" s="128" t="s">
        <v>2206</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2199</v>
      </c>
      <c r="B106" s="125" t="s">
        <v>2207</v>
      </c>
      <c r="C106" s="126" t="s">
        <v>2208</v>
      </c>
      <c r="D106" s="128" t="s">
        <v>2209</v>
      </c>
      <c r="E106" s="128" t="s">
        <v>2210</v>
      </c>
      <c r="F106" s="128" t="s">
        <v>2211</v>
      </c>
      <c r="G106" s="128" t="s">
        <v>2212</v>
      </c>
      <c r="H106" s="128" t="s">
        <v>2213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2199</v>
      </c>
      <c r="B107" s="125" t="s">
        <v>2214</v>
      </c>
      <c r="C107" s="126" t="s">
        <v>2215</v>
      </c>
      <c r="D107" s="128" t="s">
        <v>2216</v>
      </c>
      <c r="E107" s="128" t="s">
        <v>2217</v>
      </c>
      <c r="F107" s="128" t="s">
        <v>2218</v>
      </c>
      <c r="G107" s="128" t="s">
        <v>2219</v>
      </c>
      <c r="H107" s="128" t="s">
        <v>2220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2221</v>
      </c>
      <c r="B108" s="124"/>
      <c r="C108" s="123" t="s">
        <v>2222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2221</v>
      </c>
      <c r="B109" s="125" t="s">
        <v>2223</v>
      </c>
      <c r="C109" s="126" t="s">
        <v>2224</v>
      </c>
      <c r="D109" s="128" t="s">
        <v>2225</v>
      </c>
      <c r="E109" s="128" t="s">
        <v>2226</v>
      </c>
      <c r="F109" s="128" t="s">
        <v>2227</v>
      </c>
      <c r="G109" s="128" t="s">
        <v>2228</v>
      </c>
      <c r="H109" s="128" t="s">
        <v>2229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2221</v>
      </c>
      <c r="B110" s="125" t="s">
        <v>2230</v>
      </c>
      <c r="C110" s="126" t="s">
        <v>2231</v>
      </c>
      <c r="D110" s="128" t="s">
        <v>2232</v>
      </c>
      <c r="E110" s="128" t="s">
        <v>2233</v>
      </c>
      <c r="F110" s="128" t="s">
        <v>2234</v>
      </c>
      <c r="G110" s="128" t="s">
        <v>2235</v>
      </c>
      <c r="H110" s="128" t="s">
        <v>2236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2221</v>
      </c>
      <c r="B111" s="125" t="s">
        <v>2237</v>
      </c>
      <c r="C111" s="126" t="s">
        <v>2238</v>
      </c>
      <c r="D111" s="128" t="s">
        <v>2239</v>
      </c>
      <c r="E111" s="128" t="s">
        <v>2240</v>
      </c>
      <c r="F111" s="128" t="s">
        <v>2241</v>
      </c>
      <c r="G111" s="128" t="s">
        <v>2242</v>
      </c>
      <c r="H111" s="128" t="s">
        <v>2243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2244</v>
      </c>
      <c r="B112" s="124"/>
      <c r="C112" s="123" t="s">
        <v>2245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2244</v>
      </c>
      <c r="B113" s="125" t="s">
        <v>2246</v>
      </c>
      <c r="C113" s="126" t="s">
        <v>2247</v>
      </c>
      <c r="D113" s="128" t="s">
        <v>2248</v>
      </c>
      <c r="E113" s="128" t="s">
        <v>2249</v>
      </c>
      <c r="F113" s="128" t="s">
        <v>2250</v>
      </c>
      <c r="G113" s="128" t="s">
        <v>2251</v>
      </c>
      <c r="H113" s="128" t="s">
        <v>2252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2244</v>
      </c>
      <c r="B114" s="125" t="s">
        <v>2253</v>
      </c>
      <c r="C114" s="126" t="s">
        <v>2254</v>
      </c>
      <c r="D114" s="128" t="s">
        <v>2255</v>
      </c>
      <c r="E114" s="128" t="s">
        <v>2256</v>
      </c>
      <c r="F114" s="128" t="s">
        <v>2257</v>
      </c>
      <c r="G114" s="128" t="s">
        <v>2251</v>
      </c>
      <c r="H114" s="128" t="s">
        <v>2258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2244</v>
      </c>
      <c r="B115" s="133" t="s">
        <v>2259</v>
      </c>
      <c r="C115" s="134" t="s">
        <v>2260</v>
      </c>
      <c r="D115" s="135" t="s">
        <v>2261</v>
      </c>
      <c r="E115" s="135" t="s">
        <v>2262</v>
      </c>
      <c r="F115" s="135" t="s">
        <v>2263</v>
      </c>
      <c r="G115" s="135" t="s">
        <v>2264</v>
      </c>
      <c r="H115" s="135" t="s">
        <v>2265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411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IFERROR(INDEX('Recommendations'!$I$2:$I$65, MATCH(J2,'Recommendations'!$B$2:$B$65,0))="Implemented", FALSE))</xm:f>
            <x14:dxf>
              <font>
                <color rgb="FF000000"/>
              </font>
              <fill>
                <patternFill>
                  <bgColor rgb="FF3C7D22"/>
                </patternFill>
              </fill>
            </x14:dxf>
          </x14:cfRule>
          <x14:cfRule type="expression" priority="2" id="{00000000-000E-0000-0600-000002000000}">
            <xm:f>AND(J2&lt;&gt;"", IFERROR(INDEX('Recommendations'!$I$2:$I$65, MATCH(J2,'Recommendations'!$B$2:$B$65,0))="Compensated", FALSE))</xm:f>
            <x14:dxf>
              <font>
                <color rgb="FF000000"/>
              </font>
              <fill>
                <patternFill>
                  <bgColor rgb="FFC6E0B4"/>
                </patternFill>
              </fill>
            </x14:dxf>
          </x14:cfRule>
          <x14:cfRule type="expression" priority="3" id="{00000000-000E-0000-0600-000003000000}">
            <xm:f>AND(J2&lt;&gt;"", IFERROR(INDEX('Recommendations'!$I$2:$I$65, MATCH(J2,'Recommendations'!$B$2:$B$65,0))="Testing", FALSE))</xm:f>
            <x14:dxf>
              <font>
                <color rgb="FF000000"/>
              </font>
              <fill>
                <patternFill>
                  <bgColor rgb="FFFFC000"/>
                </patternFill>
              </fill>
            </x14:dxf>
          </x14:cfRule>
          <x14:cfRule type="expression" priority="4" id="{00000000-000E-0000-0600-000004000000}">
            <xm:f>AND(J2&lt;&gt;"", IFERROR(INDEX('Recommendations'!$I$2:$I$65, MATCH(J2,'Recommendations'!$B$2:$B$65,0))="Failed", FALSE))</xm:f>
            <x14:dxf>
              <font>
                <color rgb="FF000000"/>
              </font>
              <fill>
                <patternFill>
                  <bgColor rgb="FFD82891"/>
                </patternFill>
              </fill>
            </x14:dxf>
          </x14:cfRule>
          <x14:cfRule type="expression" priority="5" id="{00000000-000E-0000-0600-000005000000}">
            <xm:f>AND(J2&lt;&gt;"", IFERROR(INDEX('Recommendations'!$I$2:$I$65, MATCH(J2,'Recommendations'!$B$2:$B$65,0))="Risk Accepted", FALSE))</xm:f>
            <x14:dxf>
              <font>
                <color rgb="FF000000"/>
              </font>
              <fill>
                <patternFill>
                  <bgColor rgb="FFD9D9D9"/>
                </patternFill>
              </fill>
            </x14:dxf>
          </x14:cfRule>
          <x14:cfRule type="expression" priority="6" id="{00000000-000E-0000-0600-000006000000}">
            <xm:f>AND(J2&lt;&gt;"", IFERROR(INDEX('Recommendations'!$I$2:$I$65, MATCH(J2,'Recommendations'!$B$2:$B$65,0))="N/A",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2266</v>
      </c>
      <c r="B1" s="184" t="s">
        <v>2267</v>
      </c>
      <c r="C1" s="184" t="s">
        <v>1</v>
      </c>
      <c r="D1" s="184" t="s">
        <v>2268</v>
      </c>
      <c r="E1" s="184" t="s">
        <v>2269</v>
      </c>
      <c r="F1" s="184" t="s">
        <v>2270</v>
      </c>
      <c r="G1" s="184" t="s">
        <v>661</v>
      </c>
      <c r="H1" s="184" t="s">
        <v>662</v>
      </c>
      <c r="I1" s="184" t="s">
        <v>663</v>
      </c>
      <c r="J1" s="184" t="s">
        <v>664</v>
      </c>
      <c r="K1" s="184" t="s">
        <v>665</v>
      </c>
      <c r="L1" s="184" t="s">
        <v>666</v>
      </c>
      <c r="M1" s="184" t="s">
        <v>667</v>
      </c>
      <c r="N1" s="184" t="s">
        <v>668</v>
      </c>
      <c r="O1" s="184" t="s">
        <v>669</v>
      </c>
      <c r="P1" s="184" t="s">
        <v>670</v>
      </c>
      <c r="Q1" s="184" t="s">
        <v>671</v>
      </c>
      <c r="R1" s="184" t="s">
        <v>672</v>
      </c>
      <c r="S1" s="184" t="s">
        <v>673</v>
      </c>
      <c r="T1" s="184" t="s">
        <v>674</v>
      </c>
      <c r="U1" s="184" t="s">
        <v>675</v>
      </c>
      <c r="V1" s="184" t="s">
        <v>676</v>
      </c>
      <c r="W1" s="184" t="s">
        <v>677</v>
      </c>
      <c r="X1" s="184" t="s">
        <v>678</v>
      </c>
      <c r="Y1" s="184" t="s">
        <v>679</v>
      </c>
      <c r="Z1" s="184" t="s">
        <v>680</v>
      </c>
      <c r="AA1" s="184" t="s">
        <v>681</v>
      </c>
      <c r="AB1" s="184" t="s">
        <v>682</v>
      </c>
      <c r="AC1" s="184" t="s">
        <v>683</v>
      </c>
      <c r="AD1" s="184" t="s">
        <v>684</v>
      </c>
      <c r="AE1" s="184" t="s">
        <v>685</v>
      </c>
      <c r="AF1" s="184" t="s">
        <v>686</v>
      </c>
      <c r="AG1" s="184" t="s">
        <v>687</v>
      </c>
      <c r="AH1" s="184" t="s">
        <v>688</v>
      </c>
      <c r="AI1" s="184" t="s">
        <v>689</v>
      </c>
      <c r="AJ1" s="184" t="s">
        <v>690</v>
      </c>
      <c r="AK1" s="184" t="s">
        <v>691</v>
      </c>
      <c r="AL1" s="184" t="s">
        <v>692</v>
      </c>
      <c r="AM1" s="184" t="s">
        <v>693</v>
      </c>
      <c r="AN1" s="184" t="s">
        <v>694</v>
      </c>
      <c r="AO1" s="184" t="s">
        <v>695</v>
      </c>
      <c r="AP1" s="184" t="s">
        <v>696</v>
      </c>
      <c r="AQ1" s="184" t="s">
        <v>697</v>
      </c>
      <c r="AR1" s="184" t="s">
        <v>698</v>
      </c>
      <c r="AS1" s="184" t="s">
        <v>699</v>
      </c>
      <c r="AT1" s="184" t="s">
        <v>700</v>
      </c>
      <c r="AU1" s="185" t="s">
        <v>701</v>
      </c>
    </row>
    <row r="2" spans="1:47" ht="60" customHeight="1" outlineLevel="1" x14ac:dyDescent="0.35">
      <c r="A2" s="175" t="s">
        <v>2271</v>
      </c>
      <c r="B2" s="149" t="s">
        <v>25</v>
      </c>
      <c r="C2" s="147" t="s">
        <v>2272</v>
      </c>
      <c r="D2" s="153" t="s">
        <v>2273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2271</v>
      </c>
      <c r="B3" s="150" t="s">
        <v>2274</v>
      </c>
      <c r="C3" s="148" t="s">
        <v>2275</v>
      </c>
      <c r="D3" s="154" t="s">
        <v>2276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2271</v>
      </c>
      <c r="B4" s="151" t="s">
        <v>2274</v>
      </c>
      <c r="C4" s="152" t="s">
        <v>2277</v>
      </c>
      <c r="D4" s="155" t="s">
        <v>2278</v>
      </c>
      <c r="E4" s="158" t="s">
        <v>2279</v>
      </c>
      <c r="F4" s="161" t="s">
        <v>2280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2271</v>
      </c>
      <c r="B5" s="151" t="s">
        <v>2274</v>
      </c>
      <c r="C5" s="152" t="s">
        <v>2281</v>
      </c>
      <c r="D5" s="155" t="s">
        <v>2282</v>
      </c>
      <c r="E5" s="158" t="s">
        <v>2283</v>
      </c>
      <c r="F5" s="161" t="s">
        <v>2284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2271</v>
      </c>
      <c r="B6" s="151" t="s">
        <v>2274</v>
      </c>
      <c r="C6" s="152" t="s">
        <v>2285</v>
      </c>
      <c r="D6" s="155" t="s">
        <v>2286</v>
      </c>
      <c r="E6" s="158" t="s">
        <v>2287</v>
      </c>
      <c r="F6" s="161" t="s">
        <v>2284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2271</v>
      </c>
      <c r="B7" s="151" t="s">
        <v>2274</v>
      </c>
      <c r="C7" s="152" t="s">
        <v>2288</v>
      </c>
      <c r="D7" s="155" t="s">
        <v>2289</v>
      </c>
      <c r="E7" s="158" t="s">
        <v>2290</v>
      </c>
      <c r="F7" s="161" t="s">
        <v>2284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2271</v>
      </c>
      <c r="B8" s="151" t="s">
        <v>2274</v>
      </c>
      <c r="C8" s="152" t="s">
        <v>2291</v>
      </c>
      <c r="D8" s="155" t="s">
        <v>2292</v>
      </c>
      <c r="E8" s="158" t="s">
        <v>2293</v>
      </c>
      <c r="F8" s="161" t="s">
        <v>2294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2271</v>
      </c>
      <c r="B9" s="150" t="s">
        <v>2295</v>
      </c>
      <c r="C9" s="148" t="s">
        <v>2296</v>
      </c>
      <c r="D9" s="154" t="s">
        <v>2297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2271</v>
      </c>
      <c r="B10" s="151" t="s">
        <v>2295</v>
      </c>
      <c r="C10" s="152" t="s">
        <v>2298</v>
      </c>
      <c r="D10" s="155" t="s">
        <v>2299</v>
      </c>
      <c r="E10" s="158" t="s">
        <v>2300</v>
      </c>
      <c r="F10" s="161" t="s">
        <v>2280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2271</v>
      </c>
      <c r="B11" s="151" t="s">
        <v>2295</v>
      </c>
      <c r="C11" s="152" t="s">
        <v>2301</v>
      </c>
      <c r="D11" s="155" t="s">
        <v>2302</v>
      </c>
      <c r="E11" s="158" t="s">
        <v>2303</v>
      </c>
      <c r="F11" s="161" t="s">
        <v>2280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2271</v>
      </c>
      <c r="B12" s="151" t="s">
        <v>2295</v>
      </c>
      <c r="C12" s="152" t="s">
        <v>2304</v>
      </c>
      <c r="D12" s="155" t="s">
        <v>2305</v>
      </c>
      <c r="E12" s="158" t="s">
        <v>2306</v>
      </c>
      <c r="F12" s="161" t="s">
        <v>2280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2271</v>
      </c>
      <c r="B13" s="150" t="s">
        <v>2307</v>
      </c>
      <c r="C13" s="148" t="s">
        <v>2308</v>
      </c>
      <c r="D13" s="154" t="s">
        <v>2309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2271</v>
      </c>
      <c r="B14" s="151" t="s">
        <v>2307</v>
      </c>
      <c r="C14" s="152" t="s">
        <v>2310</v>
      </c>
      <c r="D14" s="155" t="s">
        <v>2311</v>
      </c>
      <c r="E14" s="158" t="s">
        <v>2312</v>
      </c>
      <c r="F14" s="161" t="s">
        <v>2280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2271</v>
      </c>
      <c r="B15" s="151" t="s">
        <v>2307</v>
      </c>
      <c r="C15" s="152" t="s">
        <v>2313</v>
      </c>
      <c r="D15" s="155" t="s">
        <v>2314</v>
      </c>
      <c r="E15" s="158" t="s">
        <v>2315</v>
      </c>
      <c r="F15" s="161" t="s">
        <v>2280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2271</v>
      </c>
      <c r="B16" s="150" t="s">
        <v>2316</v>
      </c>
      <c r="C16" s="148" t="s">
        <v>2317</v>
      </c>
      <c r="D16" s="154" t="s">
        <v>2318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2271</v>
      </c>
      <c r="B17" s="151" t="s">
        <v>2316</v>
      </c>
      <c r="C17" s="152" t="s">
        <v>2319</v>
      </c>
      <c r="D17" s="155" t="s">
        <v>2320</v>
      </c>
      <c r="E17" s="158" t="s">
        <v>2321</v>
      </c>
      <c r="F17" s="161" t="s">
        <v>2280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2271</v>
      </c>
      <c r="B18" s="151" t="s">
        <v>2316</v>
      </c>
      <c r="C18" s="152" t="s">
        <v>2322</v>
      </c>
      <c r="D18" s="155" t="s">
        <v>2323</v>
      </c>
      <c r="E18" s="158" t="s">
        <v>2324</v>
      </c>
      <c r="F18" s="161" t="s">
        <v>2284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2271</v>
      </c>
      <c r="B19" s="151" t="s">
        <v>2316</v>
      </c>
      <c r="C19" s="152" t="s">
        <v>2325</v>
      </c>
      <c r="D19" s="155" t="s">
        <v>2326</v>
      </c>
      <c r="E19" s="158" t="s">
        <v>2327</v>
      </c>
      <c r="F19" s="161" t="s">
        <v>2280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2271</v>
      </c>
      <c r="B20" s="151" t="s">
        <v>2316</v>
      </c>
      <c r="C20" s="152" t="s">
        <v>2328</v>
      </c>
      <c r="D20" s="155" t="s">
        <v>2329</v>
      </c>
      <c r="E20" s="158" t="s">
        <v>2330</v>
      </c>
      <c r="F20" s="161" t="s">
        <v>2280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2271</v>
      </c>
      <c r="B21" s="151" t="s">
        <v>2316</v>
      </c>
      <c r="C21" s="152" t="s">
        <v>2331</v>
      </c>
      <c r="D21" s="155" t="s">
        <v>2332</v>
      </c>
      <c r="E21" s="158" t="s">
        <v>2333</v>
      </c>
      <c r="F21" s="161" t="s">
        <v>2284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2271</v>
      </c>
      <c r="B22" s="151" t="s">
        <v>2316</v>
      </c>
      <c r="C22" s="152" t="s">
        <v>2334</v>
      </c>
      <c r="D22" s="155" t="s">
        <v>2335</v>
      </c>
      <c r="E22" s="158" t="s">
        <v>2336</v>
      </c>
      <c r="F22" s="161" t="s">
        <v>2280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2271</v>
      </c>
      <c r="B23" s="151" t="s">
        <v>2316</v>
      </c>
      <c r="C23" s="152" t="s">
        <v>2337</v>
      </c>
      <c r="D23" s="155" t="s">
        <v>2338</v>
      </c>
      <c r="E23" s="158" t="s">
        <v>2339</v>
      </c>
      <c r="F23" s="161" t="s">
        <v>2280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2271</v>
      </c>
      <c r="B24" s="150" t="s">
        <v>2340</v>
      </c>
      <c r="C24" s="148" t="s">
        <v>2341</v>
      </c>
      <c r="D24" s="154" t="s">
        <v>2342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2271</v>
      </c>
      <c r="B25" s="151" t="s">
        <v>2340</v>
      </c>
      <c r="C25" s="152" t="s">
        <v>2343</v>
      </c>
      <c r="D25" s="155" t="s">
        <v>2344</v>
      </c>
      <c r="E25" s="158" t="s">
        <v>2345</v>
      </c>
      <c r="F25" s="161" t="s">
        <v>2280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2271</v>
      </c>
      <c r="B26" s="151" t="s">
        <v>2340</v>
      </c>
      <c r="C26" s="152" t="s">
        <v>2346</v>
      </c>
      <c r="D26" s="155" t="s">
        <v>2347</v>
      </c>
      <c r="E26" s="158" t="s">
        <v>2348</v>
      </c>
      <c r="F26" s="161" t="s">
        <v>2280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2271</v>
      </c>
      <c r="B27" s="151" t="s">
        <v>2340</v>
      </c>
      <c r="C27" s="152" t="s">
        <v>2349</v>
      </c>
      <c r="D27" s="155" t="s">
        <v>2350</v>
      </c>
      <c r="E27" s="158" t="s">
        <v>2351</v>
      </c>
      <c r="F27" s="161" t="s">
        <v>2284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2271</v>
      </c>
      <c r="B28" s="151" t="s">
        <v>2340</v>
      </c>
      <c r="C28" s="152" t="s">
        <v>2352</v>
      </c>
      <c r="D28" s="155" t="s">
        <v>2353</v>
      </c>
      <c r="E28" s="158" t="s">
        <v>2354</v>
      </c>
      <c r="F28" s="161" t="s">
        <v>2280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2271</v>
      </c>
      <c r="B29" s="150" t="s">
        <v>2355</v>
      </c>
      <c r="C29" s="148" t="s">
        <v>2356</v>
      </c>
      <c r="D29" s="154" t="s">
        <v>2357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2271</v>
      </c>
      <c r="B30" s="151" t="s">
        <v>2355</v>
      </c>
      <c r="C30" s="152" t="s">
        <v>2358</v>
      </c>
      <c r="D30" s="155" t="s">
        <v>2359</v>
      </c>
      <c r="E30" s="158" t="s">
        <v>2360</v>
      </c>
      <c r="F30" s="161" t="s">
        <v>2294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2271</v>
      </c>
      <c r="B31" s="151" t="s">
        <v>2355</v>
      </c>
      <c r="C31" s="152" t="s">
        <v>2361</v>
      </c>
      <c r="D31" s="155" t="s">
        <v>2362</v>
      </c>
      <c r="E31" s="158" t="s">
        <v>2363</v>
      </c>
      <c r="F31" s="161" t="s">
        <v>2294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2271</v>
      </c>
      <c r="B32" s="151" t="s">
        <v>2355</v>
      </c>
      <c r="C32" s="152" t="s">
        <v>2364</v>
      </c>
      <c r="D32" s="155" t="s">
        <v>2365</v>
      </c>
      <c r="E32" s="158" t="s">
        <v>2366</v>
      </c>
      <c r="F32" s="161" t="s">
        <v>2294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2271</v>
      </c>
      <c r="B33" s="151" t="s">
        <v>2355</v>
      </c>
      <c r="C33" s="152" t="s">
        <v>2367</v>
      </c>
      <c r="D33" s="155" t="s">
        <v>2368</v>
      </c>
      <c r="E33" s="158" t="s">
        <v>2369</v>
      </c>
      <c r="F33" s="161" t="s">
        <v>2294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2271</v>
      </c>
      <c r="B34" s="151" t="s">
        <v>2355</v>
      </c>
      <c r="C34" s="152" t="s">
        <v>2370</v>
      </c>
      <c r="D34" s="155" t="s">
        <v>2371</v>
      </c>
      <c r="E34" s="158" t="s">
        <v>2372</v>
      </c>
      <c r="F34" s="161" t="s">
        <v>2294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2271</v>
      </c>
      <c r="B35" s="151" t="s">
        <v>2355</v>
      </c>
      <c r="C35" s="152" t="s">
        <v>2373</v>
      </c>
      <c r="D35" s="155" t="s">
        <v>2374</v>
      </c>
      <c r="E35" s="158" t="s">
        <v>2375</v>
      </c>
      <c r="F35" s="161" t="s">
        <v>2294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2271</v>
      </c>
      <c r="B36" s="151" t="s">
        <v>2355</v>
      </c>
      <c r="C36" s="152" t="s">
        <v>2376</v>
      </c>
      <c r="D36" s="155" t="s">
        <v>2377</v>
      </c>
      <c r="E36" s="158" t="s">
        <v>2378</v>
      </c>
      <c r="F36" s="161" t="s">
        <v>2294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2271</v>
      </c>
      <c r="B37" s="151" t="s">
        <v>2355</v>
      </c>
      <c r="C37" s="152" t="s">
        <v>2379</v>
      </c>
      <c r="D37" s="155" t="s">
        <v>2380</v>
      </c>
      <c r="E37" s="158" t="s">
        <v>2381</v>
      </c>
      <c r="F37" s="161" t="s">
        <v>2294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2271</v>
      </c>
      <c r="B38" s="151" t="s">
        <v>2355</v>
      </c>
      <c r="C38" s="152" t="s">
        <v>2382</v>
      </c>
      <c r="D38" s="155" t="s">
        <v>2383</v>
      </c>
      <c r="E38" s="158" t="s">
        <v>2384</v>
      </c>
      <c r="F38" s="161" t="s">
        <v>2294</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2271</v>
      </c>
      <c r="B39" s="151" t="s">
        <v>2355</v>
      </c>
      <c r="C39" s="152" t="s">
        <v>2385</v>
      </c>
      <c r="D39" s="155" t="s">
        <v>2386</v>
      </c>
      <c r="E39" s="158" t="s">
        <v>2387</v>
      </c>
      <c r="F39" s="161" t="s">
        <v>2294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2388</v>
      </c>
      <c r="B40" s="149" t="s">
        <v>25</v>
      </c>
      <c r="C40" s="147" t="s">
        <v>2389</v>
      </c>
      <c r="D40" s="153" t="s">
        <v>2390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2388</v>
      </c>
      <c r="B41" s="150" t="s">
        <v>2391</v>
      </c>
      <c r="C41" s="148" t="s">
        <v>2392</v>
      </c>
      <c r="D41" s="154" t="s">
        <v>2393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2388</v>
      </c>
      <c r="B42" s="151" t="s">
        <v>2391</v>
      </c>
      <c r="C42" s="152" t="s">
        <v>2394</v>
      </c>
      <c r="D42" s="155" t="s">
        <v>2395</v>
      </c>
      <c r="E42" s="158" t="s">
        <v>2396</v>
      </c>
      <c r="F42" s="161" t="s">
        <v>2280</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2388</v>
      </c>
      <c r="B43" s="151" t="s">
        <v>2391</v>
      </c>
      <c r="C43" s="152" t="s">
        <v>2397</v>
      </c>
      <c r="D43" s="155" t="s">
        <v>2398</v>
      </c>
      <c r="E43" s="158" t="s">
        <v>2399</v>
      </c>
      <c r="F43" s="161" t="s">
        <v>2280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2388</v>
      </c>
      <c r="B44" s="151" t="s">
        <v>2391</v>
      </c>
      <c r="C44" s="152" t="s">
        <v>2400</v>
      </c>
      <c r="D44" s="155" t="s">
        <v>2401</v>
      </c>
      <c r="E44" s="158" t="s">
        <v>2402</v>
      </c>
      <c r="F44" s="161" t="s">
        <v>2284</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2388</v>
      </c>
      <c r="B45" s="151" t="s">
        <v>2391</v>
      </c>
      <c r="C45" s="152" t="s">
        <v>2403</v>
      </c>
      <c r="D45" s="155" t="s">
        <v>2404</v>
      </c>
      <c r="E45" s="158" t="s">
        <v>2405</v>
      </c>
      <c r="F45" s="161" t="s">
        <v>2294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2388</v>
      </c>
      <c r="B46" s="151" t="s">
        <v>2391</v>
      </c>
      <c r="C46" s="152" t="s">
        <v>2406</v>
      </c>
      <c r="D46" s="155" t="s">
        <v>2407</v>
      </c>
      <c r="E46" s="158" t="s">
        <v>2408</v>
      </c>
      <c r="F46" s="161" t="s">
        <v>2280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2388</v>
      </c>
      <c r="B47" s="151" t="s">
        <v>2391</v>
      </c>
      <c r="C47" s="152" t="s">
        <v>2409</v>
      </c>
      <c r="D47" s="155" t="s">
        <v>2410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2388</v>
      </c>
      <c r="B48" s="151" t="s">
        <v>2391</v>
      </c>
      <c r="C48" s="152" t="s">
        <v>2411</v>
      </c>
      <c r="D48" s="155" t="s">
        <v>2412</v>
      </c>
      <c r="E48" s="158" t="s">
        <v>2413</v>
      </c>
      <c r="F48" s="161" t="s">
        <v>2280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2388</v>
      </c>
      <c r="B49" s="151" t="s">
        <v>2391</v>
      </c>
      <c r="C49" s="152" t="s">
        <v>2414</v>
      </c>
      <c r="D49" s="155" t="s">
        <v>2415</v>
      </c>
      <c r="E49" s="158" t="s">
        <v>2416</v>
      </c>
      <c r="F49" s="161" t="s">
        <v>2284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2388</v>
      </c>
      <c r="B50" s="150" t="s">
        <v>2417</v>
      </c>
      <c r="C50" s="148" t="s">
        <v>2418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2388</v>
      </c>
      <c r="B51" s="151" t="s">
        <v>2417</v>
      </c>
      <c r="C51" s="152" t="s">
        <v>2419</v>
      </c>
      <c r="D51" s="155" t="s">
        <v>2420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2388</v>
      </c>
      <c r="B52" s="151" t="s">
        <v>2417</v>
      </c>
      <c r="C52" s="152" t="s">
        <v>2421</v>
      </c>
      <c r="D52" s="155" t="s">
        <v>2422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2388</v>
      </c>
      <c r="B53" s="151" t="s">
        <v>2417</v>
      </c>
      <c r="C53" s="152" t="s">
        <v>2423</v>
      </c>
      <c r="D53" s="155" t="s">
        <v>2424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2388</v>
      </c>
      <c r="B54" s="151" t="s">
        <v>2417</v>
      </c>
      <c r="C54" s="152" t="s">
        <v>2425</v>
      </c>
      <c r="D54" s="155" t="s">
        <v>2426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2388</v>
      </c>
      <c r="B55" s="151" t="s">
        <v>2417</v>
      </c>
      <c r="C55" s="152" t="s">
        <v>2427</v>
      </c>
      <c r="D55" s="155" t="s">
        <v>2428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2388</v>
      </c>
      <c r="B56" s="150" t="s">
        <v>568</v>
      </c>
      <c r="C56" s="148" t="s">
        <v>2429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2388</v>
      </c>
      <c r="B57" s="151" t="s">
        <v>568</v>
      </c>
      <c r="C57" s="152" t="s">
        <v>2430</v>
      </c>
      <c r="D57" s="155" t="s">
        <v>2431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2388</v>
      </c>
      <c r="B58" s="151" t="s">
        <v>568</v>
      </c>
      <c r="C58" s="152" t="s">
        <v>2432</v>
      </c>
      <c r="D58" s="155" t="s">
        <v>2433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2388</v>
      </c>
      <c r="B59" s="151" t="s">
        <v>568</v>
      </c>
      <c r="C59" s="152" t="s">
        <v>2434</v>
      </c>
      <c r="D59" s="155" t="s">
        <v>2435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2388</v>
      </c>
      <c r="B60" s="151" t="s">
        <v>568</v>
      </c>
      <c r="C60" s="152" t="s">
        <v>2436</v>
      </c>
      <c r="D60" s="155" t="s">
        <v>2437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2388</v>
      </c>
      <c r="B61" s="150" t="s">
        <v>2438</v>
      </c>
      <c r="C61" s="148" t="s">
        <v>2439</v>
      </c>
      <c r="D61" s="154" t="s">
        <v>2440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2388</v>
      </c>
      <c r="B62" s="151" t="s">
        <v>2438</v>
      </c>
      <c r="C62" s="152" t="s">
        <v>2441</v>
      </c>
      <c r="D62" s="155" t="s">
        <v>2442</v>
      </c>
      <c r="E62" s="158" t="s">
        <v>2443</v>
      </c>
      <c r="F62" s="161" t="s">
        <v>2280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2388</v>
      </c>
      <c r="B63" s="151" t="s">
        <v>2438</v>
      </c>
      <c r="C63" s="152" t="s">
        <v>2444</v>
      </c>
      <c r="D63" s="155" t="s">
        <v>2445</v>
      </c>
      <c r="E63" s="158" t="s">
        <v>2446</v>
      </c>
      <c r="F63" s="161" t="s">
        <v>2284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2388</v>
      </c>
      <c r="B64" s="151" t="s">
        <v>2438</v>
      </c>
      <c r="C64" s="152" t="s">
        <v>2447</v>
      </c>
      <c r="D64" s="155" t="s">
        <v>2448</v>
      </c>
      <c r="E64" s="158" t="s">
        <v>2449</v>
      </c>
      <c r="F64" s="161" t="s">
        <v>2280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2388</v>
      </c>
      <c r="B65" s="151" t="s">
        <v>2438</v>
      </c>
      <c r="C65" s="152" t="s">
        <v>2450</v>
      </c>
      <c r="D65" s="155" t="s">
        <v>2451</v>
      </c>
      <c r="E65" s="158" t="s">
        <v>2452</v>
      </c>
      <c r="F65" s="161" t="s">
        <v>2280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2388</v>
      </c>
      <c r="B66" s="150" t="s">
        <v>2046</v>
      </c>
      <c r="C66" s="148" t="s">
        <v>2453</v>
      </c>
      <c r="D66" s="154" t="s">
        <v>2454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2388</v>
      </c>
      <c r="B67" s="151" t="s">
        <v>2046</v>
      </c>
      <c r="C67" s="152" t="s">
        <v>2455</v>
      </c>
      <c r="D67" s="155" t="s">
        <v>2456</v>
      </c>
      <c r="E67" s="158" t="s">
        <v>2457</v>
      </c>
      <c r="F67" s="161" t="s">
        <v>2280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2388</v>
      </c>
      <c r="B68" s="151" t="s">
        <v>2046</v>
      </c>
      <c r="C68" s="152" t="s">
        <v>2458</v>
      </c>
      <c r="D68" s="155" t="s">
        <v>2459</v>
      </c>
      <c r="E68" s="158" t="s">
        <v>2460</v>
      </c>
      <c r="F68" s="161" t="s">
        <v>2280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2388</v>
      </c>
      <c r="B69" s="151" t="s">
        <v>2046</v>
      </c>
      <c r="C69" s="152" t="s">
        <v>2461</v>
      </c>
      <c r="D69" s="155" t="s">
        <v>2462</v>
      </c>
      <c r="E69" s="158" t="s">
        <v>2463</v>
      </c>
      <c r="F69" s="161" t="s">
        <v>2284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2388</v>
      </c>
      <c r="B70" s="151" t="s">
        <v>2046</v>
      </c>
      <c r="C70" s="152" t="s">
        <v>2464</v>
      </c>
      <c r="D70" s="155" t="s">
        <v>2465</v>
      </c>
      <c r="E70" s="158" t="s">
        <v>2466</v>
      </c>
      <c r="F70" s="161" t="s">
        <v>2280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2388</v>
      </c>
      <c r="B71" s="151" t="s">
        <v>2046</v>
      </c>
      <c r="C71" s="152" t="s">
        <v>2467</v>
      </c>
      <c r="D71" s="155" t="s">
        <v>2468</v>
      </c>
      <c r="E71" s="158" t="s">
        <v>2469</v>
      </c>
      <c r="F71" s="161" t="s">
        <v>2280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2388</v>
      </c>
      <c r="B72" s="151" t="s">
        <v>2046</v>
      </c>
      <c r="C72" s="152" t="s">
        <v>2470</v>
      </c>
      <c r="D72" s="155" t="s">
        <v>2471</v>
      </c>
      <c r="E72" s="158" t="s">
        <v>2472</v>
      </c>
      <c r="F72" s="161" t="s">
        <v>2280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2388</v>
      </c>
      <c r="B73" s="151" t="s">
        <v>2046</v>
      </c>
      <c r="C73" s="152" t="s">
        <v>2473</v>
      </c>
      <c r="D73" s="155" t="s">
        <v>2474</v>
      </c>
      <c r="E73" s="158" t="s">
        <v>2475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2388</v>
      </c>
      <c r="B74" s="151" t="s">
        <v>2046</v>
      </c>
      <c r="C74" s="152" t="s">
        <v>2476</v>
      </c>
      <c r="D74" s="155" t="s">
        <v>2477</v>
      </c>
      <c r="E74" s="158" t="s">
        <v>2478</v>
      </c>
      <c r="F74" s="161" t="s">
        <v>2284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2388</v>
      </c>
      <c r="B75" s="151" t="s">
        <v>2046</v>
      </c>
      <c r="C75" s="152" t="s">
        <v>2479</v>
      </c>
      <c r="D75" s="155" t="s">
        <v>2480</v>
      </c>
      <c r="E75" s="158" t="s">
        <v>2481</v>
      </c>
      <c r="F75" s="161" t="s">
        <v>2294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2388</v>
      </c>
      <c r="B76" s="151" t="s">
        <v>2046</v>
      </c>
      <c r="C76" s="152" t="s">
        <v>2482</v>
      </c>
      <c r="D76" s="155" t="s">
        <v>2483</v>
      </c>
      <c r="E76" s="158" t="s">
        <v>2484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2388</v>
      </c>
      <c r="B77" s="150" t="s">
        <v>2316</v>
      </c>
      <c r="C77" s="148" t="s">
        <v>2485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2388</v>
      </c>
      <c r="B78" s="151" t="s">
        <v>2316</v>
      </c>
      <c r="C78" s="152" t="s">
        <v>2486</v>
      </c>
      <c r="D78" s="155" t="s">
        <v>2487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2388</v>
      </c>
      <c r="B79" s="151" t="s">
        <v>2316</v>
      </c>
      <c r="C79" s="152" t="s">
        <v>2488</v>
      </c>
      <c r="D79" s="155" t="s">
        <v>2489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2388</v>
      </c>
      <c r="B80" s="151" t="s">
        <v>2316</v>
      </c>
      <c r="C80" s="152" t="s">
        <v>2490</v>
      </c>
      <c r="D80" s="155" t="s">
        <v>2491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2388</v>
      </c>
      <c r="B81" s="150" t="s">
        <v>2244</v>
      </c>
      <c r="C81" s="148" t="s">
        <v>2492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2388</v>
      </c>
      <c r="B82" s="151" t="s">
        <v>2244</v>
      </c>
      <c r="C82" s="152" t="s">
        <v>2493</v>
      </c>
      <c r="D82" s="155" t="s">
        <v>2494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2388</v>
      </c>
      <c r="B83" s="151" t="s">
        <v>2244</v>
      </c>
      <c r="C83" s="152" t="s">
        <v>2495</v>
      </c>
      <c r="D83" s="155" t="s">
        <v>2496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2388</v>
      </c>
      <c r="B84" s="151" t="s">
        <v>2244</v>
      </c>
      <c r="C84" s="152" t="s">
        <v>2497</v>
      </c>
      <c r="D84" s="155" t="s">
        <v>2498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2388</v>
      </c>
      <c r="B85" s="151" t="s">
        <v>2244</v>
      </c>
      <c r="C85" s="152" t="s">
        <v>2499</v>
      </c>
      <c r="D85" s="155" t="s">
        <v>2500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2388</v>
      </c>
      <c r="B86" s="151" t="s">
        <v>2244</v>
      </c>
      <c r="C86" s="152" t="s">
        <v>2501</v>
      </c>
      <c r="D86" s="155" t="s">
        <v>2502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2503</v>
      </c>
      <c r="B87" s="149" t="s">
        <v>25</v>
      </c>
      <c r="C87" s="147" t="s">
        <v>2504</v>
      </c>
      <c r="D87" s="153" t="s">
        <v>2505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2503</v>
      </c>
      <c r="B88" s="150" t="s">
        <v>2506</v>
      </c>
      <c r="C88" s="148" t="s">
        <v>2507</v>
      </c>
      <c r="D88" s="154" t="s">
        <v>2508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2503</v>
      </c>
      <c r="B89" s="151" t="s">
        <v>2506</v>
      </c>
      <c r="C89" s="152" t="s">
        <v>2509</v>
      </c>
      <c r="D89" s="155" t="s">
        <v>2510</v>
      </c>
      <c r="E89" s="158" t="s">
        <v>2511</v>
      </c>
      <c r="F89" s="161" t="s">
        <v>2280</v>
      </c>
      <c r="G89" s="164">
        <f>IF(COUNTIF(H89:AU89,"&lt;&gt;")=0,"",SUMPRODUCT(((Recommendations[ImplStatus]="Implemented")+(Recommendations[ImplStatus]="Compensated"))*ISNUMBER(MATCH(Recommendations[Id],H89:AU89,0)))/COUNTIF(H89:AU89,"&lt;&gt;"))</f>
        <v>0</v>
      </c>
      <c r="H89" s="167" t="s">
        <v>29</v>
      </c>
      <c r="I89" s="167" t="s">
        <v>33</v>
      </c>
      <c r="J89" s="167" t="s">
        <v>200</v>
      </c>
      <c r="K89" s="167" t="s">
        <v>210</v>
      </c>
      <c r="L89" s="167" t="s">
        <v>252</v>
      </c>
      <c r="M89" s="167" t="s">
        <v>254</v>
      </c>
      <c r="N89" s="167" t="s">
        <v>257</v>
      </c>
      <c r="O89" s="167" t="s">
        <v>267</v>
      </c>
      <c r="P89" s="167" t="s">
        <v>274</v>
      </c>
      <c r="Q89" s="167" t="s">
        <v>276</v>
      </c>
      <c r="R89" s="167" t="s">
        <v>399</v>
      </c>
      <c r="S89" s="167" t="s">
        <v>402</v>
      </c>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2503</v>
      </c>
      <c r="B90" s="151" t="s">
        <v>2506</v>
      </c>
      <c r="C90" s="152" t="s">
        <v>2512</v>
      </c>
      <c r="D90" s="155" t="s">
        <v>2513</v>
      </c>
      <c r="E90" s="158" t="s">
        <v>2514</v>
      </c>
      <c r="F90" s="161" t="s">
        <v>2284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2503</v>
      </c>
      <c r="B91" s="151" t="s">
        <v>2506</v>
      </c>
      <c r="C91" s="152" t="s">
        <v>2515</v>
      </c>
      <c r="D91" s="155" t="s">
        <v>2516</v>
      </c>
      <c r="E91" s="158" t="s">
        <v>2517</v>
      </c>
      <c r="F91" s="161" t="s">
        <v>2280</v>
      </c>
      <c r="G91" s="164">
        <f>IF(COUNTIF(H91:AU91,"&lt;&gt;")=0,"",SUMPRODUCT(((Recommendations[ImplStatus]="Implemented")+(Recommendations[ImplStatus]="Compensated"))*ISNUMBER(MATCH(Recommendations[Id],H91:AU91,0)))/COUNTIF(H91:AU91,"&lt;&gt;"))</f>
        <v>0</v>
      </c>
      <c r="H91" s="167" t="s">
        <v>276</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2503</v>
      </c>
      <c r="B92" s="151" t="s">
        <v>2506</v>
      </c>
      <c r="C92" s="152" t="s">
        <v>2518</v>
      </c>
      <c r="D92" s="155" t="s">
        <v>2519</v>
      </c>
      <c r="E92" s="158" t="s">
        <v>2520</v>
      </c>
      <c r="F92" s="161" t="s">
        <v>2280</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2503</v>
      </c>
      <c r="B93" s="151" t="s">
        <v>2506</v>
      </c>
      <c r="C93" s="152" t="s">
        <v>2521</v>
      </c>
      <c r="D93" s="155" t="s">
        <v>2522</v>
      </c>
      <c r="E93" s="158" t="s">
        <v>2523</v>
      </c>
      <c r="F93" s="161" t="s">
        <v>2280</v>
      </c>
      <c r="G93" s="164">
        <f>IF(COUNTIF(H93:AU93,"&lt;&gt;")=0,"",SUMPRODUCT(((Recommendations[ImplStatus]="Implemented")+(Recommendations[ImplStatus]="Compensated"))*ISNUMBER(MATCH(Recommendations[Id],H93:AU93,0)))/COUNTIF(H93:AU93,"&lt;&gt;"))</f>
        <v>0</v>
      </c>
      <c r="H93" s="167" t="s">
        <v>29</v>
      </c>
      <c r="I93" s="167" t="s">
        <v>33</v>
      </c>
      <c r="J93" s="167" t="s">
        <v>109</v>
      </c>
      <c r="K93" s="167" t="s">
        <v>154</v>
      </c>
      <c r="L93" s="167" t="s">
        <v>168</v>
      </c>
      <c r="M93" s="167" t="s">
        <v>200</v>
      </c>
      <c r="N93" s="167" t="s">
        <v>210</v>
      </c>
      <c r="O93" s="167" t="s">
        <v>252</v>
      </c>
      <c r="P93" s="167" t="s">
        <v>254</v>
      </c>
      <c r="Q93" s="167" t="s">
        <v>274</v>
      </c>
      <c r="R93" s="167" t="s">
        <v>371</v>
      </c>
      <c r="S93" s="167" t="s">
        <v>399</v>
      </c>
      <c r="T93" s="167" t="s">
        <v>402</v>
      </c>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2503</v>
      </c>
      <c r="B94" s="151" t="s">
        <v>2506</v>
      </c>
      <c r="C94" s="152" t="s">
        <v>2524</v>
      </c>
      <c r="D94" s="155" t="s">
        <v>2525</v>
      </c>
      <c r="E94" s="158" t="s">
        <v>2526</v>
      </c>
      <c r="F94" s="161" t="s">
        <v>2284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2503</v>
      </c>
      <c r="B95" s="150" t="s">
        <v>2527</v>
      </c>
      <c r="C95" s="148" t="s">
        <v>2528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2503</v>
      </c>
      <c r="B96" s="151" t="s">
        <v>2527</v>
      </c>
      <c r="C96" s="152" t="s">
        <v>2529</v>
      </c>
      <c r="D96" s="155" t="s">
        <v>2530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2503</v>
      </c>
      <c r="B97" s="151" t="s">
        <v>2527</v>
      </c>
      <c r="C97" s="152" t="s">
        <v>2531</v>
      </c>
      <c r="D97" s="155" t="s">
        <v>2532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2503</v>
      </c>
      <c r="B98" s="151" t="s">
        <v>2527</v>
      </c>
      <c r="C98" s="152" t="s">
        <v>2533</v>
      </c>
      <c r="D98" s="155" t="s">
        <v>2534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2503</v>
      </c>
      <c r="B99" s="151" t="s">
        <v>2527</v>
      </c>
      <c r="C99" s="152" t="s">
        <v>2535</v>
      </c>
      <c r="D99" s="155" t="s">
        <v>2536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2503</v>
      </c>
      <c r="B100" s="151" t="s">
        <v>2527</v>
      </c>
      <c r="C100" s="152" t="s">
        <v>2537</v>
      </c>
      <c r="D100" s="155" t="s">
        <v>2538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2503</v>
      </c>
      <c r="B101" s="151" t="s">
        <v>2527</v>
      </c>
      <c r="C101" s="152" t="s">
        <v>2539</v>
      </c>
      <c r="D101" s="155" t="s">
        <v>2540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2503</v>
      </c>
      <c r="B102" s="151" t="s">
        <v>2527</v>
      </c>
      <c r="C102" s="152" t="s">
        <v>2541</v>
      </c>
      <c r="D102" s="155" t="s">
        <v>2542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2503</v>
      </c>
      <c r="B103" s="150" t="s">
        <v>1687</v>
      </c>
      <c r="C103" s="148" t="s">
        <v>2543</v>
      </c>
      <c r="D103" s="154" t="s">
        <v>2544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2503</v>
      </c>
      <c r="B104" s="151" t="s">
        <v>1687</v>
      </c>
      <c r="C104" s="152" t="s">
        <v>2545</v>
      </c>
      <c r="D104" s="155" t="s">
        <v>2546</v>
      </c>
      <c r="E104" s="158" t="s">
        <v>2547</v>
      </c>
      <c r="F104" s="161" t="s">
        <v>2280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2503</v>
      </c>
      <c r="B105" s="151" t="s">
        <v>1687</v>
      </c>
      <c r="C105" s="152" t="s">
        <v>2548</v>
      </c>
      <c r="D105" s="155" t="s">
        <v>2549</v>
      </c>
      <c r="E105" s="158" t="s">
        <v>2550</v>
      </c>
      <c r="F105" s="161" t="s">
        <v>2284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2503</v>
      </c>
      <c r="B106" s="151" t="s">
        <v>1687</v>
      </c>
      <c r="C106" s="152" t="s">
        <v>2551</v>
      </c>
      <c r="D106" s="155" t="s">
        <v>2552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2503</v>
      </c>
      <c r="B107" s="151" t="s">
        <v>1687</v>
      </c>
      <c r="C107" s="152" t="s">
        <v>2553</v>
      </c>
      <c r="D107" s="155" t="s">
        <v>2554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2503</v>
      </c>
      <c r="B108" s="151" t="s">
        <v>1687</v>
      </c>
      <c r="C108" s="152" t="s">
        <v>2555</v>
      </c>
      <c r="D108" s="155" t="s">
        <v>2556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2503</v>
      </c>
      <c r="B109" s="150" t="s">
        <v>2557</v>
      </c>
      <c r="C109" s="148" t="s">
        <v>2558</v>
      </c>
      <c r="D109" s="154" t="s">
        <v>2559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2503</v>
      </c>
      <c r="B110" s="151" t="s">
        <v>2557</v>
      </c>
      <c r="C110" s="152" t="s">
        <v>2560</v>
      </c>
      <c r="D110" s="155" t="s">
        <v>2561</v>
      </c>
      <c r="E110" s="158" t="s">
        <v>2562</v>
      </c>
      <c r="F110" s="161" t="s">
        <v>2280</v>
      </c>
      <c r="G110" s="164">
        <f>IF(COUNTIF(H110:AU110,"&lt;&gt;")=0,"",SUMPRODUCT(((Recommendations[ImplStatus]="Implemented")+(Recommendations[ImplStatus]="Compensated"))*ISNUMBER(MATCH(Recommendations[Id],H110:AU110,0)))/COUNTIF(H110:AU110,"&lt;&gt;"))</f>
        <v>0</v>
      </c>
      <c r="H110" s="167" t="s">
        <v>39</v>
      </c>
      <c r="I110" s="167" t="s">
        <v>44</v>
      </c>
      <c r="J110" s="167" t="s">
        <v>67</v>
      </c>
      <c r="K110" s="167" t="s">
        <v>89</v>
      </c>
      <c r="L110" s="167" t="s">
        <v>95</v>
      </c>
      <c r="M110" s="167" t="s">
        <v>128</v>
      </c>
      <c r="N110" s="167" t="s">
        <v>134</v>
      </c>
      <c r="O110" s="167" t="s">
        <v>190</v>
      </c>
      <c r="P110" s="167" t="s">
        <v>228</v>
      </c>
      <c r="Q110" s="167" t="s">
        <v>243</v>
      </c>
      <c r="R110" s="167" t="s">
        <v>283</v>
      </c>
      <c r="S110" s="167" t="s">
        <v>317</v>
      </c>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2503</v>
      </c>
      <c r="B111" s="151" t="s">
        <v>2557</v>
      </c>
      <c r="C111" s="152" t="s">
        <v>2563</v>
      </c>
      <c r="D111" s="155" t="s">
        <v>2564</v>
      </c>
      <c r="E111" s="158" t="s">
        <v>2565</v>
      </c>
      <c r="F111" s="161" t="s">
        <v>2280</v>
      </c>
      <c r="G111" s="164">
        <f>IF(COUNTIF(H111:AU111,"&lt;&gt;")=0,"",SUMPRODUCT(((Recommendations[ImplStatus]="Implemented")+(Recommendations[ImplStatus]="Compensated"))*ISNUMBER(MATCH(Recommendations[Id],H111:AU111,0)))/COUNTIF(H111:AU111,"&lt;&gt;"))</f>
        <v>0</v>
      </c>
      <c r="H111" s="167" t="s">
        <v>18</v>
      </c>
      <c r="I111" s="167" t="s">
        <v>175</v>
      </c>
      <c r="J111" s="167" t="s">
        <v>182</v>
      </c>
      <c r="K111" s="167" t="s">
        <v>197</v>
      </c>
      <c r="L111" s="167" t="s">
        <v>250</v>
      </c>
      <c r="M111" s="167" t="s">
        <v>264</v>
      </c>
      <c r="N111" s="167" t="s">
        <v>311</v>
      </c>
      <c r="O111" s="167" t="s">
        <v>357</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2503</v>
      </c>
      <c r="B112" s="151" t="s">
        <v>2557</v>
      </c>
      <c r="C112" s="152" t="s">
        <v>2566</v>
      </c>
      <c r="D112" s="155" t="s">
        <v>2567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2503</v>
      </c>
      <c r="B113" s="151" t="s">
        <v>2557</v>
      </c>
      <c r="C113" s="152" t="s">
        <v>2568</v>
      </c>
      <c r="D113" s="155" t="s">
        <v>2569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2503</v>
      </c>
      <c r="B114" s="151" t="s">
        <v>2557</v>
      </c>
      <c r="C114" s="152" t="s">
        <v>2570</v>
      </c>
      <c r="D114" s="155" t="s">
        <v>2571</v>
      </c>
      <c r="E114" s="158"/>
      <c r="F114" s="161" t="s">
        <v>25</v>
      </c>
      <c r="G114" s="164">
        <f>IF(COUNTIF(H114:AU114,"&lt;&gt;")=0,"",SUMPRODUCT(((Recommendations[ImplStatus]="Implemented")+(Recommendations[ImplStatus]="Compensated"))*ISNUMBER(MATCH(Recommendations[Id],H114:AU114,0)))/COUNTIF(H114:AU114,"&lt;&gt;"))</f>
        <v>0</v>
      </c>
      <c r="H114" s="167" t="s">
        <v>364</v>
      </c>
      <c r="I114" s="167" t="s">
        <v>371</v>
      </c>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2503</v>
      </c>
      <c r="B115" s="151" t="s">
        <v>2557</v>
      </c>
      <c r="C115" s="152" t="s">
        <v>2572</v>
      </c>
      <c r="D115" s="155" t="s">
        <v>2573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2503</v>
      </c>
      <c r="B116" s="151" t="s">
        <v>2557</v>
      </c>
      <c r="C116" s="152" t="s">
        <v>2574</v>
      </c>
      <c r="D116" s="155" t="s">
        <v>2575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2503</v>
      </c>
      <c r="B117" s="151" t="s">
        <v>2557</v>
      </c>
      <c r="C117" s="152" t="s">
        <v>2576</v>
      </c>
      <c r="D117" s="155" t="s">
        <v>2577</v>
      </c>
      <c r="E117" s="158"/>
      <c r="F117" s="161" t="s">
        <v>25</v>
      </c>
      <c r="G117" s="164">
        <f>IF(COUNTIF(H117:AU117,"&lt;&gt;")=0,"",SUMPRODUCT(((Recommendations[ImplStatus]="Implemented")+(Recommendations[ImplStatus]="Compensated"))*ISNUMBER(MATCH(Recommendations[Id],H117:AU117,0)))/COUNTIF(H117:AU117,"&lt;&gt;"))</f>
        <v>0</v>
      </c>
      <c r="H117" s="167" t="s">
        <v>378</v>
      </c>
      <c r="I117" s="167" t="s">
        <v>385</v>
      </c>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2503</v>
      </c>
      <c r="B118" s="151" t="s">
        <v>2557</v>
      </c>
      <c r="C118" s="152" t="s">
        <v>2578</v>
      </c>
      <c r="D118" s="155" t="s">
        <v>2579</v>
      </c>
      <c r="E118" s="158" t="s">
        <v>2580</v>
      </c>
      <c r="F118" s="161" t="s">
        <v>2280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2503</v>
      </c>
      <c r="B119" s="151" t="s">
        <v>2557</v>
      </c>
      <c r="C119" s="152" t="s">
        <v>2581</v>
      </c>
      <c r="D119" s="155" t="s">
        <v>2582</v>
      </c>
      <c r="E119" s="158" t="s">
        <v>2583</v>
      </c>
      <c r="F119" s="161" t="s">
        <v>2280</v>
      </c>
      <c r="G119" s="164">
        <f>IF(COUNTIF(H119:AU119,"&lt;&gt;")=0,"",SUMPRODUCT(((Recommendations[ImplStatus]="Implemented")+(Recommendations[ImplStatus]="Compensated"))*ISNUMBER(MATCH(Recommendations[Id],H119:AU119,0)))/COUNTIF(H119:AU119,"&lt;&gt;"))</f>
        <v>0</v>
      </c>
      <c r="H119" s="167" t="s">
        <v>75</v>
      </c>
      <c r="I119" s="167" t="s">
        <v>82</v>
      </c>
      <c r="J119" s="167" t="s">
        <v>117</v>
      </c>
      <c r="K119" s="167" t="s">
        <v>123</v>
      </c>
      <c r="L119" s="167" t="s">
        <v>161</v>
      </c>
      <c r="M119" s="167" t="s">
        <v>203</v>
      </c>
      <c r="N119" s="167" t="s">
        <v>213</v>
      </c>
      <c r="O119" s="167" t="s">
        <v>220</v>
      </c>
      <c r="P119" s="167" t="s">
        <v>330</v>
      </c>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2503</v>
      </c>
      <c r="B120" s="150" t="s">
        <v>2584</v>
      </c>
      <c r="C120" s="148" t="s">
        <v>2585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2503</v>
      </c>
      <c r="B121" s="151" t="s">
        <v>2584</v>
      </c>
      <c r="C121" s="152" t="s">
        <v>2586</v>
      </c>
      <c r="D121" s="155" t="s">
        <v>2587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2503</v>
      </c>
      <c r="B122" s="151" t="s">
        <v>2584</v>
      </c>
      <c r="C122" s="152" t="s">
        <v>2588</v>
      </c>
      <c r="D122" s="155" t="s">
        <v>2589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2503</v>
      </c>
      <c r="B123" s="151" t="s">
        <v>2584</v>
      </c>
      <c r="C123" s="152" t="s">
        <v>2590</v>
      </c>
      <c r="D123" s="155" t="s">
        <v>2591</v>
      </c>
      <c r="E123" s="158"/>
      <c r="F123" s="161" t="s">
        <v>25</v>
      </c>
      <c r="G123" s="164">
        <f>IF(COUNTIF(H123:AU123,"&lt;&gt;")=0,"",SUMPRODUCT(((Recommendations[ImplStatus]="Implemented")+(Recommendations[ImplStatus]="Compensated"))*ISNUMBER(MATCH(Recommendations[Id],H123:AU123,0)))/COUNTIF(H123:AU123,"&lt;&gt;"))</f>
        <v>0</v>
      </c>
      <c r="H123" s="167" t="s">
        <v>378</v>
      </c>
      <c r="I123" s="167" t="s">
        <v>385</v>
      </c>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2503</v>
      </c>
      <c r="B124" s="151" t="s">
        <v>2584</v>
      </c>
      <c r="C124" s="152" t="s">
        <v>2592</v>
      </c>
      <c r="D124" s="155" t="s">
        <v>2593</v>
      </c>
      <c r="E124" s="158"/>
      <c r="F124" s="161" t="s">
        <v>25</v>
      </c>
      <c r="G124" s="164">
        <f>IF(COUNTIF(H124:AU124,"&lt;&gt;")=0,"",SUMPRODUCT(((Recommendations[ImplStatus]="Implemented")+(Recommendations[ImplStatus]="Compensated"))*ISNUMBER(MATCH(Recommendations[Id],H124:AU124,0)))/COUNTIF(H124:AU124,"&lt;&gt;"))</f>
        <v>0</v>
      </c>
      <c r="H124" s="167" t="s">
        <v>75</v>
      </c>
      <c r="I124" s="167" t="s">
        <v>102</v>
      </c>
      <c r="J124" s="167" t="s">
        <v>117</v>
      </c>
      <c r="K124" s="167" t="s">
        <v>148</v>
      </c>
      <c r="L124" s="167" t="s">
        <v>161</v>
      </c>
      <c r="M124" s="167" t="s">
        <v>203</v>
      </c>
      <c r="N124" s="167" t="s">
        <v>213</v>
      </c>
      <c r="O124" s="167" t="s">
        <v>330</v>
      </c>
      <c r="P124" s="167" t="s">
        <v>391</v>
      </c>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2503</v>
      </c>
      <c r="B125" s="151" t="s">
        <v>2584</v>
      </c>
      <c r="C125" s="152" t="s">
        <v>2594</v>
      </c>
      <c r="D125" s="155" t="s">
        <v>2595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2503</v>
      </c>
      <c r="B126" s="151" t="s">
        <v>2584</v>
      </c>
      <c r="C126" s="152" t="s">
        <v>2596</v>
      </c>
      <c r="D126" s="155" t="s">
        <v>2597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2503</v>
      </c>
      <c r="B127" s="151" t="s">
        <v>2584</v>
      </c>
      <c r="C127" s="152" t="s">
        <v>2598</v>
      </c>
      <c r="D127" s="155" t="s">
        <v>2599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2503</v>
      </c>
      <c r="B128" s="151" t="s">
        <v>2584</v>
      </c>
      <c r="C128" s="152" t="s">
        <v>2600</v>
      </c>
      <c r="D128" s="155" t="s">
        <v>2601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2503</v>
      </c>
      <c r="B129" s="151" t="s">
        <v>2584</v>
      </c>
      <c r="C129" s="152" t="s">
        <v>2602</v>
      </c>
      <c r="D129" s="155" t="s">
        <v>2603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2503</v>
      </c>
      <c r="B130" s="151" t="s">
        <v>2584</v>
      </c>
      <c r="C130" s="152" t="s">
        <v>2604</v>
      </c>
      <c r="D130" s="155" t="s">
        <v>2605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2503</v>
      </c>
      <c r="B131" s="151" t="s">
        <v>2584</v>
      </c>
      <c r="C131" s="152" t="s">
        <v>2606</v>
      </c>
      <c r="D131" s="155" t="s">
        <v>2607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2503</v>
      </c>
      <c r="B132" s="151" t="s">
        <v>2584</v>
      </c>
      <c r="C132" s="152" t="s">
        <v>2608</v>
      </c>
      <c r="D132" s="155" t="s">
        <v>2609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2503</v>
      </c>
      <c r="B133" s="150" t="s">
        <v>2610</v>
      </c>
      <c r="C133" s="148" t="s">
        <v>2611</v>
      </c>
      <c r="D133" s="154" t="s">
        <v>2612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2503</v>
      </c>
      <c r="B134" s="151" t="s">
        <v>2610</v>
      </c>
      <c r="C134" s="152" t="s">
        <v>2613</v>
      </c>
      <c r="D134" s="155" t="s">
        <v>2614</v>
      </c>
      <c r="E134" s="158" t="s">
        <v>2615</v>
      </c>
      <c r="F134" s="161" t="s">
        <v>2284</v>
      </c>
      <c r="G134" s="164">
        <f>IF(COUNTIF(H134:AU134,"&lt;&gt;")=0,"",SUMPRODUCT(((Recommendations[ImplStatus]="Implemented")+(Recommendations[ImplStatus]="Compensated"))*ISNUMBER(MATCH(Recommendations[Id],H134:AU134,0)))/COUNTIF(H134:AU134,"&lt;&gt;"))</f>
        <v>0</v>
      </c>
      <c r="H134" s="167" t="s">
        <v>50</v>
      </c>
      <c r="I134" s="167" t="s">
        <v>55</v>
      </c>
      <c r="J134" s="167" t="s">
        <v>61</v>
      </c>
      <c r="K134" s="167" t="s">
        <v>141</v>
      </c>
      <c r="L134" s="167" t="s">
        <v>236</v>
      </c>
      <c r="M134" s="167" t="s">
        <v>290</v>
      </c>
      <c r="N134" s="167" t="s">
        <v>296</v>
      </c>
      <c r="O134" s="167" t="s">
        <v>303</v>
      </c>
      <c r="P134" s="167" t="s">
        <v>324</v>
      </c>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2503</v>
      </c>
      <c r="B135" s="151" t="s">
        <v>2610</v>
      </c>
      <c r="C135" s="152" t="s">
        <v>2616</v>
      </c>
      <c r="D135" s="155" t="s">
        <v>2617</v>
      </c>
      <c r="E135" s="158" t="s">
        <v>2618</v>
      </c>
      <c r="F135" s="161" t="s">
        <v>2284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2503</v>
      </c>
      <c r="B136" s="151" t="s">
        <v>2610</v>
      </c>
      <c r="C136" s="152" t="s">
        <v>2619</v>
      </c>
      <c r="D136" s="155" t="s">
        <v>2620</v>
      </c>
      <c r="E136" s="158" t="s">
        <v>2621</v>
      </c>
      <c r="F136" s="161" t="s">
        <v>2280</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2503</v>
      </c>
      <c r="B137" s="151" t="s">
        <v>2610</v>
      </c>
      <c r="C137" s="152" t="s">
        <v>2622</v>
      </c>
      <c r="D137" s="155" t="s">
        <v>2623</v>
      </c>
      <c r="E137" s="158" t="s">
        <v>2624</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2503</v>
      </c>
      <c r="B138" s="150" t="s">
        <v>1920</v>
      </c>
      <c r="C138" s="148" t="s">
        <v>2625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2503</v>
      </c>
      <c r="B139" s="151" t="s">
        <v>1920</v>
      </c>
      <c r="C139" s="152" t="s">
        <v>2626</v>
      </c>
      <c r="D139" s="155" t="s">
        <v>2627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2503</v>
      </c>
      <c r="B140" s="151" t="s">
        <v>1920</v>
      </c>
      <c r="C140" s="152" t="s">
        <v>2628</v>
      </c>
      <c r="D140" s="155" t="s">
        <v>2629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2503</v>
      </c>
      <c r="B141" s="150" t="s">
        <v>2630</v>
      </c>
      <c r="C141" s="148" t="s">
        <v>2631</v>
      </c>
      <c r="D141" s="154" t="s">
        <v>2632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2503</v>
      </c>
      <c r="B142" s="151" t="s">
        <v>2630</v>
      </c>
      <c r="C142" s="152" t="s">
        <v>2633</v>
      </c>
      <c r="D142" s="155" t="s">
        <v>2634</v>
      </c>
      <c r="E142" s="158" t="s">
        <v>2635</v>
      </c>
      <c r="F142" s="161" t="s">
        <v>2280</v>
      </c>
      <c r="G142" s="164">
        <f>IF(COUNTIF(H142:AU142,"&lt;&gt;")=0,"",SUMPRODUCT(((Recommendations[ImplStatus]="Implemented")+(Recommendations[ImplStatus]="Compensated"))*ISNUMBER(MATCH(Recommendations[Id],H142:AU142,0)))/COUNTIF(H142:AU142,"&lt;&gt;"))</f>
        <v>0</v>
      </c>
      <c r="H142" s="167" t="s">
        <v>175</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2503</v>
      </c>
      <c r="B143" s="151" t="s">
        <v>2630</v>
      </c>
      <c r="C143" s="152" t="s">
        <v>2636</v>
      </c>
      <c r="D143" s="155" t="s">
        <v>2637</v>
      </c>
      <c r="E143" s="158" t="s">
        <v>2638</v>
      </c>
      <c r="F143" s="161" t="s">
        <v>2280</v>
      </c>
      <c r="G143" s="164">
        <f>IF(COUNTIF(H143:AU143,"&lt;&gt;")=0,"",SUMPRODUCT(((Recommendations[ImplStatus]="Implemented")+(Recommendations[ImplStatus]="Compensated"))*ISNUMBER(MATCH(Recommendations[Id],H143:AU143,0)))/COUNTIF(H143:AU143,"&lt;&gt;"))</f>
        <v>0</v>
      </c>
      <c r="H143" s="167" t="s">
        <v>404</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2503</v>
      </c>
      <c r="B144" s="151" t="s">
        <v>2630</v>
      </c>
      <c r="C144" s="152" t="s">
        <v>2639</v>
      </c>
      <c r="D144" s="155" t="s">
        <v>2640</v>
      </c>
      <c r="E144" s="158" t="s">
        <v>2641</v>
      </c>
      <c r="F144" s="161" t="s">
        <v>2284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2503</v>
      </c>
      <c r="B145" s="151" t="s">
        <v>2630</v>
      </c>
      <c r="C145" s="152" t="s">
        <v>2642</v>
      </c>
      <c r="D145" s="155" t="s">
        <v>2643</v>
      </c>
      <c r="E145" s="158" t="s">
        <v>2644</v>
      </c>
      <c r="F145" s="161" t="s">
        <v>2280</v>
      </c>
      <c r="G145" s="164">
        <f>IF(COUNTIF(H145:AU145,"&lt;&gt;")=0,"",SUMPRODUCT(((Recommendations[ImplStatus]="Implemented")+(Recommendations[ImplStatus]="Compensated"))*ISNUMBER(MATCH(Recommendations[Id],H145:AU145,0)))/COUNTIF(H145:AU145,"&lt;&gt;"))</f>
        <v>0</v>
      </c>
      <c r="H145" s="167" t="s">
        <v>337</v>
      </c>
      <c r="I145" s="167" t="s">
        <v>344</v>
      </c>
      <c r="J145" s="167" t="s">
        <v>351</v>
      </c>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2503</v>
      </c>
      <c r="B146" s="151" t="s">
        <v>2630</v>
      </c>
      <c r="C146" s="152" t="s">
        <v>2645</v>
      </c>
      <c r="D146" s="155" t="s">
        <v>2646</v>
      </c>
      <c r="E146" s="158" t="s">
        <v>2647</v>
      </c>
      <c r="F146" s="161" t="s">
        <v>2280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2503</v>
      </c>
      <c r="B147" s="151" t="s">
        <v>2630</v>
      </c>
      <c r="C147" s="152" t="s">
        <v>2648</v>
      </c>
      <c r="D147" s="155" t="s">
        <v>2649</v>
      </c>
      <c r="E147" s="158" t="s">
        <v>2650</v>
      </c>
      <c r="F147" s="161" t="s">
        <v>2280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2503</v>
      </c>
      <c r="B148" s="150" t="s">
        <v>2651</v>
      </c>
      <c r="C148" s="148" t="s">
        <v>2652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2503</v>
      </c>
      <c r="B149" s="151" t="s">
        <v>2651</v>
      </c>
      <c r="C149" s="152" t="s">
        <v>2653</v>
      </c>
      <c r="D149" s="155" t="s">
        <v>2654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2503</v>
      </c>
      <c r="B150" s="151" t="s">
        <v>2651</v>
      </c>
      <c r="C150" s="152" t="s">
        <v>2655</v>
      </c>
      <c r="D150" s="155" t="s">
        <v>2656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2503</v>
      </c>
      <c r="B151" s="151" t="s">
        <v>2651</v>
      </c>
      <c r="C151" s="152" t="s">
        <v>2657</v>
      </c>
      <c r="D151" s="155" t="s">
        <v>2658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2503</v>
      </c>
      <c r="B152" s="151" t="s">
        <v>2651</v>
      </c>
      <c r="C152" s="152" t="s">
        <v>2659</v>
      </c>
      <c r="D152" s="155" t="s">
        <v>2660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2503</v>
      </c>
      <c r="B153" s="151" t="s">
        <v>2651</v>
      </c>
      <c r="C153" s="152" t="s">
        <v>2661</v>
      </c>
      <c r="D153" s="155" t="s">
        <v>2662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2663</v>
      </c>
      <c r="B154" s="149" t="s">
        <v>25</v>
      </c>
      <c r="C154" s="147" t="s">
        <v>2664</v>
      </c>
      <c r="D154" s="153" t="s">
        <v>2665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2663</v>
      </c>
      <c r="B155" s="150" t="s">
        <v>2666</v>
      </c>
      <c r="C155" s="148" t="s">
        <v>2667</v>
      </c>
      <c r="D155" s="154" t="s">
        <v>2668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2663</v>
      </c>
      <c r="B156" s="151" t="s">
        <v>2666</v>
      </c>
      <c r="C156" s="152" t="s">
        <v>2669</v>
      </c>
      <c r="D156" s="155" t="s">
        <v>2670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2663</v>
      </c>
      <c r="B157" s="151" t="s">
        <v>2666</v>
      </c>
      <c r="C157" s="152" t="s">
        <v>2671</v>
      </c>
      <c r="D157" s="155" t="s">
        <v>2672</v>
      </c>
      <c r="E157" s="158" t="s">
        <v>2673</v>
      </c>
      <c r="F157" s="161" t="s">
        <v>2280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2663</v>
      </c>
      <c r="B158" s="151" t="s">
        <v>2666</v>
      </c>
      <c r="C158" s="152" t="s">
        <v>2674</v>
      </c>
      <c r="D158" s="155" t="s">
        <v>2675</v>
      </c>
      <c r="E158" s="158" t="s">
        <v>2676</v>
      </c>
      <c r="F158" s="161" t="s">
        <v>2280</v>
      </c>
      <c r="G158" s="164">
        <f>IF(COUNTIF(H158:AU158,"&lt;&gt;")=0,"",SUMPRODUCT(((Recommendations[ImplStatus]="Implemented")+(Recommendations[ImplStatus]="Compensated"))*ISNUMBER(MATCH(Recommendations[Id],H158:AU158,0)))/COUNTIF(H158:AU158,"&lt;&gt;"))</f>
        <v>0</v>
      </c>
      <c r="H158" s="167" t="s">
        <v>337</v>
      </c>
      <c r="I158" s="167" t="s">
        <v>344</v>
      </c>
      <c r="J158" s="167" t="s">
        <v>351</v>
      </c>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2663</v>
      </c>
      <c r="B159" s="151" t="s">
        <v>2666</v>
      </c>
      <c r="C159" s="152" t="s">
        <v>2677</v>
      </c>
      <c r="D159" s="155" t="s">
        <v>2678</v>
      </c>
      <c r="E159" s="158" t="s">
        <v>2679</v>
      </c>
      <c r="F159" s="161" t="s">
        <v>2280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2663</v>
      </c>
      <c r="B160" s="151" t="s">
        <v>2666</v>
      </c>
      <c r="C160" s="152" t="s">
        <v>2680</v>
      </c>
      <c r="D160" s="155" t="s">
        <v>2681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2663</v>
      </c>
      <c r="B161" s="151" t="s">
        <v>2666</v>
      </c>
      <c r="C161" s="152" t="s">
        <v>2682</v>
      </c>
      <c r="D161" s="155" t="s">
        <v>2683</v>
      </c>
      <c r="E161" s="158" t="s">
        <v>2684</v>
      </c>
      <c r="F161" s="161" t="s">
        <v>2280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2663</v>
      </c>
      <c r="B162" s="151" t="s">
        <v>2666</v>
      </c>
      <c r="C162" s="152" t="s">
        <v>2685</v>
      </c>
      <c r="D162" s="155" t="s">
        <v>2686</v>
      </c>
      <c r="E162" s="158" t="s">
        <v>2687</v>
      </c>
      <c r="F162" s="161" t="s">
        <v>2280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2663</v>
      </c>
      <c r="B163" s="151" t="s">
        <v>2666</v>
      </c>
      <c r="C163" s="152" t="s">
        <v>2688</v>
      </c>
      <c r="D163" s="155" t="s">
        <v>2689</v>
      </c>
      <c r="E163" s="158" t="s">
        <v>2690</v>
      </c>
      <c r="F163" s="161" t="s">
        <v>2280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2663</v>
      </c>
      <c r="B164" s="150" t="s">
        <v>2084</v>
      </c>
      <c r="C164" s="148" t="s">
        <v>2691</v>
      </c>
      <c r="D164" s="154" t="s">
        <v>2692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2663</v>
      </c>
      <c r="B165" s="151" t="s">
        <v>2084</v>
      </c>
      <c r="C165" s="152" t="s">
        <v>2693</v>
      </c>
      <c r="D165" s="155" t="s">
        <v>2694</v>
      </c>
      <c r="E165" s="158" t="s">
        <v>2695</v>
      </c>
      <c r="F165" s="161" t="s">
        <v>2280</v>
      </c>
      <c r="G165" s="164">
        <f>IF(COUNTIF(H165:AU165,"&lt;&gt;")=0,"",SUMPRODUCT(((Recommendations[ImplStatus]="Implemented")+(Recommendations[ImplStatus]="Compensated"))*ISNUMBER(MATCH(Recommendations[Id],H165:AU165,0)))/COUNTIF(H165:AU165,"&lt;&gt;"))</f>
        <v>0</v>
      </c>
      <c r="H165" s="167" t="s">
        <v>55</v>
      </c>
      <c r="I165" s="167" t="s">
        <v>303</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2663</v>
      </c>
      <c r="B166" s="151" t="s">
        <v>2084</v>
      </c>
      <c r="C166" s="152" t="s">
        <v>2696</v>
      </c>
      <c r="D166" s="155" t="s">
        <v>2697</v>
      </c>
      <c r="E166" s="158" t="s">
        <v>2698</v>
      </c>
      <c r="F166" s="161" t="s">
        <v>2280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2663</v>
      </c>
      <c r="B167" s="151" t="s">
        <v>2084</v>
      </c>
      <c r="C167" s="152" t="s">
        <v>2699</v>
      </c>
      <c r="D167" s="155" t="s">
        <v>2700</v>
      </c>
      <c r="E167" s="158" t="s">
        <v>2701</v>
      </c>
      <c r="F167" s="161" t="s">
        <v>2280</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2663</v>
      </c>
      <c r="B168" s="151" t="s">
        <v>2084</v>
      </c>
      <c r="C168" s="152" t="s">
        <v>2702</v>
      </c>
      <c r="D168" s="155" t="s">
        <v>2703</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2663</v>
      </c>
      <c r="B169" s="151" t="s">
        <v>2084</v>
      </c>
      <c r="C169" s="152" t="s">
        <v>2704</v>
      </c>
      <c r="D169" s="155" t="s">
        <v>2705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2663</v>
      </c>
      <c r="B170" s="151" t="s">
        <v>2084</v>
      </c>
      <c r="C170" s="152" t="s">
        <v>2706</v>
      </c>
      <c r="D170" s="155" t="s">
        <v>2707</v>
      </c>
      <c r="E170" s="158" t="s">
        <v>2708</v>
      </c>
      <c r="F170" s="161" t="s">
        <v>2294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2663</v>
      </c>
      <c r="B171" s="151" t="s">
        <v>2084</v>
      </c>
      <c r="C171" s="152" t="s">
        <v>2709</v>
      </c>
      <c r="D171" s="155" t="s">
        <v>2710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2663</v>
      </c>
      <c r="B172" s="151" t="s">
        <v>2084</v>
      </c>
      <c r="C172" s="152" t="s">
        <v>2711</v>
      </c>
      <c r="D172" s="155" t="s">
        <v>2712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2663</v>
      </c>
      <c r="B173" s="151" t="s">
        <v>2084</v>
      </c>
      <c r="C173" s="152" t="s">
        <v>2713</v>
      </c>
      <c r="D173" s="155" t="s">
        <v>2714</v>
      </c>
      <c r="E173" s="158" t="s">
        <v>2715</v>
      </c>
      <c r="F173" s="161" t="s">
        <v>2280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2663</v>
      </c>
      <c r="B174" s="150" t="s">
        <v>2716</v>
      </c>
      <c r="C174" s="148" t="s">
        <v>2717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2663</v>
      </c>
      <c r="B175" s="151" t="s">
        <v>2716</v>
      </c>
      <c r="C175" s="152" t="s">
        <v>2718</v>
      </c>
      <c r="D175" s="155" t="s">
        <v>2719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2663</v>
      </c>
      <c r="B176" s="151" t="s">
        <v>2716</v>
      </c>
      <c r="C176" s="152" t="s">
        <v>2720</v>
      </c>
      <c r="D176" s="155" t="s">
        <v>2721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2663</v>
      </c>
      <c r="B177" s="151" t="s">
        <v>2716</v>
      </c>
      <c r="C177" s="152" t="s">
        <v>2722</v>
      </c>
      <c r="D177" s="155" t="s">
        <v>2723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2663</v>
      </c>
      <c r="B178" s="151" t="s">
        <v>2716</v>
      </c>
      <c r="C178" s="152" t="s">
        <v>2724</v>
      </c>
      <c r="D178" s="155" t="s">
        <v>2725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2663</v>
      </c>
      <c r="B179" s="151" t="s">
        <v>2716</v>
      </c>
      <c r="C179" s="152" t="s">
        <v>2726</v>
      </c>
      <c r="D179" s="155" t="s">
        <v>2727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2728</v>
      </c>
      <c r="B180" s="149" t="s">
        <v>25</v>
      </c>
      <c r="C180" s="147" t="s">
        <v>2729</v>
      </c>
      <c r="D180" s="153" t="s">
        <v>2730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2728</v>
      </c>
      <c r="B181" s="150" t="s">
        <v>2731</v>
      </c>
      <c r="C181" s="148" t="s">
        <v>2732</v>
      </c>
      <c r="D181" s="154" t="s">
        <v>2733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2728</v>
      </c>
      <c r="B182" s="151" t="s">
        <v>2731</v>
      </c>
      <c r="C182" s="152" t="s">
        <v>2734</v>
      </c>
      <c r="D182" s="155" t="s">
        <v>2735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2728</v>
      </c>
      <c r="B183" s="151" t="s">
        <v>2731</v>
      </c>
      <c r="C183" s="152" t="s">
        <v>2736</v>
      </c>
      <c r="D183" s="155" t="s">
        <v>2737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2728</v>
      </c>
      <c r="B184" s="151" t="s">
        <v>2731</v>
      </c>
      <c r="C184" s="152" t="s">
        <v>2738</v>
      </c>
      <c r="D184" s="155" t="s">
        <v>2739</v>
      </c>
      <c r="E184" s="158" t="s">
        <v>2740</v>
      </c>
      <c r="F184" s="161" t="s">
        <v>2280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2728</v>
      </c>
      <c r="B185" s="151" t="s">
        <v>2731</v>
      </c>
      <c r="C185" s="152" t="s">
        <v>2741</v>
      </c>
      <c r="D185" s="155" t="s">
        <v>2742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2728</v>
      </c>
      <c r="B186" s="151" t="s">
        <v>2731</v>
      </c>
      <c r="C186" s="152" t="s">
        <v>2743</v>
      </c>
      <c r="D186" s="155" t="s">
        <v>2744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2728</v>
      </c>
      <c r="B187" s="151" t="s">
        <v>2731</v>
      </c>
      <c r="C187" s="152" t="s">
        <v>2745</v>
      </c>
      <c r="D187" s="155" t="s">
        <v>2746</v>
      </c>
      <c r="E187" s="158" t="s">
        <v>2747</v>
      </c>
      <c r="F187" s="161" t="s">
        <v>2280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2728</v>
      </c>
      <c r="B188" s="151" t="s">
        <v>2731</v>
      </c>
      <c r="C188" s="152" t="s">
        <v>2748</v>
      </c>
      <c r="D188" s="155" t="s">
        <v>2749</v>
      </c>
      <c r="E188" s="158" t="s">
        <v>2750</v>
      </c>
      <c r="F188" s="161" t="s">
        <v>2280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2728</v>
      </c>
      <c r="B189" s="151" t="s">
        <v>2731</v>
      </c>
      <c r="C189" s="152" t="s">
        <v>2751</v>
      </c>
      <c r="D189" s="155" t="s">
        <v>2752</v>
      </c>
      <c r="E189" s="158" t="s">
        <v>2753</v>
      </c>
      <c r="F189" s="161" t="s">
        <v>2280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2728</v>
      </c>
      <c r="B190" s="150" t="s">
        <v>2754</v>
      </c>
      <c r="C190" s="148" t="s">
        <v>2755</v>
      </c>
      <c r="D190" s="154" t="s">
        <v>2756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2728</v>
      </c>
      <c r="B191" s="151" t="s">
        <v>2754</v>
      </c>
      <c r="C191" s="152" t="s">
        <v>2757</v>
      </c>
      <c r="D191" s="155" t="s">
        <v>2758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2728</v>
      </c>
      <c r="B192" s="151" t="s">
        <v>2754</v>
      </c>
      <c r="C192" s="152" t="s">
        <v>2759</v>
      </c>
      <c r="D192" s="155" t="s">
        <v>2760</v>
      </c>
      <c r="E192" s="158" t="s">
        <v>2761</v>
      </c>
      <c r="F192" s="161" t="s">
        <v>2284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2728</v>
      </c>
      <c r="B193" s="151" t="s">
        <v>2754</v>
      </c>
      <c r="C193" s="152" t="s">
        <v>2762</v>
      </c>
      <c r="D193" s="155" t="s">
        <v>2763</v>
      </c>
      <c r="E193" s="158" t="s">
        <v>2764</v>
      </c>
      <c r="F193" s="161" t="s">
        <v>2284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2728</v>
      </c>
      <c r="B194" s="151" t="s">
        <v>2754</v>
      </c>
      <c r="C194" s="152" t="s">
        <v>2765</v>
      </c>
      <c r="D194" s="155" t="s">
        <v>2766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2728</v>
      </c>
      <c r="B195" s="151" t="s">
        <v>2754</v>
      </c>
      <c r="C195" s="152" t="s">
        <v>2767</v>
      </c>
      <c r="D195" s="155" t="s">
        <v>2768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2728</v>
      </c>
      <c r="B196" s="150" t="s">
        <v>2769</v>
      </c>
      <c r="C196" s="148" t="s">
        <v>2770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2728</v>
      </c>
      <c r="B197" s="151" t="s">
        <v>2769</v>
      </c>
      <c r="C197" s="152" t="s">
        <v>2771</v>
      </c>
      <c r="D197" s="155" t="s">
        <v>2772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2728</v>
      </c>
      <c r="B198" s="151" t="s">
        <v>2769</v>
      </c>
      <c r="C198" s="152" t="s">
        <v>2773</v>
      </c>
      <c r="D198" s="155" t="s">
        <v>2774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2728</v>
      </c>
      <c r="B199" s="150" t="s">
        <v>2775</v>
      </c>
      <c r="C199" s="148" t="s">
        <v>2776</v>
      </c>
      <c r="D199" s="154" t="s">
        <v>2777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2728</v>
      </c>
      <c r="B200" s="151" t="s">
        <v>2775</v>
      </c>
      <c r="C200" s="152" t="s">
        <v>2778</v>
      </c>
      <c r="D200" s="155" t="s">
        <v>2779</v>
      </c>
      <c r="E200" s="158" t="s">
        <v>2780</v>
      </c>
      <c r="F200" s="161" t="s">
        <v>2294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2728</v>
      </c>
      <c r="B201" s="151" t="s">
        <v>2775</v>
      </c>
      <c r="C201" s="152" t="s">
        <v>2781</v>
      </c>
      <c r="D201" s="155" t="s">
        <v>2782</v>
      </c>
      <c r="E201" s="158" t="s">
        <v>2783</v>
      </c>
      <c r="F201" s="161" t="s">
        <v>2280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2728</v>
      </c>
      <c r="B202" s="151" t="s">
        <v>2775</v>
      </c>
      <c r="C202" s="152" t="s">
        <v>2784</v>
      </c>
      <c r="D202" s="155" t="s">
        <v>2785</v>
      </c>
      <c r="E202" s="158" t="s">
        <v>2786</v>
      </c>
      <c r="F202" s="161" t="s">
        <v>2280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2728</v>
      </c>
      <c r="B203" s="151" t="s">
        <v>2775</v>
      </c>
      <c r="C203" s="152" t="s">
        <v>2787</v>
      </c>
      <c r="D203" s="155" t="s">
        <v>2788</v>
      </c>
      <c r="E203" s="158" t="s">
        <v>2789</v>
      </c>
      <c r="F203" s="161" t="s">
        <v>2280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2728</v>
      </c>
      <c r="B204" s="151" t="s">
        <v>2775</v>
      </c>
      <c r="C204" s="152" t="s">
        <v>2790</v>
      </c>
      <c r="D204" s="155" t="s">
        <v>2791</v>
      </c>
      <c r="E204" s="158" t="s">
        <v>2792</v>
      </c>
      <c r="F204" s="161" t="s">
        <v>2280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2728</v>
      </c>
      <c r="B205" s="150" t="s">
        <v>2793</v>
      </c>
      <c r="C205" s="148" t="s">
        <v>2794</v>
      </c>
      <c r="D205" s="154" t="s">
        <v>2795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2728</v>
      </c>
      <c r="B206" s="151" t="s">
        <v>2793</v>
      </c>
      <c r="C206" s="152" t="s">
        <v>2796</v>
      </c>
      <c r="D206" s="155" t="s">
        <v>2797</v>
      </c>
      <c r="E206" s="158" t="s">
        <v>2798</v>
      </c>
      <c r="F206" s="161" t="s">
        <v>2284</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2728</v>
      </c>
      <c r="B207" s="151" t="s">
        <v>2793</v>
      </c>
      <c r="C207" s="152" t="s">
        <v>2799</v>
      </c>
      <c r="D207" s="155" t="s">
        <v>2800</v>
      </c>
      <c r="E207" s="158" t="s">
        <v>2801</v>
      </c>
      <c r="F207" s="161" t="s">
        <v>2284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2728</v>
      </c>
      <c r="B208" s="151" t="s">
        <v>2793</v>
      </c>
      <c r="C208" s="152" t="s">
        <v>2802</v>
      </c>
      <c r="D208" s="155" t="s">
        <v>2803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2728</v>
      </c>
      <c r="B209" s="150" t="s">
        <v>2804</v>
      </c>
      <c r="C209" s="148" t="s">
        <v>2805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2728</v>
      </c>
      <c r="B210" s="151" t="s">
        <v>2804</v>
      </c>
      <c r="C210" s="152" t="s">
        <v>2806</v>
      </c>
      <c r="D210" s="155" t="s">
        <v>2807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2808</v>
      </c>
      <c r="B211" s="149" t="s">
        <v>25</v>
      </c>
      <c r="C211" s="147" t="s">
        <v>2809</v>
      </c>
      <c r="D211" s="153" t="s">
        <v>2810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2808</v>
      </c>
      <c r="B212" s="150" t="s">
        <v>2811</v>
      </c>
      <c r="C212" s="148" t="s">
        <v>2812</v>
      </c>
      <c r="D212" s="154" t="s">
        <v>2813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2808</v>
      </c>
      <c r="B213" s="151" t="s">
        <v>2811</v>
      </c>
      <c r="C213" s="152" t="s">
        <v>2814</v>
      </c>
      <c r="D213" s="155" t="s">
        <v>2815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2808</v>
      </c>
      <c r="B214" s="151" t="s">
        <v>2811</v>
      </c>
      <c r="C214" s="152" t="s">
        <v>2816</v>
      </c>
      <c r="D214" s="155" t="s">
        <v>2817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2808</v>
      </c>
      <c r="B215" s="151" t="s">
        <v>2811</v>
      </c>
      <c r="C215" s="152" t="s">
        <v>2818</v>
      </c>
      <c r="D215" s="155" t="s">
        <v>2819</v>
      </c>
      <c r="E215" s="158" t="s">
        <v>2820</v>
      </c>
      <c r="F215" s="161" t="s">
        <v>2284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2808</v>
      </c>
      <c r="B216" s="151" t="s">
        <v>2811</v>
      </c>
      <c r="C216" s="152" t="s">
        <v>2821</v>
      </c>
      <c r="D216" s="155" t="s">
        <v>2822</v>
      </c>
      <c r="E216" s="158" t="s">
        <v>2823</v>
      </c>
      <c r="F216" s="161" t="s">
        <v>2280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2808</v>
      </c>
      <c r="B217" s="150" t="s">
        <v>2769</v>
      </c>
      <c r="C217" s="148" t="s">
        <v>2824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2808</v>
      </c>
      <c r="B218" s="151" t="s">
        <v>2769</v>
      </c>
      <c r="C218" s="152" t="s">
        <v>2825</v>
      </c>
      <c r="D218" s="155" t="s">
        <v>2826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2808</v>
      </c>
      <c r="B219" s="151" t="s">
        <v>2769</v>
      </c>
      <c r="C219" s="152" t="s">
        <v>2827</v>
      </c>
      <c r="D219" s="155" t="s">
        <v>2828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2808</v>
      </c>
      <c r="B220" s="150" t="s">
        <v>2829</v>
      </c>
      <c r="C220" s="148" t="s">
        <v>2830</v>
      </c>
      <c r="D220" s="154" t="s">
        <v>2831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2808</v>
      </c>
      <c r="B221" s="151" t="s">
        <v>2829</v>
      </c>
      <c r="C221" s="152" t="s">
        <v>2832</v>
      </c>
      <c r="D221" s="155" t="s">
        <v>2833</v>
      </c>
      <c r="E221" s="158" t="s">
        <v>2834</v>
      </c>
      <c r="F221" s="161" t="s">
        <v>2280</v>
      </c>
      <c r="G221" s="164">
        <f>IF(COUNTIF(H221:AU221,"&lt;&gt;")=0,"",SUMPRODUCT(((Recommendations[ImplStatus]="Implemented")+(Recommendations[ImplStatus]="Compensated"))*ISNUMBER(MATCH(Recommendations[Id],H221:AU221,0)))/COUNTIF(H221:AU221,"&lt;&gt;"))</f>
        <v>0</v>
      </c>
      <c r="H221" s="167" t="s">
        <v>102</v>
      </c>
      <c r="I221" s="167" t="s">
        <v>148</v>
      </c>
      <c r="J221" s="167" t="s">
        <v>391</v>
      </c>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2808</v>
      </c>
      <c r="B222" s="151" t="s">
        <v>2829</v>
      </c>
      <c r="C222" s="152" t="s">
        <v>2835</v>
      </c>
      <c r="D222" s="155" t="s">
        <v>2836</v>
      </c>
      <c r="E222" s="158" t="s">
        <v>2837</v>
      </c>
      <c r="F222" s="161" t="s">
        <v>2280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2808</v>
      </c>
      <c r="B223" s="151" t="s">
        <v>2829</v>
      </c>
      <c r="C223" s="152" t="s">
        <v>2838</v>
      </c>
      <c r="D223" s="155" t="s">
        <v>2839</v>
      </c>
      <c r="E223" s="158" t="s">
        <v>2840</v>
      </c>
      <c r="F223" s="161" t="s">
        <v>2280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2808</v>
      </c>
      <c r="B224" s="151" t="s">
        <v>2829</v>
      </c>
      <c r="C224" s="152" t="s">
        <v>2841</v>
      </c>
      <c r="D224" s="155" t="s">
        <v>2842</v>
      </c>
      <c r="E224" s="158" t="s">
        <v>2843</v>
      </c>
      <c r="F224" s="161" t="s">
        <v>2280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2808</v>
      </c>
      <c r="B225" s="151" t="s">
        <v>2829</v>
      </c>
      <c r="C225" s="152" t="s">
        <v>2844</v>
      </c>
      <c r="D225" s="155" t="s">
        <v>2845</v>
      </c>
      <c r="E225" s="158" t="s">
        <v>2846</v>
      </c>
      <c r="F225" s="161" t="s">
        <v>2280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2808</v>
      </c>
      <c r="B226" s="168" t="s">
        <v>2829</v>
      </c>
      <c r="C226" s="169" t="s">
        <v>2847</v>
      </c>
      <c r="D226" s="170" t="s">
        <v>2848</v>
      </c>
      <c r="E226" s="171" t="s">
        <v>2849</v>
      </c>
      <c r="F226" s="172" t="s">
        <v>2280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411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IFERROR(INDEX('Recommendations'!$I$2:$I$65, MATCH(H2,'Recommendations'!$B$2:$B$65,0))="Implemented", FALSE))</xm:f>
            <x14:dxf>
              <font>
                <color rgb="FF000000"/>
              </font>
              <fill>
                <patternFill>
                  <bgColor rgb="FF3C7D22"/>
                </patternFill>
              </fill>
            </x14:dxf>
          </x14:cfRule>
          <x14:cfRule type="expression" priority="2" id="{00000000-000E-0000-0700-000002000000}">
            <xm:f>AND(H2&lt;&gt;"", IFERROR(INDEX('Recommendations'!$I$2:$I$65, MATCH(H2,'Recommendations'!$B$2:$B$65,0))="Compensated", FALSE))</xm:f>
            <x14:dxf>
              <font>
                <color rgb="FF000000"/>
              </font>
              <fill>
                <patternFill>
                  <bgColor rgb="FFC6E0B4"/>
                </patternFill>
              </fill>
            </x14:dxf>
          </x14:cfRule>
          <x14:cfRule type="expression" priority="3" id="{00000000-000E-0000-0700-000003000000}">
            <xm:f>AND(H2&lt;&gt;"", IFERROR(INDEX('Recommendations'!$I$2:$I$65, MATCH(H2,'Recommendations'!$B$2:$B$65,0))="Testing", FALSE))</xm:f>
            <x14:dxf>
              <font>
                <color rgb="FF000000"/>
              </font>
              <fill>
                <patternFill>
                  <bgColor rgb="FFFFC000"/>
                </patternFill>
              </fill>
            </x14:dxf>
          </x14:cfRule>
          <x14:cfRule type="expression" priority="4" id="{00000000-000E-0000-0700-000004000000}">
            <xm:f>AND(H2&lt;&gt;"", IFERROR(INDEX('Recommendations'!$I$2:$I$65, MATCH(H2,'Recommendations'!$B$2:$B$65,0))="Failed", FALSE))</xm:f>
            <x14:dxf>
              <font>
                <color rgb="FF000000"/>
              </font>
              <fill>
                <patternFill>
                  <bgColor rgb="FFD82891"/>
                </patternFill>
              </fill>
            </x14:dxf>
          </x14:cfRule>
          <x14:cfRule type="expression" priority="5" id="{00000000-000E-0000-0700-000005000000}">
            <xm:f>AND(H2&lt;&gt;"", IFERROR(INDEX('Recommendations'!$I$2:$I$65, MATCH(H2,'Recommendations'!$B$2:$B$65,0))="Risk Accepted", FALSE))</xm:f>
            <x14:dxf>
              <font>
                <color rgb="FF000000"/>
              </font>
              <fill>
                <patternFill>
                  <bgColor rgb="FFD9D9D9"/>
                </patternFill>
              </fill>
            </x14:dxf>
          </x14:cfRule>
          <x14:cfRule type="expression" priority="6" id="{00000000-000E-0000-0700-000006000000}">
            <xm:f>AND(H2&lt;&gt;"", IFERROR(INDEX('Recommendations'!$I$2:$I$65, MATCH(H2,'Recommendations'!$B$2:$B$65,0))="N/A",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2267</v>
      </c>
      <c r="B1" s="207" t="s">
        <v>2850</v>
      </c>
      <c r="C1" s="207" t="s">
        <v>2851</v>
      </c>
      <c r="D1" s="207" t="s">
        <v>2852</v>
      </c>
      <c r="E1" s="207" t="s">
        <v>1576</v>
      </c>
      <c r="F1" s="207" t="s">
        <v>661</v>
      </c>
      <c r="G1" s="207" t="s">
        <v>662</v>
      </c>
      <c r="H1" s="207" t="s">
        <v>663</v>
      </c>
      <c r="I1" s="207" t="s">
        <v>664</v>
      </c>
      <c r="J1" s="207" t="s">
        <v>665</v>
      </c>
      <c r="K1" s="207" t="s">
        <v>666</v>
      </c>
      <c r="L1" s="207" t="s">
        <v>667</v>
      </c>
      <c r="M1" s="207" t="s">
        <v>668</v>
      </c>
      <c r="N1" s="207" t="s">
        <v>669</v>
      </c>
      <c r="O1" s="207" t="s">
        <v>670</v>
      </c>
      <c r="P1" s="207" t="s">
        <v>671</v>
      </c>
      <c r="Q1" s="207" t="s">
        <v>672</v>
      </c>
      <c r="R1" s="207" t="s">
        <v>673</v>
      </c>
      <c r="S1" s="207" t="s">
        <v>674</v>
      </c>
      <c r="T1" s="207" t="s">
        <v>675</v>
      </c>
      <c r="U1" s="207" t="s">
        <v>676</v>
      </c>
      <c r="V1" s="207" t="s">
        <v>677</v>
      </c>
      <c r="W1" s="207" t="s">
        <v>678</v>
      </c>
      <c r="X1" s="207" t="s">
        <v>679</v>
      </c>
      <c r="Y1" s="207" t="s">
        <v>680</v>
      </c>
      <c r="Z1" s="207" t="s">
        <v>681</v>
      </c>
      <c r="AA1" s="207" t="s">
        <v>682</v>
      </c>
      <c r="AB1" s="207" t="s">
        <v>683</v>
      </c>
      <c r="AC1" s="207" t="s">
        <v>684</v>
      </c>
      <c r="AD1" s="207" t="s">
        <v>685</v>
      </c>
      <c r="AE1" s="207" t="s">
        <v>686</v>
      </c>
      <c r="AF1" s="207" t="s">
        <v>687</v>
      </c>
      <c r="AG1" s="207" t="s">
        <v>688</v>
      </c>
      <c r="AH1" s="207" t="s">
        <v>689</v>
      </c>
      <c r="AI1" s="207" t="s">
        <v>690</v>
      </c>
      <c r="AJ1" s="207" t="s">
        <v>691</v>
      </c>
      <c r="AK1" s="207" t="s">
        <v>692</v>
      </c>
      <c r="AL1" s="207" t="s">
        <v>693</v>
      </c>
      <c r="AM1" s="207" t="s">
        <v>694</v>
      </c>
      <c r="AN1" s="207" t="s">
        <v>695</v>
      </c>
      <c r="AO1" s="207" t="s">
        <v>696</v>
      </c>
      <c r="AP1" s="207" t="s">
        <v>697</v>
      </c>
      <c r="AQ1" s="207" t="s">
        <v>698</v>
      </c>
      <c r="AR1" s="207" t="s">
        <v>699</v>
      </c>
      <c r="AS1" s="207" t="s">
        <v>700</v>
      </c>
      <c r="AT1" s="208" t="s">
        <v>701</v>
      </c>
    </row>
    <row r="2" spans="1:46" ht="60" customHeight="1" outlineLevel="1" x14ac:dyDescent="0.35">
      <c r="A2" s="200" t="s">
        <v>502</v>
      </c>
      <c r="B2" s="186" t="s">
        <v>2853</v>
      </c>
      <c r="C2" s="186"/>
      <c r="D2" s="189" t="s">
        <v>2854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502</v>
      </c>
      <c r="B3" s="187" t="s">
        <v>2853</v>
      </c>
      <c r="C3" s="188" t="s">
        <v>2855</v>
      </c>
      <c r="D3" s="190" t="s">
        <v>2856</v>
      </c>
      <c r="E3" s="190" t="s">
        <v>2857</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502</v>
      </c>
      <c r="B4" s="187" t="s">
        <v>2853</v>
      </c>
      <c r="C4" s="188" t="s">
        <v>2858</v>
      </c>
      <c r="D4" s="190" t="s">
        <v>2859</v>
      </c>
      <c r="E4" s="190" t="s">
        <v>2860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502</v>
      </c>
      <c r="B5" s="187" t="s">
        <v>2853</v>
      </c>
      <c r="C5" s="188" t="s">
        <v>2861</v>
      </c>
      <c r="D5" s="190" t="s">
        <v>2862</v>
      </c>
      <c r="E5" s="190" t="s">
        <v>2863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502</v>
      </c>
      <c r="B6" s="187" t="s">
        <v>2853</v>
      </c>
      <c r="C6" s="188" t="s">
        <v>2864</v>
      </c>
      <c r="D6" s="190" t="s">
        <v>2865</v>
      </c>
      <c r="E6" s="190" t="s">
        <v>2866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502</v>
      </c>
      <c r="B7" s="187" t="s">
        <v>2853</v>
      </c>
      <c r="C7" s="188" t="s">
        <v>2867</v>
      </c>
      <c r="D7" s="190" t="s">
        <v>2868</v>
      </c>
      <c r="E7" s="190" t="s">
        <v>2869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502</v>
      </c>
      <c r="B8" s="187" t="s">
        <v>2853</v>
      </c>
      <c r="C8" s="188" t="s">
        <v>2870</v>
      </c>
      <c r="D8" s="190" t="s">
        <v>2871</v>
      </c>
      <c r="E8" s="190" t="s">
        <v>2872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502</v>
      </c>
      <c r="B9" s="187" t="s">
        <v>2853</v>
      </c>
      <c r="C9" s="188" t="s">
        <v>2873</v>
      </c>
      <c r="D9" s="190" t="s">
        <v>2874</v>
      </c>
      <c r="E9" s="190" t="s">
        <v>2875</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502</v>
      </c>
      <c r="B10" s="187" t="s">
        <v>2853</v>
      </c>
      <c r="C10" s="188" t="s">
        <v>2876</v>
      </c>
      <c r="D10" s="190" t="s">
        <v>2877</v>
      </c>
      <c r="E10" s="190" t="s">
        <v>2878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502</v>
      </c>
      <c r="B11" s="187" t="s">
        <v>2853</v>
      </c>
      <c r="C11" s="188" t="s">
        <v>2879</v>
      </c>
      <c r="D11" s="190" t="s">
        <v>2880</v>
      </c>
      <c r="E11" s="190" t="s">
        <v>2881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502</v>
      </c>
      <c r="B12" s="187" t="s">
        <v>2853</v>
      </c>
      <c r="C12" s="188" t="s">
        <v>2882</v>
      </c>
      <c r="D12" s="190" t="s">
        <v>2883</v>
      </c>
      <c r="E12" s="190" t="s">
        <v>2884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502</v>
      </c>
      <c r="B13" s="187" t="s">
        <v>2853</v>
      </c>
      <c r="C13" s="188" t="s">
        <v>2885</v>
      </c>
      <c r="D13" s="190" t="s">
        <v>2886</v>
      </c>
      <c r="E13" s="190" t="s">
        <v>2887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502</v>
      </c>
      <c r="B14" s="187" t="s">
        <v>2853</v>
      </c>
      <c r="C14" s="188" t="s">
        <v>2888</v>
      </c>
      <c r="D14" s="190" t="s">
        <v>2889</v>
      </c>
      <c r="E14" s="190" t="s">
        <v>2890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502</v>
      </c>
      <c r="B15" s="187" t="s">
        <v>2853</v>
      </c>
      <c r="C15" s="188" t="s">
        <v>2891</v>
      </c>
      <c r="D15" s="190" t="s">
        <v>2892</v>
      </c>
      <c r="E15" s="190" t="s">
        <v>2893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502</v>
      </c>
      <c r="B16" s="187" t="s">
        <v>2853</v>
      </c>
      <c r="C16" s="188" t="s">
        <v>2894</v>
      </c>
      <c r="D16" s="190" t="s">
        <v>2895</v>
      </c>
      <c r="E16" s="190" t="s">
        <v>2896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502</v>
      </c>
      <c r="B17" s="187" t="s">
        <v>2853</v>
      </c>
      <c r="C17" s="188" t="s">
        <v>2897</v>
      </c>
      <c r="D17" s="190" t="s">
        <v>2898</v>
      </c>
      <c r="E17" s="190" t="s">
        <v>2899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502</v>
      </c>
      <c r="B18" s="187" t="s">
        <v>2853</v>
      </c>
      <c r="C18" s="188" t="s">
        <v>2900</v>
      </c>
      <c r="D18" s="190" t="s">
        <v>2901</v>
      </c>
      <c r="E18" s="190" t="s">
        <v>2902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502</v>
      </c>
      <c r="B19" s="186" t="s">
        <v>2903</v>
      </c>
      <c r="C19" s="186"/>
      <c r="D19" s="189" t="s">
        <v>2904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502</v>
      </c>
      <c r="B20" s="187" t="s">
        <v>2903</v>
      </c>
      <c r="C20" s="188" t="s">
        <v>2905</v>
      </c>
      <c r="D20" s="190" t="s">
        <v>2906</v>
      </c>
      <c r="E20" s="190" t="s">
        <v>2907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502</v>
      </c>
      <c r="B21" s="187" t="s">
        <v>2903</v>
      </c>
      <c r="C21" s="188" t="s">
        <v>2908</v>
      </c>
      <c r="D21" s="190" t="s">
        <v>2909</v>
      </c>
      <c r="E21" s="190" t="s">
        <v>2910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502</v>
      </c>
      <c r="B22" s="187" t="s">
        <v>2903</v>
      </c>
      <c r="C22" s="188" t="s">
        <v>2911</v>
      </c>
      <c r="D22" s="190" t="s">
        <v>2912</v>
      </c>
      <c r="E22" s="190" t="s">
        <v>2913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502</v>
      </c>
      <c r="B23" s="187" t="s">
        <v>2903</v>
      </c>
      <c r="C23" s="188" t="s">
        <v>2914</v>
      </c>
      <c r="D23" s="190" t="s">
        <v>2915</v>
      </c>
      <c r="E23" s="190" t="s">
        <v>2916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502</v>
      </c>
      <c r="B24" s="187" t="s">
        <v>2903</v>
      </c>
      <c r="C24" s="188" t="s">
        <v>2917</v>
      </c>
      <c r="D24" s="190" t="s">
        <v>2918</v>
      </c>
      <c r="E24" s="190" t="s">
        <v>2919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502</v>
      </c>
      <c r="B25" s="187" t="s">
        <v>2903</v>
      </c>
      <c r="C25" s="188" t="s">
        <v>2920</v>
      </c>
      <c r="D25" s="190" t="s">
        <v>2921</v>
      </c>
      <c r="E25" s="190" t="s">
        <v>2922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502</v>
      </c>
      <c r="B26" s="187" t="s">
        <v>2903</v>
      </c>
      <c r="C26" s="188" t="s">
        <v>2923</v>
      </c>
      <c r="D26" s="190" t="s">
        <v>2924</v>
      </c>
      <c r="E26" s="190" t="s">
        <v>2925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502</v>
      </c>
      <c r="B27" s="187" t="s">
        <v>2903</v>
      </c>
      <c r="C27" s="188" t="s">
        <v>2926</v>
      </c>
      <c r="D27" s="190" t="s">
        <v>2927</v>
      </c>
      <c r="E27" s="190" t="s">
        <v>2928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502</v>
      </c>
      <c r="B28" s="187" t="s">
        <v>2903</v>
      </c>
      <c r="C28" s="188" t="s">
        <v>2929</v>
      </c>
      <c r="D28" s="190" t="s">
        <v>2930</v>
      </c>
      <c r="E28" s="190" t="s">
        <v>2931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502</v>
      </c>
      <c r="B29" s="187" t="s">
        <v>2903</v>
      </c>
      <c r="C29" s="188" t="s">
        <v>2932</v>
      </c>
      <c r="D29" s="190" t="s">
        <v>2933</v>
      </c>
      <c r="E29" s="190" t="s">
        <v>2934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502</v>
      </c>
      <c r="B30" s="187" t="s">
        <v>2903</v>
      </c>
      <c r="C30" s="188" t="s">
        <v>2935</v>
      </c>
      <c r="D30" s="190" t="s">
        <v>2936</v>
      </c>
      <c r="E30" s="190" t="s">
        <v>2937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502</v>
      </c>
      <c r="B31" s="187" t="s">
        <v>2903</v>
      </c>
      <c r="C31" s="188" t="s">
        <v>2938</v>
      </c>
      <c r="D31" s="190" t="s">
        <v>2939</v>
      </c>
      <c r="E31" s="190" t="s">
        <v>2940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2941</v>
      </c>
      <c r="B32" s="186"/>
      <c r="C32" s="186"/>
      <c r="D32" s="189" t="s">
        <v>2942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2941</v>
      </c>
      <c r="B33" s="187"/>
      <c r="C33" s="188" t="s">
        <v>2943</v>
      </c>
      <c r="D33" s="190" t="s">
        <v>2944</v>
      </c>
      <c r="E33" s="190" t="s">
        <v>2945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2941</v>
      </c>
      <c r="B34" s="187"/>
      <c r="C34" s="188" t="s">
        <v>2946</v>
      </c>
      <c r="D34" s="190" t="s">
        <v>2947</v>
      </c>
      <c r="E34" s="190" t="s">
        <v>2948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2941</v>
      </c>
      <c r="B35" s="187"/>
      <c r="C35" s="188" t="s">
        <v>2949</v>
      </c>
      <c r="D35" s="190" t="s">
        <v>2950</v>
      </c>
      <c r="E35" s="190" t="s">
        <v>2951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2941</v>
      </c>
      <c r="B36" s="186" t="s">
        <v>2952</v>
      </c>
      <c r="C36" s="186"/>
      <c r="D36" s="189" t="s">
        <v>2953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2941</v>
      </c>
      <c r="B37" s="187" t="s">
        <v>2952</v>
      </c>
      <c r="C37" s="188" t="s">
        <v>2954</v>
      </c>
      <c r="D37" s="190" t="s">
        <v>2955</v>
      </c>
      <c r="E37" s="190" t="s">
        <v>2956</v>
      </c>
      <c r="F37" s="192">
        <f>IF(COUNTIF(G37:AT37,"&lt;&gt;")=0,"",SUMPRODUCT(((Recommendations[ImplStatus]="Implemented")+(Recommendations[ImplStatus]="Compensated"))*ISNUMBER(MATCH(Recommendations[Id],G37:AT37,0)))/COUNTIF(G37:AT37,"&lt;&gt;"))</f>
        <v>0</v>
      </c>
      <c r="G37" s="194" t="s">
        <v>50</v>
      </c>
      <c r="H37" s="194" t="s">
        <v>55</v>
      </c>
      <c r="I37" s="194" t="s">
        <v>61</v>
      </c>
      <c r="J37" s="194" t="s">
        <v>141</v>
      </c>
      <c r="K37" s="194" t="s">
        <v>236</v>
      </c>
      <c r="L37" s="194" t="s">
        <v>290</v>
      </c>
      <c r="M37" s="194" t="s">
        <v>296</v>
      </c>
      <c r="N37" s="194" t="s">
        <v>303</v>
      </c>
      <c r="O37" s="194" t="s">
        <v>324</v>
      </c>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2941</v>
      </c>
      <c r="B38" s="187" t="s">
        <v>2952</v>
      </c>
      <c r="C38" s="188" t="s">
        <v>2957</v>
      </c>
      <c r="D38" s="190" t="s">
        <v>2958</v>
      </c>
      <c r="E38" s="190" t="s">
        <v>2959</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2941</v>
      </c>
      <c r="B39" s="187" t="s">
        <v>2952</v>
      </c>
      <c r="C39" s="188" t="s">
        <v>2960</v>
      </c>
      <c r="D39" s="190" t="s">
        <v>2961</v>
      </c>
      <c r="E39" s="190" t="s">
        <v>2962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2941</v>
      </c>
      <c r="B40" s="187" t="s">
        <v>2952</v>
      </c>
      <c r="C40" s="188" t="s">
        <v>2963</v>
      </c>
      <c r="D40" s="190" t="s">
        <v>2964</v>
      </c>
      <c r="E40" s="190" t="s">
        <v>2965</v>
      </c>
      <c r="F40" s="192">
        <f>IF(COUNTIF(G40:AT40,"&lt;&gt;")=0,"",SUMPRODUCT(((Recommendations[ImplStatus]="Implemented")+(Recommendations[ImplStatus]="Compensated"))*ISNUMBER(MATCH(Recommendations[Id],G40:AT40,0)))/COUNTIF(G40:AT40,"&lt;&gt;"))</f>
        <v>0</v>
      </c>
      <c r="G40" s="194" t="s">
        <v>50</v>
      </c>
      <c r="H40" s="194" t="s">
        <v>61</v>
      </c>
      <c r="I40" s="194" t="s">
        <v>141</v>
      </c>
      <c r="J40" s="194" t="s">
        <v>236</v>
      </c>
      <c r="K40" s="194" t="s">
        <v>290</v>
      </c>
      <c r="L40" s="194" t="s">
        <v>296</v>
      </c>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2941</v>
      </c>
      <c r="B41" s="187" t="s">
        <v>2952</v>
      </c>
      <c r="C41" s="188" t="s">
        <v>2966</v>
      </c>
      <c r="D41" s="190" t="s">
        <v>2967</v>
      </c>
      <c r="E41" s="190" t="s">
        <v>2968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2941</v>
      </c>
      <c r="B42" s="187" t="s">
        <v>2952</v>
      </c>
      <c r="C42" s="188" t="s">
        <v>2969</v>
      </c>
      <c r="D42" s="190" t="s">
        <v>2970</v>
      </c>
      <c r="E42" s="190" t="s">
        <v>2971</v>
      </c>
      <c r="F42" s="192">
        <f>IF(COUNTIF(G42:AT42,"&lt;&gt;")=0,"",SUMPRODUCT(((Recommendations[ImplStatus]="Implemented")+(Recommendations[ImplStatus]="Compensated"))*ISNUMBER(MATCH(Recommendations[Id],G42:AT42,0)))/COUNTIF(G42:AT42,"&lt;&gt;"))</f>
        <v>0</v>
      </c>
      <c r="G42" s="194" t="s">
        <v>55</v>
      </c>
      <c r="H42" s="194" t="s">
        <v>303</v>
      </c>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2941</v>
      </c>
      <c r="B43" s="187" t="s">
        <v>2952</v>
      </c>
      <c r="C43" s="188" t="s">
        <v>2972</v>
      </c>
      <c r="D43" s="190" t="s">
        <v>2973</v>
      </c>
      <c r="E43" s="190" t="s">
        <v>2974</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2941</v>
      </c>
      <c r="B44" s="187" t="s">
        <v>2952</v>
      </c>
      <c r="C44" s="188" t="s">
        <v>2975</v>
      </c>
      <c r="D44" s="190" t="s">
        <v>2976</v>
      </c>
      <c r="E44" s="190" t="s">
        <v>2977</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2941</v>
      </c>
      <c r="B45" s="187" t="s">
        <v>2952</v>
      </c>
      <c r="C45" s="188" t="s">
        <v>2978</v>
      </c>
      <c r="D45" s="190" t="s">
        <v>2979</v>
      </c>
      <c r="E45" s="190" t="s">
        <v>2980</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2941</v>
      </c>
      <c r="B46" s="187" t="s">
        <v>2952</v>
      </c>
      <c r="C46" s="188" t="s">
        <v>2981</v>
      </c>
      <c r="D46" s="190" t="s">
        <v>2982</v>
      </c>
      <c r="E46" s="190" t="s">
        <v>2983</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2941</v>
      </c>
      <c r="B47" s="187" t="s">
        <v>2952</v>
      </c>
      <c r="C47" s="188" t="s">
        <v>2984</v>
      </c>
      <c r="D47" s="190" t="s">
        <v>2985</v>
      </c>
      <c r="E47" s="190" t="s">
        <v>2986</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2941</v>
      </c>
      <c r="B48" s="187" t="s">
        <v>2952</v>
      </c>
      <c r="C48" s="188" t="s">
        <v>2987</v>
      </c>
      <c r="D48" s="190" t="s">
        <v>2988</v>
      </c>
      <c r="E48" s="190" t="s">
        <v>2989</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2941</v>
      </c>
      <c r="B49" s="187" t="s">
        <v>2952</v>
      </c>
      <c r="C49" s="188" t="s">
        <v>2990</v>
      </c>
      <c r="D49" s="190" t="s">
        <v>2991</v>
      </c>
      <c r="E49" s="190" t="s">
        <v>2992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2941</v>
      </c>
      <c r="B50" s="187" t="s">
        <v>2952</v>
      </c>
      <c r="C50" s="188" t="s">
        <v>2993</v>
      </c>
      <c r="D50" s="190" t="s">
        <v>2994</v>
      </c>
      <c r="E50" s="190" t="s">
        <v>2995</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2941</v>
      </c>
      <c r="B51" s="186" t="s">
        <v>2996</v>
      </c>
      <c r="C51" s="186"/>
      <c r="D51" s="189" t="s">
        <v>2997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2941</v>
      </c>
      <c r="B52" s="187" t="s">
        <v>2996</v>
      </c>
      <c r="C52" s="188" t="s">
        <v>2998</v>
      </c>
      <c r="D52" s="190" t="s">
        <v>2999</v>
      </c>
      <c r="E52" s="190" t="s">
        <v>3000</v>
      </c>
      <c r="F52" s="192">
        <f>IF(COUNTIF(G52:AT52,"&lt;&gt;")=0,"",SUMPRODUCT(((Recommendations[ImplStatus]="Implemented")+(Recommendations[ImplStatus]="Compensated"))*ISNUMBER(MATCH(Recommendations[Id],G52:AT52,0)))/COUNTIF(G52:AT52,"&lt;&gt;"))</f>
        <v>0</v>
      </c>
      <c r="G52" s="194" t="s">
        <v>18</v>
      </c>
      <c r="H52" s="194" t="s">
        <v>175</v>
      </c>
      <c r="I52" s="194" t="s">
        <v>182</v>
      </c>
      <c r="J52" s="194" t="s">
        <v>197</v>
      </c>
      <c r="K52" s="194" t="s">
        <v>250</v>
      </c>
      <c r="L52" s="194" t="s">
        <v>264</v>
      </c>
      <c r="M52" s="194" t="s">
        <v>311</v>
      </c>
      <c r="N52" s="194" t="s">
        <v>357</v>
      </c>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2941</v>
      </c>
      <c r="B53" s="187" t="s">
        <v>2996</v>
      </c>
      <c r="C53" s="188" t="s">
        <v>3001</v>
      </c>
      <c r="D53" s="190" t="s">
        <v>3002</v>
      </c>
      <c r="E53" s="190" t="s">
        <v>3003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2941</v>
      </c>
      <c r="B54" s="187" t="s">
        <v>2996</v>
      </c>
      <c r="C54" s="188" t="s">
        <v>3004</v>
      </c>
      <c r="D54" s="190" t="s">
        <v>3005</v>
      </c>
      <c r="E54" s="190" t="s">
        <v>3006</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2941</v>
      </c>
      <c r="B55" s="187" t="s">
        <v>2996</v>
      </c>
      <c r="C55" s="188" t="s">
        <v>3007</v>
      </c>
      <c r="D55" s="190" t="s">
        <v>3008</v>
      </c>
      <c r="E55" s="190" t="s">
        <v>3009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2941</v>
      </c>
      <c r="B56" s="187" t="s">
        <v>2996</v>
      </c>
      <c r="C56" s="188" t="s">
        <v>3010</v>
      </c>
      <c r="D56" s="190" t="s">
        <v>3011</v>
      </c>
      <c r="E56" s="190" t="s">
        <v>3012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2941</v>
      </c>
      <c r="B57" s="187" t="s">
        <v>2996</v>
      </c>
      <c r="C57" s="188" t="s">
        <v>3013</v>
      </c>
      <c r="D57" s="190" t="s">
        <v>3014</v>
      </c>
      <c r="E57" s="190" t="s">
        <v>3015</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2941</v>
      </c>
      <c r="B58" s="187" t="s">
        <v>2996</v>
      </c>
      <c r="C58" s="188" t="s">
        <v>3016</v>
      </c>
      <c r="D58" s="190" t="s">
        <v>3017</v>
      </c>
      <c r="E58" s="190" t="s">
        <v>3018</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2941</v>
      </c>
      <c r="B59" s="187" t="s">
        <v>2996</v>
      </c>
      <c r="C59" s="188" t="s">
        <v>3019</v>
      </c>
      <c r="D59" s="190" t="s">
        <v>3020</v>
      </c>
      <c r="E59" s="190" t="s">
        <v>3021</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2941</v>
      </c>
      <c r="B60" s="187" t="s">
        <v>3022</v>
      </c>
      <c r="C60" s="188" t="s">
        <v>3023</v>
      </c>
      <c r="D60" s="190" t="s">
        <v>3024</v>
      </c>
      <c r="E60" s="190" t="s">
        <v>3025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2941</v>
      </c>
      <c r="B61" s="187" t="s">
        <v>3022</v>
      </c>
      <c r="C61" s="188" t="s">
        <v>3026</v>
      </c>
      <c r="D61" s="190" t="s">
        <v>3027</v>
      </c>
      <c r="E61" s="190" t="s">
        <v>3028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2941</v>
      </c>
      <c r="B62" s="186" t="s">
        <v>3029</v>
      </c>
      <c r="C62" s="186"/>
      <c r="D62" s="189" t="s">
        <v>3030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2941</v>
      </c>
      <c r="B63" s="187" t="s">
        <v>3029</v>
      </c>
      <c r="C63" s="188" t="s">
        <v>3031</v>
      </c>
      <c r="D63" s="190" t="s">
        <v>3032</v>
      </c>
      <c r="E63" s="190" t="s">
        <v>3033</v>
      </c>
      <c r="F63" s="192">
        <f>IF(COUNTIF(G63:AT63,"&lt;&gt;")=0,"",SUMPRODUCT(((Recommendations[ImplStatus]="Implemented")+(Recommendations[ImplStatus]="Compensated"))*ISNUMBER(MATCH(Recommendations[Id],G63:AT63,0)))/COUNTIF(G63:AT63,"&lt;&gt;"))</f>
        <v>0</v>
      </c>
      <c r="G63" s="194" t="s">
        <v>168</v>
      </c>
      <c r="H63" s="194" t="s">
        <v>276</v>
      </c>
      <c r="I63" s="194" t="s">
        <v>371</v>
      </c>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2941</v>
      </c>
      <c r="B64" s="187" t="s">
        <v>3029</v>
      </c>
      <c r="C64" s="188" t="s">
        <v>3034</v>
      </c>
      <c r="D64" s="190" t="s">
        <v>3035</v>
      </c>
      <c r="E64" s="190" t="s">
        <v>3036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2941</v>
      </c>
      <c r="B65" s="187" t="s">
        <v>3029</v>
      </c>
      <c r="C65" s="188" t="s">
        <v>3037</v>
      </c>
      <c r="D65" s="190" t="s">
        <v>3038</v>
      </c>
      <c r="E65" s="190" t="s">
        <v>3039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2941</v>
      </c>
      <c r="B66" s="187" t="s">
        <v>3029</v>
      </c>
      <c r="C66" s="188" t="s">
        <v>3040</v>
      </c>
      <c r="D66" s="190" t="s">
        <v>3041</v>
      </c>
      <c r="E66" s="190" t="s">
        <v>3042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2941</v>
      </c>
      <c r="B67" s="187" t="s">
        <v>3029</v>
      </c>
      <c r="C67" s="188" t="s">
        <v>3043</v>
      </c>
      <c r="D67" s="190" t="s">
        <v>3044</v>
      </c>
      <c r="E67" s="190" t="s">
        <v>3045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2941</v>
      </c>
      <c r="B68" s="187" t="s">
        <v>3029</v>
      </c>
      <c r="C68" s="188" t="s">
        <v>3046</v>
      </c>
      <c r="D68" s="190" t="s">
        <v>3047</v>
      </c>
      <c r="E68" s="190" t="s">
        <v>3048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2941</v>
      </c>
      <c r="B69" s="187" t="s">
        <v>3029</v>
      </c>
      <c r="C69" s="188" t="s">
        <v>3049</v>
      </c>
      <c r="D69" s="190" t="s">
        <v>3050</v>
      </c>
      <c r="E69" s="190" t="s">
        <v>3051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2941</v>
      </c>
      <c r="B70" s="187" t="s">
        <v>3029</v>
      </c>
      <c r="C70" s="188" t="s">
        <v>3052</v>
      </c>
      <c r="D70" s="190" t="s">
        <v>3053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2941</v>
      </c>
      <c r="B71" s="187" t="s">
        <v>3029</v>
      </c>
      <c r="C71" s="188" t="s">
        <v>3054</v>
      </c>
      <c r="D71" s="190" t="s">
        <v>3055</v>
      </c>
      <c r="E71" s="190" t="s">
        <v>3056</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2941</v>
      </c>
      <c r="B72" s="187" t="s">
        <v>3029</v>
      </c>
      <c r="C72" s="188" t="s">
        <v>3057</v>
      </c>
      <c r="D72" s="190" t="s">
        <v>3058</v>
      </c>
      <c r="E72" s="190" t="s">
        <v>3059</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2941</v>
      </c>
      <c r="B73" s="187" t="s">
        <v>3029</v>
      </c>
      <c r="C73" s="188" t="s">
        <v>3060</v>
      </c>
      <c r="D73" s="190" t="s">
        <v>3061</v>
      </c>
      <c r="E73" s="190" t="s">
        <v>3062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2941</v>
      </c>
      <c r="B74" s="187" t="s">
        <v>3029</v>
      </c>
      <c r="C74" s="188" t="s">
        <v>3063</v>
      </c>
      <c r="D74" s="190" t="s">
        <v>3064</v>
      </c>
      <c r="E74" s="190" t="s">
        <v>3065</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2941</v>
      </c>
      <c r="B75" s="187" t="s">
        <v>3029</v>
      </c>
      <c r="C75" s="188" t="s">
        <v>3066</v>
      </c>
      <c r="D75" s="190" t="s">
        <v>3067</v>
      </c>
      <c r="E75" s="190" t="s">
        <v>3068</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2941</v>
      </c>
      <c r="B76" s="187" t="s">
        <v>3029</v>
      </c>
      <c r="C76" s="188" t="s">
        <v>3069</v>
      </c>
      <c r="D76" s="190" t="s">
        <v>3070</v>
      </c>
      <c r="E76" s="190" t="s">
        <v>3071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2941</v>
      </c>
      <c r="B77" s="187" t="s">
        <v>3029</v>
      </c>
      <c r="C77" s="188" t="s">
        <v>3072</v>
      </c>
      <c r="D77" s="190" t="s">
        <v>3073</v>
      </c>
      <c r="E77" s="190" t="s">
        <v>3074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2941</v>
      </c>
      <c r="B78" s="187" t="s">
        <v>3029</v>
      </c>
      <c r="C78" s="188" t="s">
        <v>3075</v>
      </c>
      <c r="D78" s="190" t="s">
        <v>3076</v>
      </c>
      <c r="E78" s="190" t="s">
        <v>3077</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2941</v>
      </c>
      <c r="B79" s="186" t="s">
        <v>3029</v>
      </c>
      <c r="C79" s="186"/>
      <c r="D79" s="189" t="s">
        <v>3078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3079</v>
      </c>
      <c r="B80" s="187"/>
      <c r="C80" s="188" t="s">
        <v>3080</v>
      </c>
      <c r="D80" s="190" t="s">
        <v>3081</v>
      </c>
      <c r="E80" s="190" t="s">
        <v>3082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3079</v>
      </c>
      <c r="B81" s="187"/>
      <c r="C81" s="188" t="s">
        <v>3083</v>
      </c>
      <c r="D81" s="190" t="s">
        <v>3084</v>
      </c>
      <c r="E81" s="190" t="s">
        <v>3085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3079</v>
      </c>
      <c r="B82" s="187"/>
      <c r="C82" s="188" t="s">
        <v>3086</v>
      </c>
      <c r="D82" s="190" t="s">
        <v>3087</v>
      </c>
      <c r="E82" s="190" t="s">
        <v>3088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3079</v>
      </c>
      <c r="B83" s="187"/>
      <c r="C83" s="188" t="s">
        <v>3089</v>
      </c>
      <c r="D83" s="190" t="s">
        <v>3090</v>
      </c>
      <c r="E83" s="190" t="s">
        <v>3091</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3079</v>
      </c>
      <c r="B84" s="186"/>
      <c r="C84" s="186"/>
      <c r="D84" s="189" t="s">
        <v>3092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3093</v>
      </c>
      <c r="B85" s="187"/>
      <c r="C85" s="188" t="s">
        <v>3094</v>
      </c>
      <c r="D85" s="190" t="s">
        <v>3095</v>
      </c>
      <c r="E85" s="190" t="s">
        <v>3096</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3093</v>
      </c>
      <c r="B86" s="187"/>
      <c r="C86" s="188" t="s">
        <v>3097</v>
      </c>
      <c r="D86" s="190" t="s">
        <v>3098</v>
      </c>
      <c r="E86" s="190" t="s">
        <v>3099</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3093</v>
      </c>
      <c r="B87" s="187"/>
      <c r="C87" s="188" t="s">
        <v>3100</v>
      </c>
      <c r="D87" s="190" t="s">
        <v>3101</v>
      </c>
      <c r="E87" s="190" t="s">
        <v>3102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3093</v>
      </c>
      <c r="B88" s="187"/>
      <c r="C88" s="188" t="s">
        <v>3103</v>
      </c>
      <c r="D88" s="190" t="s">
        <v>3104</v>
      </c>
      <c r="E88" s="190" t="s">
        <v>3105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3093</v>
      </c>
      <c r="B89" s="187"/>
      <c r="C89" s="188" t="s">
        <v>3106</v>
      </c>
      <c r="D89" s="190" t="s">
        <v>3107</v>
      </c>
      <c r="E89" s="190" t="s">
        <v>3108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3093</v>
      </c>
      <c r="B90" s="186" t="s">
        <v>3109</v>
      </c>
      <c r="C90" s="186"/>
      <c r="D90" s="189" t="s">
        <v>3110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3093</v>
      </c>
      <c r="B91" s="187" t="s">
        <v>3109</v>
      </c>
      <c r="C91" s="188" t="s">
        <v>3111</v>
      </c>
      <c r="D91" s="190" t="s">
        <v>3112</v>
      </c>
      <c r="E91" s="190" t="s">
        <v>3113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3093</v>
      </c>
      <c r="B92" s="187" t="s">
        <v>3109</v>
      </c>
      <c r="C92" s="188" t="s">
        <v>3114</v>
      </c>
      <c r="D92" s="190" t="s">
        <v>3115</v>
      </c>
      <c r="E92" s="190" t="s">
        <v>3116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3109</v>
      </c>
      <c r="C93" s="188" t="s">
        <v>3117</v>
      </c>
      <c r="D93" s="190" t="s">
        <v>3118</v>
      </c>
      <c r="E93" s="190" t="s">
        <v>3119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3109</v>
      </c>
      <c r="C94" s="188" t="s">
        <v>3120</v>
      </c>
      <c r="D94" s="190" t="s">
        <v>3121</v>
      </c>
      <c r="E94" s="190" t="s">
        <v>3122</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3109</v>
      </c>
      <c r="C95" s="188" t="s">
        <v>3123</v>
      </c>
      <c r="D95" s="190" t="s">
        <v>3124</v>
      </c>
      <c r="E95" s="190" t="s">
        <v>3125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3109</v>
      </c>
      <c r="C96" s="188" t="s">
        <v>3126</v>
      </c>
      <c r="D96" s="190" t="s">
        <v>3127</v>
      </c>
      <c r="E96" s="190" t="s">
        <v>3128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3109</v>
      </c>
      <c r="C97" s="188" t="s">
        <v>3129</v>
      </c>
      <c r="D97" s="190" t="s">
        <v>3130</v>
      </c>
      <c r="E97" s="190" t="s">
        <v>3131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3109</v>
      </c>
      <c r="C98" s="188" t="s">
        <v>3132</v>
      </c>
      <c r="D98" s="190" t="s">
        <v>3133</v>
      </c>
      <c r="E98" s="190" t="s">
        <v>3134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3135</v>
      </c>
      <c r="C99" s="186"/>
      <c r="D99" s="189" t="s">
        <v>3136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3135</v>
      </c>
      <c r="C100" s="188" t="s">
        <v>3137</v>
      </c>
      <c r="D100" s="190" t="s">
        <v>3138</v>
      </c>
      <c r="E100" s="190" t="s">
        <v>3139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3135</v>
      </c>
      <c r="C101" s="188" t="s">
        <v>3140</v>
      </c>
      <c r="D101" s="190" t="s">
        <v>3141</v>
      </c>
      <c r="E101" s="190" t="s">
        <v>3142</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3135</v>
      </c>
      <c r="C102" s="188" t="s">
        <v>3143</v>
      </c>
      <c r="D102" s="190" t="s">
        <v>3144</v>
      </c>
      <c r="E102" s="190" t="s">
        <v>3145</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3135</v>
      </c>
      <c r="C103" s="188" t="s">
        <v>3146</v>
      </c>
      <c r="D103" s="190" t="s">
        <v>3147</v>
      </c>
      <c r="E103" s="190" t="s">
        <v>3148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3135</v>
      </c>
      <c r="C104" s="196" t="s">
        <v>3149</v>
      </c>
      <c r="D104" s="197" t="s">
        <v>3150</v>
      </c>
      <c r="E104" s="197" t="s">
        <v>3151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411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IFERROR(INDEX('Recommendations'!$I$2:$I$65, MATCH(G2,'Recommendations'!$B$2:$B$65,0))="Implemented", FALSE))</xm:f>
            <x14:dxf>
              <font>
                <color rgb="FF000000"/>
              </font>
              <fill>
                <patternFill>
                  <bgColor rgb="FF3C7D22"/>
                </patternFill>
              </fill>
            </x14:dxf>
          </x14:cfRule>
          <x14:cfRule type="expression" priority="2" id="{00000000-000E-0000-0800-000002000000}">
            <xm:f>AND(G2&lt;&gt;"", IFERROR(INDEX('Recommendations'!$I$2:$I$65, MATCH(G2,'Recommendations'!$B$2:$B$65,0))="Compensated", FALSE))</xm:f>
            <x14:dxf>
              <font>
                <color rgb="FF000000"/>
              </font>
              <fill>
                <patternFill>
                  <bgColor rgb="FFC6E0B4"/>
                </patternFill>
              </fill>
            </x14:dxf>
          </x14:cfRule>
          <x14:cfRule type="expression" priority="3" id="{00000000-000E-0000-0800-000003000000}">
            <xm:f>AND(G2&lt;&gt;"", IFERROR(INDEX('Recommendations'!$I$2:$I$65, MATCH(G2,'Recommendations'!$B$2:$B$65,0))="Testing", FALSE))</xm:f>
            <x14:dxf>
              <font>
                <color rgb="FF000000"/>
              </font>
              <fill>
                <patternFill>
                  <bgColor rgb="FFFFC000"/>
                </patternFill>
              </fill>
            </x14:dxf>
          </x14:cfRule>
          <x14:cfRule type="expression" priority="4" id="{00000000-000E-0000-0800-000004000000}">
            <xm:f>AND(G2&lt;&gt;"", IFERROR(INDEX('Recommendations'!$I$2:$I$65, MATCH(G2,'Recommendations'!$B$2:$B$65,0))="Failed", FALSE))</xm:f>
            <x14:dxf>
              <font>
                <color rgb="FF000000"/>
              </font>
              <fill>
                <patternFill>
                  <bgColor rgb="FFD82891"/>
                </patternFill>
              </fill>
            </x14:dxf>
          </x14:cfRule>
          <x14:cfRule type="expression" priority="5" id="{00000000-000E-0000-0800-000005000000}">
            <xm:f>AND(G2&lt;&gt;"", IFERROR(INDEX('Recommendations'!$I$2:$I$65, MATCH(G2,'Recommendations'!$B$2:$B$65,0))="Risk Accepted", FALSE))</xm:f>
            <x14:dxf>
              <font>
                <color rgb="FF000000"/>
              </font>
              <fill>
                <patternFill>
                  <bgColor rgb="FFD9D9D9"/>
                </patternFill>
              </fill>
            </x14:dxf>
          </x14:cfRule>
          <x14:cfRule type="expression" priority="6" id="{00000000-000E-0000-0800-000006000000}">
            <xm:f>AND(G2&lt;&gt;"", IFERROR(INDEX('Recommendations'!$I$2:$I$65, MATCH(G2,'Recommendations'!$B$2:$B$65,0))="N/A",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Azure Storage Services Benchmark - SHGIR</dc:title>
  <dc:subject>Generated on: 2026-06-08 20:05:07</dc:subject>
  <dc:creator>Anicet Fopa Tchoffo</dc:creator>
  <cp:keywords>Baseline;Hardening;CIS;Benchmark</cp:keywords>
  <dc:description>Baseline Developed By: Center for Internet Security (CIS)</dc:description>
  <cp:lastModifiedBy>Anicet Fopa Tchoffo</cp:lastModifiedBy>
  <dcterms:modified xsi:type="dcterms:W3CDTF">2026-06-08T19:05:18Z</dcterms:modified>
  <cp:category>CIS</cp:category>
  <cp:contentStatus>Draft</cp:contentStatus>
</cp:coreProperties>
</file>