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DCFE61E551E5F467E67281615FBCB65821B5B552" xr6:coauthVersionLast="47" xr6:coauthVersionMax="47" xr10:uidLastSave="{61C26170-04ED-41FC-ACB9-C90177E1970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D93" i="3" s="1"/>
  <c r="E85" i="3"/>
  <c r="D85" i="3"/>
  <c r="C85" i="3"/>
  <c r="E84" i="3"/>
  <c r="D84" i="3"/>
  <c r="C84" i="3"/>
  <c r="W136" i="3" s="1"/>
  <c r="F83" i="3"/>
  <c r="V167" i="3" s="1"/>
  <c r="E83" i="3"/>
  <c r="D83" i="3"/>
  <c r="C83" i="3"/>
  <c r="U136" i="3" s="1"/>
  <c r="E82" i="3"/>
  <c r="D82" i="3"/>
  <c r="C82" i="3"/>
  <c r="S136" i="3" s="1"/>
  <c r="E68" i="3"/>
  <c r="D68" i="3"/>
  <c r="C68" i="3"/>
  <c r="F68" i="3" s="1"/>
  <c r="E67" i="3"/>
  <c r="D67" i="3"/>
  <c r="F67" i="3" s="1"/>
  <c r="C67" i="3"/>
  <c r="E55" i="3"/>
  <c r="F49" i="3"/>
  <c r="E58" i="3" s="1"/>
  <c r="E49" i="3"/>
  <c r="D49" i="3"/>
  <c r="C49" i="3"/>
  <c r="E48" i="3"/>
  <c r="D48" i="3"/>
  <c r="C48" i="3"/>
  <c r="F48" i="3" s="1"/>
  <c r="E47" i="3"/>
  <c r="D47" i="3"/>
  <c r="C47" i="3"/>
  <c r="F47" i="3" s="1"/>
  <c r="F46" i="3"/>
  <c r="D55" i="3" s="1"/>
  <c r="E46" i="3"/>
  <c r="D46" i="3"/>
  <c r="C46" i="3"/>
  <c r="E45" i="3"/>
  <c r="D45" i="3"/>
  <c r="C45" i="3"/>
  <c r="F45" i="3" s="1"/>
  <c r="E44" i="3"/>
  <c r="D44" i="3"/>
  <c r="C44" i="3"/>
  <c r="F44" i="3" s="1"/>
  <c r="E30" i="3"/>
  <c r="D30" i="3"/>
  <c r="F30" i="3" s="1"/>
  <c r="C30" i="3"/>
  <c r="E29" i="3"/>
  <c r="D29" i="3"/>
  <c r="C29" i="3"/>
  <c r="F29" i="3" s="1"/>
  <c r="F16" i="3"/>
  <c r="R168" i="3" s="1"/>
  <c r="E16" i="3"/>
  <c r="D16" i="3"/>
  <c r="C16" i="3"/>
  <c r="Q136" i="3" s="1"/>
  <c r="D9" i="3"/>
  <c r="C9" i="3"/>
  <c r="D8" i="3"/>
  <c r="C8" i="3"/>
  <c r="C7" i="3"/>
  <c r="D7" i="3" s="1"/>
  <c r="E72" i="3" l="1"/>
  <c r="D72" i="3"/>
  <c r="C72" i="3"/>
  <c r="E35" i="3"/>
  <c r="D35" i="3"/>
  <c r="C35" i="3"/>
  <c r="E94" i="3"/>
  <c r="D94" i="3"/>
  <c r="C94" i="3"/>
  <c r="E73" i="3"/>
  <c r="D73" i="3"/>
  <c r="C73" i="3"/>
  <c r="E111" i="3"/>
  <c r="D111" i="3"/>
  <c r="C111" i="3"/>
  <c r="E110" i="3"/>
  <c r="D110" i="3"/>
  <c r="C110" i="3"/>
  <c r="E54" i="3"/>
  <c r="D54" i="3"/>
  <c r="C54" i="3"/>
  <c r="E56" i="3"/>
  <c r="D56" i="3"/>
  <c r="C56" i="3"/>
  <c r="E112" i="3"/>
  <c r="D112" i="3"/>
  <c r="C112" i="3"/>
  <c r="G125" i="3"/>
  <c r="E113" i="3"/>
  <c r="D113" i="3"/>
  <c r="C113" i="3"/>
  <c r="E53" i="3"/>
  <c r="D53" i="3"/>
  <c r="C53" i="3"/>
  <c r="E57" i="3"/>
  <c r="C57" i="3"/>
  <c r="D57" i="3"/>
  <c r="E34" i="3"/>
  <c r="D34" i="3"/>
  <c r="C34" i="3"/>
  <c r="V138" i="3"/>
  <c r="V143" i="3"/>
  <c r="V148" i="3"/>
  <c r="V153" i="3"/>
  <c r="V158" i="3"/>
  <c r="V163" i="3"/>
  <c r="V168" i="3"/>
  <c r="R139" i="3"/>
  <c r="R144" i="3"/>
  <c r="R149" i="3"/>
  <c r="R154" i="3"/>
  <c r="R159" i="3"/>
  <c r="R164" i="3"/>
  <c r="E20" i="3"/>
  <c r="V139" i="3"/>
  <c r="V144" i="3"/>
  <c r="V149" i="3"/>
  <c r="V154" i="3"/>
  <c r="V159" i="3"/>
  <c r="V164" i="3"/>
  <c r="R140" i="3"/>
  <c r="R145" i="3"/>
  <c r="R150" i="3"/>
  <c r="R155" i="3"/>
  <c r="R160" i="3"/>
  <c r="R165" i="3"/>
  <c r="C58" i="3"/>
  <c r="F82" i="3"/>
  <c r="C91" i="3"/>
  <c r="D58" i="3"/>
  <c r="D91" i="3"/>
  <c r="E91" i="3"/>
  <c r="V140" i="3"/>
  <c r="V145" i="3"/>
  <c r="V150" i="3"/>
  <c r="V155" i="3"/>
  <c r="V160" i="3"/>
  <c r="V165" i="3"/>
  <c r="R141" i="3"/>
  <c r="R146" i="3"/>
  <c r="R151" i="3"/>
  <c r="R156" i="3"/>
  <c r="R161" i="3"/>
  <c r="R166" i="3"/>
  <c r="D20" i="3"/>
  <c r="C93" i="3"/>
  <c r="V141" i="3"/>
  <c r="V146" i="3"/>
  <c r="V151" i="3"/>
  <c r="V156" i="3"/>
  <c r="V161" i="3"/>
  <c r="V166" i="3"/>
  <c r="C20" i="3"/>
  <c r="F84" i="3"/>
  <c r="E93" i="3"/>
  <c r="R142" i="3"/>
  <c r="R147" i="3"/>
  <c r="R152" i="3"/>
  <c r="R157" i="3"/>
  <c r="R162" i="3"/>
  <c r="R167" i="3"/>
  <c r="V142" i="3"/>
  <c r="V147" i="3"/>
  <c r="V152" i="3"/>
  <c r="V157" i="3"/>
  <c r="V162" i="3"/>
  <c r="C55" i="3"/>
  <c r="R138" i="3"/>
  <c r="R143" i="3"/>
  <c r="R148" i="3"/>
  <c r="R153" i="3"/>
  <c r="R158" i="3"/>
  <c r="R163" i="3"/>
  <c r="T168" i="3" l="1"/>
  <c r="T163" i="3"/>
  <c r="T158" i="3"/>
  <c r="T153" i="3"/>
  <c r="T148" i="3"/>
  <c r="T143" i="3"/>
  <c r="T138" i="3"/>
  <c r="T167" i="3"/>
  <c r="T162" i="3"/>
  <c r="T157" i="3"/>
  <c r="T152" i="3"/>
  <c r="T147" i="3"/>
  <c r="T142" i="3"/>
  <c r="T166" i="3"/>
  <c r="T161" i="3"/>
  <c r="T156" i="3"/>
  <c r="T151" i="3"/>
  <c r="T146" i="3"/>
  <c r="T141" i="3"/>
  <c r="T165" i="3"/>
  <c r="T160" i="3"/>
  <c r="T155" i="3"/>
  <c r="T150" i="3"/>
  <c r="T145" i="3"/>
  <c r="T140" i="3"/>
  <c r="E90" i="3"/>
  <c r="D90" i="3"/>
  <c r="C90" i="3"/>
  <c r="T164" i="3"/>
  <c r="T159" i="3"/>
  <c r="T154" i="3"/>
  <c r="T149" i="3"/>
  <c r="T144" i="3"/>
  <c r="T139" i="3"/>
  <c r="X167" i="3"/>
  <c r="X162" i="3"/>
  <c r="X157" i="3"/>
  <c r="X152" i="3"/>
  <c r="X147" i="3"/>
  <c r="X142" i="3"/>
  <c r="X166" i="3"/>
  <c r="X161" i="3"/>
  <c r="X156" i="3"/>
  <c r="X151" i="3"/>
  <c r="X146" i="3"/>
  <c r="X141" i="3"/>
  <c r="E92" i="3"/>
  <c r="X165" i="3"/>
  <c r="X160" i="3"/>
  <c r="X155" i="3"/>
  <c r="X150" i="3"/>
  <c r="X145" i="3"/>
  <c r="X140" i="3"/>
  <c r="C92" i="3"/>
  <c r="D92" i="3"/>
  <c r="X164" i="3"/>
  <c r="X159" i="3"/>
  <c r="X154" i="3"/>
  <c r="X149" i="3"/>
  <c r="X144" i="3"/>
  <c r="X139" i="3"/>
  <c r="X168" i="3"/>
  <c r="X163" i="3"/>
  <c r="X158" i="3"/>
  <c r="X153" i="3"/>
  <c r="X148" i="3"/>
  <c r="X143" i="3"/>
  <c r="X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 xml:space="preserve">Ensure </t>
        </r>
        <r>
          <rPr>
            <sz val="11"/>
            <color rgb="FF000000"/>
            <rFont val="Calibri"/>
          </rPr>
          <t>'</t>
        </r>
        <r>
          <rPr>
            <b/>
            <sz val="11"/>
            <color rgb="FF000000"/>
            <rFont val="Calibri"/>
          </rPr>
          <t>Update Channel</t>
        </r>
        <r>
          <rPr>
            <sz val="11"/>
            <color rgb="FF000000"/>
            <rFont val="Calibri"/>
          </rPr>
          <t>'</t>
        </r>
        <r>
          <rPr>
            <sz val="11"/>
            <color rgb="FF000000"/>
            <rFont val="Calibri"/>
          </rPr>
          <t xml:space="preserve"> is set to </t>
        </r>
        <r>
          <rPr>
            <sz val="11"/>
            <color rgb="FF000000"/>
            <rFont val="Calibri"/>
          </rPr>
          <t>'</t>
        </r>
        <r>
          <rPr>
            <b/>
            <sz val="11"/>
            <color rgb="FF000000"/>
            <rFont val="Calibri"/>
          </rPr>
          <t>Stable</t>
        </r>
        <r>
          <rPr>
            <sz val="11"/>
            <color rgb="FF000000"/>
            <rFont val="Calibri"/>
          </rPr>
          <t>'</t>
        </r>
      </text>
    </comment>
    <comment ref="J19" authorId="0" shapeId="0" xr:uid="{00000000-0006-0000-0400-000002000000}">
      <text>
        <r>
          <rPr>
            <sz val="11"/>
            <rFont val="Calibri"/>
          </rPr>
          <t>Ensure no Azure SQL Database firewall rule is overly permissive</t>
        </r>
      </text>
    </comment>
    <comment ref="J26" authorId="0" shapeId="0" xr:uid="{00000000-0006-0000-0400-000003000000}">
      <text>
        <r>
          <rPr>
            <sz val="11"/>
            <rFont val="Calibri"/>
          </rPr>
          <t xml:space="preserve">Ensure that </t>
        </r>
        <r>
          <rPr>
            <sz val="11"/>
            <color rgb="FF000000"/>
            <rFont val="Calibri"/>
          </rPr>
          <t>'</t>
        </r>
        <r>
          <rPr>
            <b/>
            <sz val="11"/>
            <color rgb="FF000000"/>
            <rFont val="Calibri"/>
          </rPr>
          <t>Allow access only via 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26" authorId="0" shapeId="0" xr:uid="{00000000-0006-0000-0400-000009000000}">
      <text>
        <r>
          <rPr>
            <sz val="11"/>
            <rFont val="Calibri"/>
          </rPr>
          <t xml:space="preserve">Ensure that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TLS v1.2 (or higher)</t>
        </r>
      </text>
    </comment>
    <comment ref="L26" authorId="0" shapeId="0" xr:uid="{00000000-0006-0000-0400-000004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Server</t>
        </r>
      </text>
    </comment>
    <comment ref="M26" authorId="0" shapeId="0" xr:uid="{00000000-0006-0000-0400-000005000000}">
      <text>
        <r>
          <rPr>
            <sz val="11"/>
            <rFont val="Calibri"/>
          </rPr>
          <t xml:space="preserve">Ensure server parameter </t>
        </r>
        <r>
          <rPr>
            <sz val="11"/>
            <color rgb="FF000000"/>
            <rFont val="Calibri"/>
          </rPr>
          <t>'</t>
        </r>
        <r>
          <rPr>
            <b/>
            <sz val="11"/>
            <color rgb="FF000000"/>
            <rFont val="Calibri"/>
          </rPr>
          <t>tls_version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MySQL flexible server</t>
        </r>
      </text>
    </comment>
    <comment ref="N26" authorId="0" shapeId="0" xr:uid="{00000000-0006-0000-0400-000006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O26" authorId="0" shapeId="0" xr:uid="{00000000-0006-0000-0400-000007000000}">
      <text>
        <r>
          <rPr>
            <sz val="11"/>
            <rFont val="Calibri"/>
          </rPr>
          <t xml:space="preserve">Ensure server parameter </t>
        </r>
        <r>
          <rPr>
            <sz val="11"/>
            <color rgb="FF000000"/>
            <rFont val="Calibri"/>
          </rPr>
          <t>'</t>
        </r>
        <r>
          <rPr>
            <b/>
            <sz val="11"/>
            <color rgb="FF000000"/>
            <rFont val="Calibri"/>
          </rPr>
          <t>ssl_min_protocol_version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PostgreSQL server</t>
        </r>
      </text>
    </comment>
    <comment ref="P26" authorId="0" shapeId="0" xr:uid="{00000000-0006-0000-0400-000008000000}">
      <text>
        <r>
          <rPr>
            <sz val="11"/>
            <rFont val="Calibri"/>
          </rPr>
          <t xml:space="preserve">Ensure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
        </r>
        <r>
          <rPr>
            <sz val="11"/>
            <color rgb="FF000000"/>
            <rFont val="Calibri"/>
          </rPr>
          <t>'</t>
        </r>
        <r>
          <rPr>
            <b/>
            <sz val="11"/>
            <color rgb="FF000000"/>
            <rFont val="Calibri"/>
          </rPr>
          <t>TLS 1.2</t>
        </r>
        <r>
          <rPr>
            <sz val="11"/>
            <color rgb="FF000000"/>
            <rFont val="Calibri"/>
          </rPr>
          <t>'</t>
        </r>
        <r>
          <rPr>
            <sz val="11"/>
            <color rgb="FF000000"/>
            <rFont val="Calibri"/>
          </rPr>
          <t xml:space="preserve"> or higher</t>
        </r>
      </text>
    </comment>
    <comment ref="J27" authorId="0" shapeId="0" xr:uid="{00000000-0006-0000-0400-00000A000000}">
      <text>
        <r>
          <rPr>
            <sz val="11"/>
            <rFont val="Calibri"/>
          </rPr>
          <t>Ensure that Azure Cache for Redis is Using Customer-Managed Keys</t>
        </r>
      </text>
    </comment>
    <comment ref="K27" authorId="0" shapeId="0" xr:uid="{00000000-0006-0000-0400-00000C000000}">
      <text>
        <r>
          <rPr>
            <sz val="11"/>
            <rFont val="Calibri"/>
          </rPr>
          <t>Ensure critical data is encrypted with customer-managed keys (CMK)</t>
        </r>
      </text>
    </comment>
    <comment ref="L27" authorId="0" shapeId="0" xr:uid="{00000000-0006-0000-0400-00000D000000}">
      <text>
        <r>
          <rPr>
            <sz val="11"/>
            <rFont val="Calibri"/>
          </rPr>
          <t>Ensure Data Factory is encrypted using Customer Managed Keys</t>
        </r>
      </text>
    </comment>
    <comment ref="M27" authorId="0" shapeId="0" xr:uid="{00000000-0006-0000-0400-00000E000000}">
      <text>
        <r>
          <rPr>
            <sz val="11"/>
            <rFont val="Calibri"/>
          </rPr>
          <t>Ensure that Data Factory is using Azure Key Vault to store Credentials and Secrets</t>
        </r>
      </text>
    </comment>
    <comment ref="N27" authorId="0" shapeId="0" xr:uid="{00000000-0006-0000-0400-00000F000000}">
      <text>
        <r>
          <rPr>
            <sz val="11"/>
            <rFont val="Calibri"/>
          </rPr>
          <t>Ensure Azure Database for MySQL uses Customer Managed Keys for Encryption at Rest</t>
        </r>
      </text>
    </comment>
    <comment ref="O27" authorId="0" shapeId="0" xr:uid="{00000000-0006-0000-0400-000010000000}">
      <text>
        <r>
          <rPr>
            <sz val="11"/>
            <rFont val="Calibri"/>
          </rPr>
          <t>Ensure Azure Database for PostgreSQL uses Customer Managed Keys for Encryption at Rest</t>
        </r>
      </text>
    </comment>
    <comment ref="P27" authorId="0" shapeId="0" xr:uid="{00000000-0006-0000-0400-000011000000}">
      <text>
        <r>
          <rPr>
            <sz val="11"/>
            <rFont val="Calibri"/>
          </rPr>
          <t>Ensure SQL server</t>
        </r>
        <r>
          <rPr>
            <sz val="11"/>
            <color rgb="FF000000"/>
            <rFont val="Calibri"/>
          </rPr>
          <t>'</t>
        </r>
        <r>
          <rPr>
            <sz val="11"/>
            <color rgb="FF000000"/>
            <rFont val="Calibri"/>
          </rPr>
          <t>s Transparent Data Encryption (TDE) protector is encrypted with Customer-managed key</t>
        </r>
      </text>
    </comment>
    <comment ref="Q27" authorId="0" shapeId="0" xr:uid="{00000000-0006-0000-0400-00000B000000}">
      <text>
        <r>
          <rPr>
            <sz val="11"/>
            <rFont val="Calibri"/>
          </rPr>
          <t xml:space="preserve">Ensure that </t>
        </r>
        <r>
          <rPr>
            <sz val="11"/>
            <color rgb="FF000000"/>
            <rFont val="Calibri"/>
          </rPr>
          <t>'</t>
        </r>
        <r>
          <rPr>
            <b/>
            <sz val="11"/>
            <color rgb="FF000000"/>
            <rFont val="Calibri"/>
          </rPr>
          <t>Data encryption</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on a SQL Database</t>
        </r>
      </text>
    </comment>
    <comment ref="J35" authorId="0" shapeId="0" xr:uid="{00000000-0006-0000-0400-000012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text>
    </comment>
    <comment ref="K35" authorId="0" shapeId="0" xr:uid="{00000000-0006-0000-0400-000013000000}">
      <text>
        <r>
          <rPr>
            <sz val="11"/>
            <rFont val="Calibri"/>
          </rPr>
          <t>Ensure `Public Network Access` is `Disabled`</t>
        </r>
      </text>
    </comment>
    <comment ref="L35" authorId="0" shapeId="0" xr:uid="{00000000-0006-0000-0400-000014000000}">
      <text>
        <r>
          <rPr>
            <sz val="11"/>
            <rFont val="Calibri"/>
          </rPr>
          <t>Ensure the firewall does not allow all network traffic</t>
        </r>
      </text>
    </comment>
    <comment ref="M35" authorId="0" shapeId="0" xr:uid="{00000000-0006-0000-0400-000015000000}">
      <text>
        <r>
          <rPr>
            <sz val="11"/>
            <rFont val="Calibri"/>
          </rPr>
          <t>Ensure `Public Network Access` is `Disabled` for Azure Database for MySQL</t>
        </r>
      </text>
    </comment>
    <comment ref="N35" authorId="0" shapeId="0" xr:uid="{00000000-0006-0000-0400-000016000000}">
      <text>
        <r>
          <rPr>
            <sz val="11"/>
            <rFont val="Calibri"/>
          </rPr>
          <t>Ensure `Public Network Access` is `Disabled` for Azure Database for PostgreSQL</t>
        </r>
      </text>
    </comment>
    <comment ref="O35" authorId="0" shapeId="0" xr:uid="{00000000-0006-0000-0400-000017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J38" authorId="0" shapeId="0" xr:uid="{00000000-0006-0000-0400-000018000000}">
      <text>
        <r>
          <rPr>
            <sz val="11"/>
            <rFont val="Calibri"/>
          </rPr>
          <t xml:space="preserve">Ensure server parameter </t>
        </r>
        <r>
          <rPr>
            <sz val="11"/>
            <color rgb="FF000000"/>
            <rFont val="Calibri"/>
          </rPr>
          <t>'</t>
        </r>
        <r>
          <rPr>
            <b/>
            <sz val="11"/>
            <color rgb="FF000000"/>
            <rFont val="Calibri"/>
          </rPr>
          <t>connection_throttle.enable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J48" authorId="0" shapeId="0" xr:uid="{00000000-0006-0000-0400-000019000000}">
      <text>
        <r>
          <rPr>
            <sz val="11"/>
            <rFont val="Calibri"/>
          </rPr>
          <t>Ensure that Data Factory is using RBAC to manage privilege assignment</t>
        </r>
      </text>
    </comment>
    <comment ref="J49" authorId="0" shapeId="0" xr:uid="{00000000-0006-0000-0400-00001A000000}">
      <text>
        <r>
          <rPr>
            <sz val="11"/>
            <rFont val="Calibri"/>
          </rPr>
          <t xml:space="preserve">Ensure that </t>
        </r>
        <r>
          <rPr>
            <sz val="11"/>
            <color rgb="FF000000"/>
            <rFont val="Calibri"/>
          </rPr>
          <t>'</t>
        </r>
        <r>
          <rPr>
            <b/>
            <sz val="11"/>
            <color rgb="FF000000"/>
            <rFont val="Calibri"/>
          </rPr>
          <t>System Assigned Managed Identity</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50" authorId="0" shapeId="0" xr:uid="{00000000-0006-0000-0400-00001B000000}">
      <text>
        <r>
          <rPr>
            <sz val="11"/>
            <rFont val="Calibri"/>
          </rPr>
          <t xml:space="preserve">Ensure </t>
        </r>
        <r>
          <rPr>
            <sz val="11"/>
            <color rgb="FF000000"/>
            <rFont val="Calibri"/>
          </rPr>
          <t>'</t>
        </r>
        <r>
          <rPr>
            <b/>
            <sz val="11"/>
            <color rgb="FF000000"/>
            <rFont val="Calibri"/>
          </rPr>
          <t>Microsoft Entra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K50" authorId="0" shapeId="0" xr:uid="{00000000-0006-0000-0400-00001C000000}">
      <text>
        <r>
          <rPr>
            <sz val="11"/>
            <rFont val="Calibri"/>
          </rPr>
          <t xml:space="preserve">Ensure that </t>
        </r>
        <r>
          <rPr>
            <sz val="11"/>
            <color rgb="FF000000"/>
            <rFont val="Calibri"/>
          </rPr>
          <t>'</t>
        </r>
        <r>
          <rPr>
            <b/>
            <sz val="11"/>
            <color rgb="FF000000"/>
            <rFont val="Calibri"/>
          </rPr>
          <t>System Assigned Managed Identity</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50" authorId="0" shapeId="0" xr:uid="{00000000-0006-0000-0400-00001D000000}">
      <text>
        <r>
          <rPr>
            <sz val="11"/>
            <rFont val="Calibri"/>
          </rPr>
          <t xml:space="preserve">Ensure </t>
        </r>
        <r>
          <rPr>
            <sz val="11"/>
            <color rgb="FF000000"/>
            <rFont val="Calibri"/>
          </rPr>
          <t>'</t>
        </r>
        <r>
          <rPr>
            <b/>
            <sz val="11"/>
            <color rgb="FF000000"/>
            <rFont val="Calibri"/>
          </rPr>
          <t>Access Keys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0" authorId="0" shapeId="0" xr:uid="{00000000-0006-0000-0400-00001E000000}">
      <text>
        <r>
          <rPr>
            <sz val="11"/>
            <rFont val="Calibri"/>
          </rPr>
          <t>Ensure Data Factory is using Managed Identities</t>
        </r>
      </text>
    </comment>
    <comment ref="N50" authorId="0" shapeId="0" xr:uid="{00000000-0006-0000-0400-00001F000000}">
      <text>
        <r>
          <rPr>
            <sz val="11"/>
            <rFont val="Calibri"/>
          </rPr>
          <t>Ensure Azure Database for MySQL uses only Microsoft Entra Authentication</t>
        </r>
      </text>
    </comment>
    <comment ref="O50" authorId="0" shapeId="0" xr:uid="{00000000-0006-0000-0400-000020000000}">
      <text>
        <r>
          <rPr>
            <sz val="11"/>
            <rFont val="Calibri"/>
          </rPr>
          <t>Ensure Azure Database for PostgreSQL uses only Microsoft Entra Authentication</t>
        </r>
      </text>
    </comment>
    <comment ref="P50" authorId="0" shapeId="0" xr:uid="{00000000-0006-0000-0400-000021000000}">
      <text>
        <r>
          <rPr>
            <sz val="11"/>
            <rFont val="Calibri"/>
          </rPr>
          <t>Ensure that Microsoft Entra authentication is Configured for SQL Servers</t>
        </r>
      </text>
    </comment>
    <comment ref="J52" authorId="0" shapeId="0" xr:uid="{00000000-0006-0000-0400-000022000000}">
      <text>
        <r>
          <rPr>
            <sz val="11"/>
            <rFont val="Calibri"/>
          </rPr>
          <t>Ensure that Data Factory is using RBAC to manage privilege assignment</t>
        </r>
      </text>
    </comment>
    <comment ref="J58" authorId="0" shapeId="0" xr:uid="{00000000-0006-0000-0400-000023000000}">
      <text>
        <r>
          <rPr>
            <sz val="11"/>
            <rFont val="Calibri"/>
          </rPr>
          <t xml:space="preserve">Ensure that </t>
        </r>
        <r>
          <rPr>
            <sz val="11"/>
            <color rgb="FF000000"/>
            <rFont val="Calibri"/>
          </rPr>
          <t>'</t>
        </r>
        <r>
          <rPr>
            <b/>
            <sz val="11"/>
            <color rgb="FF000000"/>
            <rFont val="Calibri"/>
          </rPr>
          <t>disableLocalAuth</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59" authorId="0" shapeId="0" xr:uid="{00000000-0006-0000-0400-000024000000}">
      <text>
        <r>
          <rPr>
            <sz val="11"/>
            <rFont val="Calibri"/>
          </rPr>
          <t xml:space="preserve">Ensure that </t>
        </r>
        <r>
          <rPr>
            <sz val="11"/>
            <color rgb="FF000000"/>
            <rFont val="Calibri"/>
          </rPr>
          <t>'</t>
        </r>
        <r>
          <rPr>
            <b/>
            <sz val="11"/>
            <color rgb="FF000000"/>
            <rFont val="Calibri"/>
          </rPr>
          <t>Access Policies</t>
        </r>
        <r>
          <rPr>
            <sz val="11"/>
            <color rgb="FF000000"/>
            <rFont val="Calibri"/>
          </rPr>
          <t>'</t>
        </r>
        <r>
          <rPr>
            <sz val="11"/>
            <color rgb="FF000000"/>
            <rFont val="Calibri"/>
          </rPr>
          <t xml:space="preserve"> are Implemented and Reviewed Periodically</t>
        </r>
      </text>
    </comment>
    <comment ref="J62" authorId="0" shapeId="0" xr:uid="{00000000-0006-0000-0400-000025000000}">
      <text>
        <r>
          <rPr>
            <sz val="11"/>
            <rFont val="Calibri"/>
          </rPr>
          <t xml:space="preserve">Ensure </t>
        </r>
        <r>
          <rPr>
            <sz val="11"/>
            <color rgb="FF000000"/>
            <rFont val="Calibri"/>
          </rPr>
          <t>'</t>
        </r>
        <r>
          <rPr>
            <b/>
            <sz val="11"/>
            <color rgb="FF000000"/>
            <rFont val="Calibri"/>
          </rPr>
          <t>Update Channel</t>
        </r>
        <r>
          <rPr>
            <sz val="11"/>
            <color rgb="FF000000"/>
            <rFont val="Calibri"/>
          </rPr>
          <t>'</t>
        </r>
        <r>
          <rPr>
            <sz val="11"/>
            <color rgb="FF000000"/>
            <rFont val="Calibri"/>
          </rPr>
          <t xml:space="preserve"> is set to </t>
        </r>
        <r>
          <rPr>
            <sz val="11"/>
            <color rgb="FF000000"/>
            <rFont val="Calibri"/>
          </rPr>
          <t>'</t>
        </r>
        <r>
          <rPr>
            <b/>
            <sz val="11"/>
            <color rgb="FF000000"/>
            <rFont val="Calibri"/>
          </rPr>
          <t>Stable</t>
        </r>
        <r>
          <rPr>
            <sz val="11"/>
            <color rgb="FF000000"/>
            <rFont val="Calibri"/>
          </rPr>
          <t>'</t>
        </r>
      </text>
    </comment>
    <comment ref="J70" authorId="0" shapeId="0" xr:uid="{00000000-0006-0000-0400-000026000000}">
      <text>
        <r>
          <rPr>
            <sz val="11"/>
            <rFont val="Calibri"/>
          </rPr>
          <t>Ensure that Cosmos DB Logging is Enabled</t>
        </r>
      </text>
    </comment>
    <comment ref="K70" authorId="0" shapeId="0" xr:uid="{00000000-0006-0000-0400-000027000000}">
      <text>
        <r>
          <rPr>
            <sz val="11"/>
            <rFont val="Calibri"/>
          </rPr>
          <t xml:space="preserve">Ensure server parameter </t>
        </r>
        <r>
          <rPr>
            <sz val="11"/>
            <color rgb="FF000000"/>
            <rFont val="Calibri"/>
          </rPr>
          <t>'</t>
        </r>
        <r>
          <rPr>
            <b/>
            <sz val="11"/>
            <color rgb="FF000000"/>
            <rFont val="Calibri"/>
          </rPr>
          <t>audit_log_enabled</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flexible server</t>
        </r>
      </text>
    </comment>
    <comment ref="L70" authorId="0" shapeId="0" xr:uid="{00000000-0006-0000-0400-000028000000}">
      <text>
        <r>
          <rPr>
            <sz val="11"/>
            <rFont val="Calibri"/>
          </rPr>
          <t xml:space="preserve">Ensure server parameter </t>
        </r>
        <r>
          <rPr>
            <sz val="11"/>
            <color rgb="FF000000"/>
            <rFont val="Calibri"/>
          </rPr>
          <t>'</t>
        </r>
        <r>
          <rPr>
            <b/>
            <sz val="11"/>
            <color rgb="FF000000"/>
            <rFont val="Calibri"/>
          </rPr>
          <t>audit_log_events</t>
        </r>
        <r>
          <rPr>
            <sz val="11"/>
            <color rgb="FF000000"/>
            <rFont val="Calibri"/>
          </rPr>
          <t>'</t>
        </r>
        <r>
          <rPr>
            <sz val="11"/>
            <color rgb="FF000000"/>
            <rFont val="Calibri"/>
          </rPr>
          <t xml:space="preserve"> has </t>
        </r>
        <r>
          <rPr>
            <sz val="11"/>
            <color rgb="FF000000"/>
            <rFont val="Calibri"/>
          </rPr>
          <t>'</t>
        </r>
        <r>
          <rPr>
            <b/>
            <sz val="11"/>
            <color rgb="FF000000"/>
            <rFont val="Calibri"/>
          </rPr>
          <t>CONNECTION</t>
        </r>
        <r>
          <rPr>
            <sz val="11"/>
            <color rgb="FF000000"/>
            <rFont val="Calibri"/>
          </rPr>
          <t>'</t>
        </r>
        <r>
          <rPr>
            <sz val="11"/>
            <color rgb="FF000000"/>
            <rFont val="Calibri"/>
          </rPr>
          <t xml:space="preserve"> set for MySQL flexible server</t>
        </r>
      </text>
    </comment>
    <comment ref="M70" authorId="0" shapeId="0" xr:uid="{00000000-0006-0000-0400-000029000000}">
      <text>
        <r>
          <rPr>
            <sz val="11"/>
            <rFont val="Calibri"/>
          </rPr>
          <t xml:space="preserve">Ensure server parameter </t>
        </r>
        <r>
          <rPr>
            <sz val="11"/>
            <color rgb="FF000000"/>
            <rFont val="Calibri"/>
          </rPr>
          <t>'</t>
        </r>
        <r>
          <rPr>
            <b/>
            <sz val="11"/>
            <color rgb="FF000000"/>
            <rFont val="Calibri"/>
          </rPr>
          <t>error_server_log_file</t>
        </r>
        <r>
          <rPr>
            <sz val="11"/>
            <color rgb="FF000000"/>
            <rFont val="Calibri"/>
          </rPr>
          <t>'</t>
        </r>
        <r>
          <rPr>
            <sz val="11"/>
            <color rgb="FF000000"/>
            <rFont val="Calibri"/>
          </rPr>
          <t xml:space="preserve"> is Enabled for MySQL Database Server</t>
        </r>
      </text>
    </comment>
    <comment ref="N70" authorId="0" shapeId="0" xr:uid="{00000000-0006-0000-0400-00002A000000}">
      <text>
        <r>
          <rPr>
            <sz val="11"/>
            <rFont val="Calibri"/>
          </rPr>
          <t xml:space="preserve">Ensure server parameter </t>
        </r>
        <r>
          <rPr>
            <sz val="11"/>
            <color rgb="FF000000"/>
            <rFont val="Calibri"/>
          </rPr>
          <t>'</t>
        </r>
        <r>
          <rPr>
            <b/>
            <sz val="11"/>
            <color rgb="FF000000"/>
            <rFont val="Calibri"/>
          </rPr>
          <t>connection_throttle.enable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O70" authorId="0" shapeId="0" xr:uid="{00000000-0006-0000-0400-00002B000000}">
      <text>
        <r>
          <rPr>
            <sz val="11"/>
            <rFont val="Calibri"/>
          </rPr>
          <t xml:space="preserve">Ensure server parameter </t>
        </r>
        <r>
          <rPr>
            <sz val="11"/>
            <color rgb="FF000000"/>
            <rFont val="Calibri"/>
          </rPr>
          <t>'</t>
        </r>
        <r>
          <rPr>
            <b/>
            <sz val="11"/>
            <color rgb="FF000000"/>
            <rFont val="Calibri"/>
          </rPr>
          <t>log_checkpoints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P70" authorId="0" shapeId="0" xr:uid="{00000000-0006-0000-0400-00002C000000}">
      <text>
        <r>
          <rPr>
            <sz val="11"/>
            <rFont val="Calibri"/>
          </rPr>
          <t xml:space="preserve">Ensure server parameter </t>
        </r>
        <r>
          <rPr>
            <sz val="11"/>
            <color rgb="FF000000"/>
            <rFont val="Calibri"/>
          </rPr>
          <t>'</t>
        </r>
        <r>
          <rPr>
            <b/>
            <sz val="11"/>
            <color rgb="FF000000"/>
            <rFont val="Calibri"/>
          </rPr>
          <t>log_disconnections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Q70" authorId="0" shapeId="0" xr:uid="{00000000-0006-0000-0400-00002D000000}">
      <text>
        <r>
          <rPr>
            <sz val="11"/>
            <rFont val="Calibri"/>
          </rPr>
          <t xml:space="preserve">Ensure server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J71" authorId="0" shapeId="0" xr:uid="{00000000-0006-0000-0400-00002E000000}">
      <text>
        <r>
          <rPr>
            <sz val="11"/>
            <rFont val="Calibri"/>
          </rPr>
          <t xml:space="preserve">Ensure server parameter </t>
        </r>
        <r>
          <rPr>
            <sz val="11"/>
            <color rgb="FF000000"/>
            <rFont val="Calibri"/>
          </rPr>
          <t>'</t>
        </r>
        <r>
          <rPr>
            <b/>
            <sz val="11"/>
            <color rgb="FF000000"/>
            <rFont val="Calibri"/>
          </rPr>
          <t>logfiles.retention_days</t>
        </r>
        <r>
          <rPr>
            <sz val="11"/>
            <color rgb="FF000000"/>
            <rFont val="Calibri"/>
          </rPr>
          <t>'</t>
        </r>
        <r>
          <rPr>
            <sz val="11"/>
            <color rgb="FF000000"/>
            <rFont val="Calibri"/>
          </rPr>
          <t xml:space="preserve"> is greater than 3 days for PostgreSQL server</t>
        </r>
      </text>
    </comment>
    <comment ref="K71" authorId="0" shapeId="0" xr:uid="{00000000-0006-0000-0400-00002F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Retention is </t>
        </r>
        <r>
          <rPr>
            <sz val="11"/>
            <color rgb="FF000000"/>
            <rFont val="Calibri"/>
          </rPr>
          <t>'</t>
        </r>
        <r>
          <rPr>
            <b/>
            <sz val="11"/>
            <color rgb="FF000000"/>
            <rFont val="Calibri"/>
          </rPr>
          <t>greater than 90 days</t>
        </r>
        <r>
          <rPr>
            <sz val="11"/>
            <color rgb="FF000000"/>
            <rFont val="Calibri"/>
          </rPr>
          <t>'</t>
        </r>
      </text>
    </comment>
    <comment ref="J73" authorId="0" shapeId="0" xr:uid="{00000000-0006-0000-0400-000030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78" authorId="0" shapeId="0" xr:uid="{00000000-0006-0000-0400-000031000000}">
      <text>
        <r>
          <rPr>
            <sz val="11"/>
            <rFont val="Calibri"/>
          </rPr>
          <t xml:space="preserve">Ensure server parameter </t>
        </r>
        <r>
          <rPr>
            <sz val="11"/>
            <color rgb="FF000000"/>
            <rFont val="Calibri"/>
          </rPr>
          <t>'</t>
        </r>
        <r>
          <rPr>
            <b/>
            <sz val="11"/>
            <color rgb="FF000000"/>
            <rFont val="Calibri"/>
          </rPr>
          <t>logfiles.retention_days</t>
        </r>
        <r>
          <rPr>
            <sz val="11"/>
            <color rgb="FF000000"/>
            <rFont val="Calibri"/>
          </rPr>
          <t>'</t>
        </r>
        <r>
          <rPr>
            <sz val="11"/>
            <color rgb="FF000000"/>
            <rFont val="Calibri"/>
          </rPr>
          <t xml:space="preserve"> is greater than 3 days for PostgreSQL server</t>
        </r>
      </text>
    </comment>
    <comment ref="K78" authorId="0" shapeId="0" xr:uid="{00000000-0006-0000-0400-000032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Retention is </t>
        </r>
        <r>
          <rPr>
            <sz val="11"/>
            <color rgb="FF000000"/>
            <rFont val="Calibri"/>
          </rPr>
          <t>'</t>
        </r>
        <r>
          <rPr>
            <b/>
            <sz val="11"/>
            <color rgb="FF000000"/>
            <rFont val="Calibri"/>
          </rPr>
          <t>greater than 90 days</t>
        </r>
        <r>
          <rPr>
            <sz val="11"/>
            <color rgb="FF000000"/>
            <rFont val="Calibri"/>
          </rPr>
          <t>'</t>
        </r>
      </text>
    </comment>
    <comment ref="J105" authorId="0" shapeId="0" xr:uid="{00000000-0006-0000-0400-000033000000}">
      <text>
        <r>
          <rPr>
            <sz val="11"/>
            <rFont val="Calibri"/>
          </rPr>
          <t>Ensure Azure Cache for Redis is Using a Private Link</t>
        </r>
      </text>
    </comment>
    <comment ref="K105" authorId="0" shapeId="0" xr:uid="{00000000-0006-0000-0400-000034000000}">
      <text>
        <r>
          <rPr>
            <sz val="11"/>
            <rFont val="Calibri"/>
          </rPr>
          <t>Ensure that Cosmos DB uses Private Endpoints where possible</t>
        </r>
      </text>
    </comment>
    <comment ref="L105" authorId="0" shapeId="0" xr:uid="{00000000-0006-0000-0400-000035000000}">
      <text>
        <r>
          <rPr>
            <sz val="11"/>
            <rFont val="Calibri"/>
          </rPr>
          <t>Ensure Private Endpoints Are Used for Azure MySQL Databases</t>
        </r>
      </text>
    </comment>
    <comment ref="M105" authorId="0" shapeId="0" xr:uid="{00000000-0006-0000-0400-000036000000}">
      <text>
        <r>
          <rPr>
            <sz val="11"/>
            <rFont val="Calibri"/>
          </rPr>
          <t>Ensure Private Endpoints Are Used for Azure Database for PostgreSQL</t>
        </r>
      </text>
    </comment>
    <comment ref="J106" authorId="0" shapeId="0" xr:uid="{00000000-0006-0000-0400-000037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text>
    </comment>
    <comment ref="K106" authorId="0" shapeId="0" xr:uid="{00000000-0006-0000-0400-00003B000000}">
      <text>
        <r>
          <rPr>
            <sz val="11"/>
            <rFont val="Calibri"/>
          </rPr>
          <t>Ensure Azure Cache for Redis is Using a Private Link</t>
        </r>
      </text>
    </comment>
    <comment ref="L106" authorId="0" shapeId="0" xr:uid="{00000000-0006-0000-0400-00003C000000}">
      <text>
        <r>
          <rPr>
            <sz val="11"/>
            <rFont val="Calibri"/>
          </rPr>
          <t>Ensure that Cosmos DB uses Private Endpoints where possible</t>
        </r>
      </text>
    </comment>
    <comment ref="M106" authorId="0" shapeId="0" xr:uid="{00000000-0006-0000-0400-00003D000000}">
      <text>
        <r>
          <rPr>
            <sz val="11"/>
            <rFont val="Calibri"/>
          </rPr>
          <t>Ensure `Public Network Access` is `Disabled`</t>
        </r>
      </text>
    </comment>
    <comment ref="N106" authorId="0" shapeId="0" xr:uid="{00000000-0006-0000-0400-00003E000000}">
      <text>
        <r>
          <rPr>
            <sz val="11"/>
            <rFont val="Calibri"/>
          </rPr>
          <t>Ensure the firewall does not allow all network traffic</t>
        </r>
      </text>
    </comment>
    <comment ref="O106" authorId="0" shapeId="0" xr:uid="{00000000-0006-0000-0400-00003F000000}">
      <text>
        <r>
          <rPr>
            <sz val="11"/>
            <rFont val="Calibri"/>
          </rPr>
          <t>Ensure `Public Network Access` is `Disabled` for Azure Database for MySQL</t>
        </r>
      </text>
    </comment>
    <comment ref="P106" authorId="0" shapeId="0" xr:uid="{00000000-0006-0000-0400-000040000000}">
      <text>
        <r>
          <rPr>
            <sz val="11"/>
            <rFont val="Calibri"/>
          </rPr>
          <t>Ensure Private Endpoints Are Used for Azure MySQL Databases</t>
        </r>
      </text>
    </comment>
    <comment ref="Q106" authorId="0" shapeId="0" xr:uid="{00000000-0006-0000-0400-000041000000}">
      <text>
        <r>
          <rPr>
            <sz val="11"/>
            <rFont val="Calibri"/>
          </rPr>
          <t>Ensure `Public Network Access` is `Disabled` for Azure Database for PostgreSQL</t>
        </r>
      </text>
    </comment>
    <comment ref="R106" authorId="0" shapeId="0" xr:uid="{00000000-0006-0000-0400-000038000000}">
      <text>
        <r>
          <rPr>
            <sz val="11"/>
            <rFont val="Calibri"/>
          </rPr>
          <t>Ensure Private Endpoints Are Used for Azure Database for PostgreSQL</t>
        </r>
      </text>
    </comment>
    <comment ref="S106" authorId="0" shapeId="0" xr:uid="{00000000-0006-0000-0400-000039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T106" authorId="0" shapeId="0" xr:uid="{00000000-0006-0000-0400-00003A000000}">
      <text>
        <r>
          <rPr>
            <sz val="11"/>
            <rFont val="Calibri"/>
          </rPr>
          <t>Ensure no Azure SQL Database firewall rule is overly permissive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7" authorId="0" shapeId="0" xr:uid="{00000000-0006-0000-0500-000001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12" authorId="0" shapeId="0" xr:uid="{00000000-0006-0000-0500-000002000000}">
      <text>
        <r>
          <rPr>
            <sz val="11"/>
            <rFont val="Calibri"/>
          </rPr>
          <t xml:space="preserve">Ensure server parameter </t>
        </r>
        <r>
          <rPr>
            <sz val="11"/>
            <color rgb="FF000000"/>
            <rFont val="Calibri"/>
          </rPr>
          <t>'</t>
        </r>
        <r>
          <rPr>
            <b/>
            <sz val="11"/>
            <color rgb="FF000000"/>
            <rFont val="Calibri"/>
          </rPr>
          <t>logfiles.retention_days</t>
        </r>
        <r>
          <rPr>
            <sz val="11"/>
            <color rgb="FF000000"/>
            <rFont val="Calibri"/>
          </rPr>
          <t>'</t>
        </r>
        <r>
          <rPr>
            <sz val="11"/>
            <color rgb="FF000000"/>
            <rFont val="Calibri"/>
          </rPr>
          <t xml:space="preserve"> is greater than 3 days for PostgreSQL server</t>
        </r>
      </text>
    </comment>
    <comment ref="I12" authorId="0" shapeId="0" xr:uid="{00000000-0006-0000-0500-000005000000}">
      <text>
        <r>
          <rPr>
            <sz val="11"/>
            <rFont val="Calibri"/>
          </rPr>
          <t xml:space="preserve">Ensure server parameter </t>
        </r>
        <r>
          <rPr>
            <sz val="11"/>
            <color rgb="FF000000"/>
            <rFont val="Calibri"/>
          </rPr>
          <t>'</t>
        </r>
        <r>
          <rPr>
            <b/>
            <sz val="11"/>
            <color rgb="FF000000"/>
            <rFont val="Calibri"/>
          </rPr>
          <t>log_checkpoints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J12" authorId="0" shapeId="0" xr:uid="{00000000-0006-0000-0500-000003000000}">
      <text>
        <r>
          <rPr>
            <sz val="11"/>
            <rFont val="Calibri"/>
          </rPr>
          <t xml:space="preserve">Ensure server parameter </t>
        </r>
        <r>
          <rPr>
            <sz val="11"/>
            <color rgb="FF000000"/>
            <rFont val="Calibri"/>
          </rPr>
          <t>'</t>
        </r>
        <r>
          <rPr>
            <b/>
            <sz val="11"/>
            <color rgb="FF000000"/>
            <rFont val="Calibri"/>
          </rPr>
          <t>log_disconnections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K12" authorId="0" shapeId="0" xr:uid="{00000000-0006-0000-0500-000004000000}">
      <text>
        <r>
          <rPr>
            <sz val="11"/>
            <rFont val="Calibri"/>
          </rPr>
          <t xml:space="preserve">Ensure server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H16" authorId="0" shapeId="0" xr:uid="{00000000-0006-0000-0500-000006000000}">
      <text>
        <r>
          <rPr>
            <sz val="11"/>
            <rFont val="Calibri"/>
          </rPr>
          <t xml:space="preserve">Ensure that </t>
        </r>
        <r>
          <rPr>
            <sz val="11"/>
            <color rgb="FF000000"/>
            <rFont val="Calibri"/>
          </rPr>
          <t>'</t>
        </r>
        <r>
          <rPr>
            <b/>
            <sz val="11"/>
            <color rgb="FF000000"/>
            <rFont val="Calibri"/>
          </rPr>
          <t>Allow access only via 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I16" authorId="0" shapeId="0" xr:uid="{00000000-0006-0000-0500-000012000000}">
      <text>
        <r>
          <rPr>
            <sz val="11"/>
            <rFont val="Calibri"/>
          </rPr>
          <t xml:space="preserve">Ensure that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TLS v1.2 (or higher)</t>
        </r>
      </text>
    </comment>
    <comment ref="J16" authorId="0" shapeId="0" xr:uid="{00000000-0006-0000-0500-000013000000}">
      <text>
        <r>
          <rPr>
            <sz val="11"/>
            <rFont val="Calibri"/>
          </rPr>
          <t>Ensure that Azure Cache for Redis is Using Customer-Managed Keys</t>
        </r>
      </text>
    </comment>
    <comment ref="K16" authorId="0" shapeId="0" xr:uid="{00000000-0006-0000-0500-000014000000}">
      <text>
        <r>
          <rPr>
            <sz val="11"/>
            <rFont val="Calibri"/>
          </rPr>
          <t>Ensure critical data is encrypted with customer-managed keys (CMK)</t>
        </r>
      </text>
    </comment>
    <comment ref="L16" authorId="0" shapeId="0" xr:uid="{00000000-0006-0000-0500-000007000000}">
      <text>
        <r>
          <rPr>
            <sz val="11"/>
            <rFont val="Calibri"/>
          </rPr>
          <t>Ensure Data Factory is encrypted using Customer Managed Keys</t>
        </r>
      </text>
    </comment>
    <comment ref="M16" authorId="0" shapeId="0" xr:uid="{00000000-0006-0000-0500-000008000000}">
      <text>
        <r>
          <rPr>
            <sz val="11"/>
            <rFont val="Calibri"/>
          </rPr>
          <t>Ensure that Data Factory is using Azure Key Vault to store Credentials and Secrets</t>
        </r>
      </text>
    </comment>
    <comment ref="N16" authorId="0" shapeId="0" xr:uid="{00000000-0006-0000-0500-000009000000}">
      <text>
        <r>
          <rPr>
            <sz val="11"/>
            <rFont val="Calibri"/>
          </rPr>
          <t>Ensure Azure Database for MySQL uses Customer Managed Keys for Encryption at Rest</t>
        </r>
      </text>
    </comment>
    <comment ref="O16" authorId="0" shapeId="0" xr:uid="{00000000-0006-0000-0500-00000A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Server</t>
        </r>
      </text>
    </comment>
    <comment ref="P16" authorId="0" shapeId="0" xr:uid="{00000000-0006-0000-0500-00000B000000}">
      <text>
        <r>
          <rPr>
            <sz val="11"/>
            <rFont val="Calibri"/>
          </rPr>
          <t xml:space="preserve">Ensure server parameter </t>
        </r>
        <r>
          <rPr>
            <sz val="11"/>
            <color rgb="FF000000"/>
            <rFont val="Calibri"/>
          </rPr>
          <t>'</t>
        </r>
        <r>
          <rPr>
            <b/>
            <sz val="11"/>
            <color rgb="FF000000"/>
            <rFont val="Calibri"/>
          </rPr>
          <t>tls_version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MySQL flexible server</t>
        </r>
      </text>
    </comment>
    <comment ref="Q16" authorId="0" shapeId="0" xr:uid="{00000000-0006-0000-0500-00000C000000}">
      <text>
        <r>
          <rPr>
            <sz val="11"/>
            <rFont val="Calibri"/>
          </rPr>
          <t>Ensure Azure Database for PostgreSQL uses Customer Managed Keys for Encryption at Rest</t>
        </r>
      </text>
    </comment>
    <comment ref="R16" authorId="0" shapeId="0" xr:uid="{00000000-0006-0000-0500-00000D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S16" authorId="0" shapeId="0" xr:uid="{00000000-0006-0000-0500-00000E000000}">
      <text>
        <r>
          <rPr>
            <sz val="11"/>
            <rFont val="Calibri"/>
          </rPr>
          <t xml:space="preserve">Ensure server parameter </t>
        </r>
        <r>
          <rPr>
            <sz val="11"/>
            <color rgb="FF000000"/>
            <rFont val="Calibri"/>
          </rPr>
          <t>'</t>
        </r>
        <r>
          <rPr>
            <b/>
            <sz val="11"/>
            <color rgb="FF000000"/>
            <rFont val="Calibri"/>
          </rPr>
          <t>ssl_min_protocol_version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PostgreSQL server</t>
        </r>
      </text>
    </comment>
    <comment ref="T16" authorId="0" shapeId="0" xr:uid="{00000000-0006-0000-0500-00000F000000}">
      <text>
        <r>
          <rPr>
            <sz val="11"/>
            <rFont val="Calibri"/>
          </rPr>
          <t>Ensure SQL server</t>
        </r>
        <r>
          <rPr>
            <sz val="11"/>
            <color rgb="FF000000"/>
            <rFont val="Calibri"/>
          </rPr>
          <t>'</t>
        </r>
        <r>
          <rPr>
            <sz val="11"/>
            <color rgb="FF000000"/>
            <rFont val="Calibri"/>
          </rPr>
          <t>s Transparent Data Encryption (TDE) protector is encrypted with Customer-managed key</t>
        </r>
      </text>
    </comment>
    <comment ref="U16" authorId="0" shapeId="0" xr:uid="{00000000-0006-0000-0500-000010000000}">
      <text>
        <r>
          <rPr>
            <sz val="11"/>
            <rFont val="Calibri"/>
          </rPr>
          <t xml:space="preserve">Ensure that </t>
        </r>
        <r>
          <rPr>
            <sz val="11"/>
            <color rgb="FF000000"/>
            <rFont val="Calibri"/>
          </rPr>
          <t>'</t>
        </r>
        <r>
          <rPr>
            <b/>
            <sz val="11"/>
            <color rgb="FF000000"/>
            <rFont val="Calibri"/>
          </rPr>
          <t>Data encryption</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on a SQL Database</t>
        </r>
      </text>
    </comment>
    <comment ref="V16" authorId="0" shapeId="0" xr:uid="{00000000-0006-0000-0500-000011000000}">
      <text>
        <r>
          <rPr>
            <sz val="11"/>
            <rFont val="Calibri"/>
          </rPr>
          <t xml:space="preserve">Ensure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
        </r>
        <r>
          <rPr>
            <sz val="11"/>
            <color rgb="FF000000"/>
            <rFont val="Calibri"/>
          </rPr>
          <t>'</t>
        </r>
        <r>
          <rPr>
            <b/>
            <sz val="11"/>
            <color rgb="FF000000"/>
            <rFont val="Calibri"/>
          </rPr>
          <t>TLS 1.2</t>
        </r>
        <r>
          <rPr>
            <sz val="11"/>
            <color rgb="FF000000"/>
            <rFont val="Calibri"/>
          </rPr>
          <t>'</t>
        </r>
        <r>
          <rPr>
            <sz val="11"/>
            <color rgb="FF000000"/>
            <rFont val="Calibri"/>
          </rPr>
          <t xml:space="preserve"> or higher</t>
        </r>
      </text>
    </comment>
    <comment ref="H19" authorId="0" shapeId="0" xr:uid="{00000000-0006-0000-0500-000015000000}">
      <text>
        <r>
          <rPr>
            <sz val="11"/>
            <rFont val="Calibri"/>
          </rPr>
          <t>Ensure no Azure SQL Database firewall rule is overly permissive</t>
        </r>
      </text>
    </comment>
    <comment ref="H20" authorId="0" shapeId="0" xr:uid="{00000000-0006-0000-0500-000016000000}">
      <text>
        <r>
          <rPr>
            <sz val="11"/>
            <rFont val="Calibri"/>
          </rPr>
          <t>Ensure the firewall does not allow all network traffic</t>
        </r>
      </text>
    </comment>
    <comment ref="I20" authorId="0" shapeId="0" xr:uid="{00000000-0006-0000-0500-000017000000}">
      <text>
        <r>
          <rPr>
            <sz val="11"/>
            <rFont val="Calibri"/>
          </rPr>
          <t xml:space="preserve">Ensure server parameter </t>
        </r>
        <r>
          <rPr>
            <sz val="11"/>
            <color rgb="FF000000"/>
            <rFont val="Calibri"/>
          </rPr>
          <t>'</t>
        </r>
        <r>
          <rPr>
            <b/>
            <sz val="11"/>
            <color rgb="FF000000"/>
            <rFont val="Calibri"/>
          </rPr>
          <t>connection_throttle.enable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H21" authorId="0" shapeId="0" xr:uid="{00000000-0006-0000-0500-000018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text>
    </comment>
    <comment ref="I21" authorId="0" shapeId="0" xr:uid="{00000000-0006-0000-0500-000019000000}">
      <text>
        <r>
          <rPr>
            <sz val="11"/>
            <rFont val="Calibri"/>
          </rPr>
          <t>Ensure Azure Cache for Redis is Using a Private Link</t>
        </r>
      </text>
    </comment>
    <comment ref="J21" authorId="0" shapeId="0" xr:uid="{00000000-0006-0000-0500-00001A000000}">
      <text>
        <r>
          <rPr>
            <sz val="11"/>
            <rFont val="Calibri"/>
          </rPr>
          <t xml:space="preserve">Ensure That </t>
        </r>
        <r>
          <rPr>
            <sz val="11"/>
            <color rgb="FF000000"/>
            <rFont val="Calibri"/>
          </rPr>
          <t>'</t>
        </r>
        <r>
          <rPr>
            <b/>
            <sz val="11"/>
            <color rgb="FF000000"/>
            <rFont val="Calibri"/>
          </rPr>
          <t>Firewalls &amp; Networks</t>
        </r>
        <r>
          <rPr>
            <sz val="11"/>
            <color rgb="FF000000"/>
            <rFont val="Calibri"/>
          </rPr>
          <t>'</t>
        </r>
        <r>
          <rPr>
            <sz val="11"/>
            <color rgb="FF000000"/>
            <rFont val="Calibri"/>
          </rPr>
          <t xml:space="preserve"> Is Limited to Use Selected Networks Instead of All Networks</t>
        </r>
      </text>
    </comment>
    <comment ref="K21" authorId="0" shapeId="0" xr:uid="{00000000-0006-0000-0500-00001B000000}">
      <text>
        <r>
          <rPr>
            <sz val="11"/>
            <rFont val="Calibri"/>
          </rPr>
          <t>Ensure that Cosmos DB uses Private Endpoints where possible</t>
        </r>
      </text>
    </comment>
    <comment ref="L21" authorId="0" shapeId="0" xr:uid="{00000000-0006-0000-0500-00001C000000}">
      <text>
        <r>
          <rPr>
            <sz val="11"/>
            <rFont val="Calibri"/>
          </rPr>
          <t>Ensure `Public Network Access` is `Disabled`</t>
        </r>
      </text>
    </comment>
    <comment ref="M21" authorId="0" shapeId="0" xr:uid="{00000000-0006-0000-0500-00001D000000}">
      <text>
        <r>
          <rPr>
            <sz val="11"/>
            <rFont val="Calibri"/>
          </rPr>
          <t>Ensure `Public Network Access` is `Disabled` for Azure Database for MySQL</t>
        </r>
      </text>
    </comment>
    <comment ref="N21" authorId="0" shapeId="0" xr:uid="{00000000-0006-0000-0500-00001E000000}">
      <text>
        <r>
          <rPr>
            <sz val="11"/>
            <rFont val="Calibri"/>
          </rPr>
          <t>Ensure Private Endpoints Are Used for Azure MySQL Databases</t>
        </r>
      </text>
    </comment>
    <comment ref="O21" authorId="0" shapeId="0" xr:uid="{00000000-0006-0000-0500-00001F000000}">
      <text>
        <r>
          <rPr>
            <sz val="11"/>
            <rFont val="Calibri"/>
          </rPr>
          <t>Ensure Private Endpoints Are Used for Azure Database for PostgreSQL</t>
        </r>
      </text>
    </comment>
    <comment ref="P21" authorId="0" shapeId="0" xr:uid="{00000000-0006-0000-0500-000020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H26" authorId="0" shapeId="0" xr:uid="{00000000-0006-0000-0500-000021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text>
    </comment>
    <comment ref="I26" authorId="0" shapeId="0" xr:uid="{00000000-0006-0000-0500-000022000000}">
      <text>
        <r>
          <rPr>
            <sz val="11"/>
            <rFont val="Calibri"/>
          </rPr>
          <t>Ensure Azure Cache for Redis is Using a Private Link</t>
        </r>
      </text>
    </comment>
    <comment ref="J26" authorId="0" shapeId="0" xr:uid="{00000000-0006-0000-0500-000023000000}">
      <text>
        <r>
          <rPr>
            <sz val="11"/>
            <rFont val="Calibri"/>
          </rPr>
          <t xml:space="preserve">Ensure That </t>
        </r>
        <r>
          <rPr>
            <sz val="11"/>
            <color rgb="FF000000"/>
            <rFont val="Calibri"/>
          </rPr>
          <t>'</t>
        </r>
        <r>
          <rPr>
            <b/>
            <sz val="11"/>
            <color rgb="FF000000"/>
            <rFont val="Calibri"/>
          </rPr>
          <t>Firewalls &amp; Networks</t>
        </r>
        <r>
          <rPr>
            <sz val="11"/>
            <color rgb="FF000000"/>
            <rFont val="Calibri"/>
          </rPr>
          <t>'</t>
        </r>
        <r>
          <rPr>
            <sz val="11"/>
            <color rgb="FF000000"/>
            <rFont val="Calibri"/>
          </rPr>
          <t xml:space="preserve"> Is Limited to Use Selected Networks Instead of All Networks</t>
        </r>
      </text>
    </comment>
    <comment ref="K26" authorId="0" shapeId="0" xr:uid="{00000000-0006-0000-0500-000024000000}">
      <text>
        <r>
          <rPr>
            <sz val="11"/>
            <rFont val="Calibri"/>
          </rPr>
          <t>Ensure that Cosmos DB uses Private Endpoints where possible</t>
        </r>
      </text>
    </comment>
    <comment ref="L26" authorId="0" shapeId="0" xr:uid="{00000000-0006-0000-0500-000025000000}">
      <text>
        <r>
          <rPr>
            <sz val="11"/>
            <rFont val="Calibri"/>
          </rPr>
          <t>Ensure `Public Network Access` is `Disabled`</t>
        </r>
      </text>
    </comment>
    <comment ref="M26" authorId="0" shapeId="0" xr:uid="{00000000-0006-0000-0500-000026000000}">
      <text>
        <r>
          <rPr>
            <sz val="11"/>
            <rFont val="Calibri"/>
          </rPr>
          <t>Ensure `Public Network Access` is `Disabled` for Azure Database for MySQL</t>
        </r>
      </text>
    </comment>
    <comment ref="N26" authorId="0" shapeId="0" xr:uid="{00000000-0006-0000-0500-000027000000}">
      <text>
        <r>
          <rPr>
            <sz val="11"/>
            <rFont val="Calibri"/>
          </rPr>
          <t>Ensure Private Endpoints Are Used for Azure MySQL Databases</t>
        </r>
      </text>
    </comment>
    <comment ref="O26" authorId="0" shapeId="0" xr:uid="{00000000-0006-0000-0500-000028000000}">
      <text>
        <r>
          <rPr>
            <sz val="11"/>
            <rFont val="Calibri"/>
          </rPr>
          <t>Ensure Private Endpoints Are Used for Azure Database for PostgreSQL</t>
        </r>
      </text>
    </comment>
    <comment ref="P26" authorId="0" shapeId="0" xr:uid="{00000000-0006-0000-0500-000029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H29" authorId="0" shapeId="0" xr:uid="{00000000-0006-0000-0500-00002A000000}">
      <text>
        <r>
          <rPr>
            <sz val="11"/>
            <rFont val="Calibri"/>
          </rPr>
          <t xml:space="preserve">Ensure that </t>
        </r>
        <r>
          <rPr>
            <sz val="11"/>
            <color rgb="FF000000"/>
            <rFont val="Calibri"/>
          </rPr>
          <t>'</t>
        </r>
        <r>
          <rPr>
            <b/>
            <sz val="11"/>
            <color rgb="FF000000"/>
            <rFont val="Calibri"/>
          </rPr>
          <t>disableLocalAuth</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29" authorId="0" shapeId="0" xr:uid="{00000000-0006-0000-0500-00002B000000}">
      <text>
        <r>
          <rPr>
            <sz val="11"/>
            <rFont val="Calibri"/>
          </rPr>
          <t>Ensure that Data Factory is using Azure Key Vault to store Credentials and Secrets</t>
        </r>
      </text>
    </comment>
    <comment ref="H31" authorId="0" shapeId="0" xr:uid="{00000000-0006-0000-0500-00002C000000}">
      <text>
        <r>
          <rPr>
            <sz val="11"/>
            <rFont val="Calibri"/>
          </rPr>
          <t xml:space="preserve">Ensure </t>
        </r>
        <r>
          <rPr>
            <sz val="11"/>
            <color rgb="FF000000"/>
            <rFont val="Calibri"/>
          </rPr>
          <t>'</t>
        </r>
        <r>
          <rPr>
            <b/>
            <sz val="11"/>
            <color rgb="FF000000"/>
            <rFont val="Calibri"/>
          </rPr>
          <t>Microsoft Entra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I31" authorId="0" shapeId="0" xr:uid="{00000000-0006-0000-0500-00002D000000}">
      <text>
        <r>
          <rPr>
            <sz val="11"/>
            <rFont val="Calibri"/>
          </rPr>
          <t xml:space="preserve">Ensure that </t>
        </r>
        <r>
          <rPr>
            <sz val="11"/>
            <color rgb="FF000000"/>
            <rFont val="Calibri"/>
          </rPr>
          <t>'</t>
        </r>
        <r>
          <rPr>
            <b/>
            <sz val="11"/>
            <color rgb="FF000000"/>
            <rFont val="Calibri"/>
          </rPr>
          <t>System Assigned Managed Identity</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31" authorId="0" shapeId="0" xr:uid="{00000000-0006-0000-0500-00002E000000}">
      <text>
        <r>
          <rPr>
            <sz val="11"/>
            <rFont val="Calibri"/>
          </rPr>
          <t xml:space="preserve">Ensure that </t>
        </r>
        <r>
          <rPr>
            <sz val="11"/>
            <color rgb="FF000000"/>
            <rFont val="Calibri"/>
          </rPr>
          <t>'</t>
        </r>
        <r>
          <rPr>
            <b/>
            <sz val="11"/>
            <color rgb="FF000000"/>
            <rFont val="Calibri"/>
          </rPr>
          <t>disableLocalAuth</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31" authorId="0" shapeId="0" xr:uid="{00000000-0006-0000-0500-00002F000000}">
      <text>
        <r>
          <rPr>
            <sz val="11"/>
            <rFont val="Calibri"/>
          </rPr>
          <t>Ensure Data Factory is using Managed Identities</t>
        </r>
      </text>
    </comment>
    <comment ref="L31" authorId="0" shapeId="0" xr:uid="{00000000-0006-0000-0500-000030000000}">
      <text>
        <r>
          <rPr>
            <sz val="11"/>
            <rFont val="Calibri"/>
          </rPr>
          <t>Ensure that Data Factory is using RBAC to manage privilege assignment</t>
        </r>
      </text>
    </comment>
    <comment ref="M31" authorId="0" shapeId="0" xr:uid="{00000000-0006-0000-0500-000031000000}">
      <text>
        <r>
          <rPr>
            <sz val="11"/>
            <rFont val="Calibri"/>
          </rPr>
          <t>Ensure Azure Database for MySQL uses only Microsoft Entra Authentication</t>
        </r>
      </text>
    </comment>
    <comment ref="N31" authorId="0" shapeId="0" xr:uid="{00000000-0006-0000-0500-000032000000}">
      <text>
        <r>
          <rPr>
            <sz val="11"/>
            <rFont val="Calibri"/>
          </rPr>
          <t>Ensure Azure Database for PostgreSQL uses only Microsoft Entra Authentication</t>
        </r>
      </text>
    </comment>
    <comment ref="O31" authorId="0" shapeId="0" xr:uid="{00000000-0006-0000-0500-000033000000}">
      <text>
        <r>
          <rPr>
            <sz val="11"/>
            <rFont val="Calibri"/>
          </rPr>
          <t>Ensure that Microsoft Entra authentication is Configured for SQL Servers</t>
        </r>
      </text>
    </comment>
    <comment ref="H41" authorId="0" shapeId="0" xr:uid="{00000000-0006-0000-0500-000034000000}">
      <text>
        <r>
          <rPr>
            <sz val="11"/>
            <rFont val="Calibri"/>
          </rPr>
          <t xml:space="preserve">Ensure </t>
        </r>
        <r>
          <rPr>
            <sz val="11"/>
            <color rgb="FF000000"/>
            <rFont val="Calibri"/>
          </rPr>
          <t>'</t>
        </r>
        <r>
          <rPr>
            <b/>
            <sz val="11"/>
            <color rgb="FF000000"/>
            <rFont val="Calibri"/>
          </rPr>
          <t>Update Channel</t>
        </r>
        <r>
          <rPr>
            <sz val="11"/>
            <color rgb="FF000000"/>
            <rFont val="Calibri"/>
          </rPr>
          <t>'</t>
        </r>
        <r>
          <rPr>
            <sz val="11"/>
            <color rgb="FF000000"/>
            <rFont val="Calibri"/>
          </rPr>
          <t xml:space="preserve"> is set to </t>
        </r>
        <r>
          <rPr>
            <sz val="11"/>
            <color rgb="FF000000"/>
            <rFont val="Calibri"/>
          </rPr>
          <t>'</t>
        </r>
        <r>
          <rPr>
            <b/>
            <sz val="11"/>
            <color rgb="FF000000"/>
            <rFont val="Calibri"/>
          </rPr>
          <t>Stable</t>
        </r>
        <r>
          <rPr>
            <sz val="11"/>
            <color rgb="FF000000"/>
            <rFont val="Calibri"/>
          </rPr>
          <t>'</t>
        </r>
      </text>
    </comment>
    <comment ref="H43" authorId="0" shapeId="0" xr:uid="{00000000-0006-0000-0500-000035000000}">
      <text>
        <r>
          <rPr>
            <sz val="11"/>
            <rFont val="Calibri"/>
          </rPr>
          <t xml:space="preserve">Ensure that </t>
        </r>
        <r>
          <rPr>
            <sz val="11"/>
            <color rgb="FF000000"/>
            <rFont val="Calibri"/>
          </rPr>
          <t>'</t>
        </r>
        <r>
          <rPr>
            <b/>
            <sz val="11"/>
            <color rgb="FF000000"/>
            <rFont val="Calibri"/>
          </rPr>
          <t>Access Policies</t>
        </r>
        <r>
          <rPr>
            <sz val="11"/>
            <color rgb="FF000000"/>
            <rFont val="Calibri"/>
          </rPr>
          <t>'</t>
        </r>
        <r>
          <rPr>
            <sz val="11"/>
            <color rgb="FF000000"/>
            <rFont val="Calibri"/>
          </rPr>
          <t xml:space="preserve"> are Implemented and Reviewed Periodically</t>
        </r>
      </text>
    </comment>
    <comment ref="I43" authorId="0" shapeId="0" xr:uid="{00000000-0006-0000-0500-000036000000}">
      <text>
        <r>
          <rPr>
            <sz val="11"/>
            <rFont val="Calibri"/>
          </rPr>
          <t xml:space="preserve">Ensure </t>
        </r>
        <r>
          <rPr>
            <sz val="11"/>
            <color rgb="FF000000"/>
            <rFont val="Calibri"/>
          </rPr>
          <t>'</t>
        </r>
        <r>
          <rPr>
            <b/>
            <sz val="11"/>
            <color rgb="FF000000"/>
            <rFont val="Calibri"/>
          </rPr>
          <t>Access Keys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500-000037000000}">
      <text>
        <r>
          <rPr>
            <sz val="11"/>
            <rFont val="Calibri"/>
          </rPr>
          <t>Ensure that Data Factory is using RBAC to manage privilege assignment</t>
        </r>
      </text>
    </comment>
    <comment ref="K43" authorId="0" shapeId="0" xr:uid="{00000000-0006-0000-0500-000038000000}">
      <text>
        <r>
          <rPr>
            <sz val="11"/>
            <rFont val="Calibri"/>
          </rPr>
          <t>Ensure `Public Network Access` is `Disabled` for Azure Database for PostgreSQL</t>
        </r>
      </text>
    </comment>
    <comment ref="L43" authorId="0" shapeId="0" xr:uid="{00000000-0006-0000-0500-000039000000}">
      <text>
        <r>
          <rPr>
            <sz val="11"/>
            <rFont val="Calibri"/>
          </rPr>
          <t>Ensure that Microsoft Entra authentication is Configured for SQL Servers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Microsoft Entra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K3" authorId="0" shapeId="0" xr:uid="{00000000-0006-0000-0600-000007000000}">
      <text>
        <r>
          <rPr>
            <sz val="11"/>
            <rFont val="Calibri"/>
          </rPr>
          <t xml:space="preserve">Ensure that </t>
        </r>
        <r>
          <rPr>
            <sz val="11"/>
            <color rgb="FF000000"/>
            <rFont val="Calibri"/>
          </rPr>
          <t>'</t>
        </r>
        <r>
          <rPr>
            <b/>
            <sz val="11"/>
            <color rgb="FF000000"/>
            <rFont val="Calibri"/>
          </rPr>
          <t>Access Policies</t>
        </r>
        <r>
          <rPr>
            <sz val="11"/>
            <color rgb="FF000000"/>
            <rFont val="Calibri"/>
          </rPr>
          <t>'</t>
        </r>
        <r>
          <rPr>
            <sz val="11"/>
            <color rgb="FF000000"/>
            <rFont val="Calibri"/>
          </rPr>
          <t xml:space="preserve"> are Implemented and Reviewed Periodically</t>
        </r>
      </text>
    </comment>
    <comment ref="L3" authorId="0" shapeId="0" xr:uid="{00000000-0006-0000-0600-000002000000}">
      <text>
        <r>
          <rPr>
            <sz val="11"/>
            <rFont val="Calibri"/>
          </rPr>
          <t xml:space="preserve">Ensure that </t>
        </r>
        <r>
          <rPr>
            <sz val="11"/>
            <color rgb="FF000000"/>
            <rFont val="Calibri"/>
          </rPr>
          <t>'</t>
        </r>
        <r>
          <rPr>
            <b/>
            <sz val="11"/>
            <color rgb="FF000000"/>
            <rFont val="Calibri"/>
          </rPr>
          <t>System Assigned Managed Identity</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3" authorId="0" shapeId="0" xr:uid="{00000000-0006-0000-0600-000003000000}">
      <text>
        <r>
          <rPr>
            <sz val="11"/>
            <rFont val="Calibri"/>
          </rPr>
          <t>Ensure that Data Factory is using RBAC to manage privilege assignment</t>
        </r>
      </text>
    </comment>
    <comment ref="N3" authorId="0" shapeId="0" xr:uid="{00000000-0006-0000-0600-000004000000}">
      <text>
        <r>
          <rPr>
            <sz val="11"/>
            <rFont val="Calibri"/>
          </rPr>
          <t>Ensure Azure Database for MySQL uses only Microsoft Entra Authentication</t>
        </r>
      </text>
    </comment>
    <comment ref="O3" authorId="0" shapeId="0" xr:uid="{00000000-0006-0000-0600-000005000000}">
      <text>
        <r>
          <rPr>
            <sz val="11"/>
            <rFont val="Calibri"/>
          </rPr>
          <t>Ensure Azure Database for PostgreSQL uses only Microsoft Entra Authentication</t>
        </r>
      </text>
    </comment>
    <comment ref="P3" authorId="0" shapeId="0" xr:uid="{00000000-0006-0000-0600-000006000000}">
      <text>
        <r>
          <rPr>
            <sz val="11"/>
            <rFont val="Calibri"/>
          </rPr>
          <t>Ensure that Microsoft Entra authentication is Configured for SQL Servers</t>
        </r>
      </text>
    </comment>
    <comment ref="J4" authorId="0" shapeId="0" xr:uid="{00000000-0006-0000-0600-000008000000}">
      <text>
        <r>
          <rPr>
            <sz val="11"/>
            <rFont val="Calibri"/>
          </rPr>
          <t xml:space="preserve">Ensure that </t>
        </r>
        <r>
          <rPr>
            <sz val="11"/>
            <color rgb="FF000000"/>
            <rFont val="Calibri"/>
          </rPr>
          <t>'</t>
        </r>
        <r>
          <rPr>
            <b/>
            <sz val="11"/>
            <color rgb="FF000000"/>
            <rFont val="Calibri"/>
          </rPr>
          <t>Access Policies</t>
        </r>
        <r>
          <rPr>
            <sz val="11"/>
            <color rgb="FF000000"/>
            <rFont val="Calibri"/>
          </rPr>
          <t>'</t>
        </r>
        <r>
          <rPr>
            <sz val="11"/>
            <color rgb="FF000000"/>
            <rFont val="Calibri"/>
          </rPr>
          <t xml:space="preserve"> are Implemented and Reviewed Periodically</t>
        </r>
      </text>
    </comment>
    <comment ref="K4" authorId="0" shapeId="0" xr:uid="{00000000-0006-0000-0600-000009000000}">
      <text>
        <r>
          <rPr>
            <sz val="11"/>
            <rFont val="Calibri"/>
          </rPr>
          <t>Ensure that Data Factory is using RBAC to manage privilege assignment</t>
        </r>
      </text>
    </comment>
    <comment ref="J20" authorId="0" shapeId="0" xr:uid="{00000000-0006-0000-0600-00000A000000}">
      <text>
        <r>
          <rPr>
            <sz val="11"/>
            <rFont val="Calibri"/>
          </rPr>
          <t>Ensure that Data Factory is using RBAC to manage privilege assignment</t>
        </r>
      </text>
    </comment>
    <comment ref="J23" authorId="0" shapeId="0" xr:uid="{00000000-0006-0000-0600-00000B000000}">
      <text>
        <r>
          <rPr>
            <sz val="11"/>
            <rFont val="Calibri"/>
          </rPr>
          <t>Ensure that Cosmos DB Logging is Enabled</t>
        </r>
      </text>
    </comment>
    <comment ref="K23" authorId="0" shapeId="0" xr:uid="{00000000-0006-0000-0600-00000F000000}">
      <text>
        <r>
          <rPr>
            <sz val="11"/>
            <rFont val="Calibri"/>
          </rPr>
          <t xml:space="preserve">Ensure server parameter </t>
        </r>
        <r>
          <rPr>
            <sz val="11"/>
            <color rgb="FF000000"/>
            <rFont val="Calibri"/>
          </rPr>
          <t>'</t>
        </r>
        <r>
          <rPr>
            <b/>
            <sz val="11"/>
            <color rgb="FF000000"/>
            <rFont val="Calibri"/>
          </rPr>
          <t>audit_log_enabled</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flexible server</t>
        </r>
      </text>
    </comment>
    <comment ref="L23" authorId="0" shapeId="0" xr:uid="{00000000-0006-0000-0600-000010000000}">
      <text>
        <r>
          <rPr>
            <sz val="11"/>
            <rFont val="Calibri"/>
          </rPr>
          <t xml:space="preserve">Ensure server parameter </t>
        </r>
        <r>
          <rPr>
            <sz val="11"/>
            <color rgb="FF000000"/>
            <rFont val="Calibri"/>
          </rPr>
          <t>'</t>
        </r>
        <r>
          <rPr>
            <b/>
            <sz val="11"/>
            <color rgb="FF000000"/>
            <rFont val="Calibri"/>
          </rPr>
          <t>audit_log_events</t>
        </r>
        <r>
          <rPr>
            <sz val="11"/>
            <color rgb="FF000000"/>
            <rFont val="Calibri"/>
          </rPr>
          <t>'</t>
        </r>
        <r>
          <rPr>
            <sz val="11"/>
            <color rgb="FF000000"/>
            <rFont val="Calibri"/>
          </rPr>
          <t xml:space="preserve"> has </t>
        </r>
        <r>
          <rPr>
            <sz val="11"/>
            <color rgb="FF000000"/>
            <rFont val="Calibri"/>
          </rPr>
          <t>'</t>
        </r>
        <r>
          <rPr>
            <b/>
            <sz val="11"/>
            <color rgb="FF000000"/>
            <rFont val="Calibri"/>
          </rPr>
          <t>CONNECTION</t>
        </r>
        <r>
          <rPr>
            <sz val="11"/>
            <color rgb="FF000000"/>
            <rFont val="Calibri"/>
          </rPr>
          <t>'</t>
        </r>
        <r>
          <rPr>
            <sz val="11"/>
            <color rgb="FF000000"/>
            <rFont val="Calibri"/>
          </rPr>
          <t xml:space="preserve"> set for MySQL flexible server</t>
        </r>
      </text>
    </comment>
    <comment ref="M23" authorId="0" shapeId="0" xr:uid="{00000000-0006-0000-0600-000011000000}">
      <text>
        <r>
          <rPr>
            <sz val="11"/>
            <rFont val="Calibri"/>
          </rPr>
          <t xml:space="preserve">Ensure server parameter </t>
        </r>
        <r>
          <rPr>
            <sz val="11"/>
            <color rgb="FF000000"/>
            <rFont val="Calibri"/>
          </rPr>
          <t>'</t>
        </r>
        <r>
          <rPr>
            <b/>
            <sz val="11"/>
            <color rgb="FF000000"/>
            <rFont val="Calibri"/>
          </rPr>
          <t>error_server_log_file</t>
        </r>
        <r>
          <rPr>
            <sz val="11"/>
            <color rgb="FF000000"/>
            <rFont val="Calibri"/>
          </rPr>
          <t>'</t>
        </r>
        <r>
          <rPr>
            <sz val="11"/>
            <color rgb="FF000000"/>
            <rFont val="Calibri"/>
          </rPr>
          <t xml:space="preserve"> is Enabled for MySQL Database Server</t>
        </r>
      </text>
    </comment>
    <comment ref="N23" authorId="0" shapeId="0" xr:uid="{00000000-0006-0000-0600-000012000000}">
      <text>
        <r>
          <rPr>
            <sz val="11"/>
            <rFont val="Calibri"/>
          </rPr>
          <t xml:space="preserve">Ensure server parameter </t>
        </r>
        <r>
          <rPr>
            <sz val="11"/>
            <color rgb="FF000000"/>
            <rFont val="Calibri"/>
          </rPr>
          <t>'</t>
        </r>
        <r>
          <rPr>
            <b/>
            <sz val="11"/>
            <color rgb="FF000000"/>
            <rFont val="Calibri"/>
          </rPr>
          <t>logfiles.retention_days</t>
        </r>
        <r>
          <rPr>
            <sz val="11"/>
            <color rgb="FF000000"/>
            <rFont val="Calibri"/>
          </rPr>
          <t>'</t>
        </r>
        <r>
          <rPr>
            <sz val="11"/>
            <color rgb="FF000000"/>
            <rFont val="Calibri"/>
          </rPr>
          <t xml:space="preserve"> is greater than 3 days for PostgreSQL server</t>
        </r>
      </text>
    </comment>
    <comment ref="O23" authorId="0" shapeId="0" xr:uid="{00000000-0006-0000-0600-000013000000}">
      <text>
        <r>
          <rPr>
            <sz val="11"/>
            <rFont val="Calibri"/>
          </rPr>
          <t xml:space="preserve">Ensure server parameter </t>
        </r>
        <r>
          <rPr>
            <sz val="11"/>
            <color rgb="FF000000"/>
            <rFont val="Calibri"/>
          </rPr>
          <t>'</t>
        </r>
        <r>
          <rPr>
            <b/>
            <sz val="11"/>
            <color rgb="FF000000"/>
            <rFont val="Calibri"/>
          </rPr>
          <t>log_checkpoints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P23" authorId="0" shapeId="0" xr:uid="{00000000-0006-0000-0600-000014000000}">
      <text>
        <r>
          <rPr>
            <sz val="11"/>
            <rFont val="Calibri"/>
          </rPr>
          <t xml:space="preserve">Ensure server parameter </t>
        </r>
        <r>
          <rPr>
            <sz val="11"/>
            <color rgb="FF000000"/>
            <rFont val="Calibri"/>
          </rPr>
          <t>'</t>
        </r>
        <r>
          <rPr>
            <b/>
            <sz val="11"/>
            <color rgb="FF000000"/>
            <rFont val="Calibri"/>
          </rPr>
          <t>log_disconnections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Q23" authorId="0" shapeId="0" xr:uid="{00000000-0006-0000-0600-00000C000000}">
      <text>
        <r>
          <rPr>
            <sz val="11"/>
            <rFont val="Calibri"/>
          </rPr>
          <t xml:space="preserve">Ensure server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R23" authorId="0" shapeId="0" xr:uid="{00000000-0006-0000-0600-00000D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S23" authorId="0" shapeId="0" xr:uid="{00000000-0006-0000-0600-00000E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Retention is </t>
        </r>
        <r>
          <rPr>
            <sz val="11"/>
            <color rgb="FF000000"/>
            <rFont val="Calibri"/>
          </rPr>
          <t>'</t>
        </r>
        <r>
          <rPr>
            <b/>
            <sz val="11"/>
            <color rgb="FF000000"/>
            <rFont val="Calibri"/>
          </rPr>
          <t>greater than 90 days</t>
        </r>
        <r>
          <rPr>
            <sz val="11"/>
            <color rgb="FF000000"/>
            <rFont val="Calibri"/>
          </rPr>
          <t>'</t>
        </r>
      </text>
    </comment>
    <comment ref="J24" authorId="0" shapeId="0" xr:uid="{00000000-0006-0000-0600-000015000000}">
      <text>
        <r>
          <rPr>
            <sz val="11"/>
            <rFont val="Calibri"/>
          </rPr>
          <t>Ensure that Cosmos DB Logging is Enabled</t>
        </r>
      </text>
    </comment>
    <comment ref="K24" authorId="0" shapeId="0" xr:uid="{00000000-0006-0000-0600-000016000000}">
      <text>
        <r>
          <rPr>
            <sz val="11"/>
            <rFont val="Calibri"/>
          </rPr>
          <t xml:space="preserve">Ensure server parameter </t>
        </r>
        <r>
          <rPr>
            <sz val="11"/>
            <color rgb="FF000000"/>
            <rFont val="Calibri"/>
          </rPr>
          <t>'</t>
        </r>
        <r>
          <rPr>
            <b/>
            <sz val="11"/>
            <color rgb="FF000000"/>
            <rFont val="Calibri"/>
          </rPr>
          <t>audit_log_enabled</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flexible server</t>
        </r>
      </text>
    </comment>
    <comment ref="L24" authorId="0" shapeId="0" xr:uid="{00000000-0006-0000-0600-000017000000}">
      <text>
        <r>
          <rPr>
            <sz val="11"/>
            <rFont val="Calibri"/>
          </rPr>
          <t xml:space="preserve">Ensure server parameter </t>
        </r>
        <r>
          <rPr>
            <sz val="11"/>
            <color rgb="FF000000"/>
            <rFont val="Calibri"/>
          </rPr>
          <t>'</t>
        </r>
        <r>
          <rPr>
            <b/>
            <sz val="11"/>
            <color rgb="FF000000"/>
            <rFont val="Calibri"/>
          </rPr>
          <t>audit_log_events</t>
        </r>
        <r>
          <rPr>
            <sz val="11"/>
            <color rgb="FF000000"/>
            <rFont val="Calibri"/>
          </rPr>
          <t>'</t>
        </r>
        <r>
          <rPr>
            <sz val="11"/>
            <color rgb="FF000000"/>
            <rFont val="Calibri"/>
          </rPr>
          <t xml:space="preserve"> has </t>
        </r>
        <r>
          <rPr>
            <sz val="11"/>
            <color rgb="FF000000"/>
            <rFont val="Calibri"/>
          </rPr>
          <t>'</t>
        </r>
        <r>
          <rPr>
            <b/>
            <sz val="11"/>
            <color rgb="FF000000"/>
            <rFont val="Calibri"/>
          </rPr>
          <t>CONNECTION</t>
        </r>
        <r>
          <rPr>
            <sz val="11"/>
            <color rgb="FF000000"/>
            <rFont val="Calibri"/>
          </rPr>
          <t>'</t>
        </r>
        <r>
          <rPr>
            <sz val="11"/>
            <color rgb="FF000000"/>
            <rFont val="Calibri"/>
          </rPr>
          <t xml:space="preserve"> set for MySQL flexible server</t>
        </r>
      </text>
    </comment>
    <comment ref="M24" authorId="0" shapeId="0" xr:uid="{00000000-0006-0000-0600-000018000000}">
      <text>
        <r>
          <rPr>
            <sz val="11"/>
            <rFont val="Calibri"/>
          </rPr>
          <t xml:space="preserve">Ensure server parameter </t>
        </r>
        <r>
          <rPr>
            <sz val="11"/>
            <color rgb="FF000000"/>
            <rFont val="Calibri"/>
          </rPr>
          <t>'</t>
        </r>
        <r>
          <rPr>
            <b/>
            <sz val="11"/>
            <color rgb="FF000000"/>
            <rFont val="Calibri"/>
          </rPr>
          <t>log_disconnections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N24" authorId="0" shapeId="0" xr:uid="{00000000-0006-0000-0600-000019000000}">
      <text>
        <r>
          <rPr>
            <sz val="11"/>
            <rFont val="Calibri"/>
          </rPr>
          <t xml:space="preserve">Ensure server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O24" authorId="0" shapeId="0" xr:uid="{00000000-0006-0000-0600-00001A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25" authorId="0" shapeId="0" xr:uid="{00000000-0006-0000-0600-00001B000000}">
      <text>
        <r>
          <rPr>
            <sz val="11"/>
            <rFont val="Calibri"/>
          </rPr>
          <t xml:space="preserve">Ensure server parameter </t>
        </r>
        <r>
          <rPr>
            <sz val="11"/>
            <color rgb="FF000000"/>
            <rFont val="Calibri"/>
          </rPr>
          <t>'</t>
        </r>
        <r>
          <rPr>
            <b/>
            <sz val="11"/>
            <color rgb="FF000000"/>
            <rFont val="Calibri"/>
          </rPr>
          <t>logfiles.retention_days</t>
        </r>
        <r>
          <rPr>
            <sz val="11"/>
            <color rgb="FF000000"/>
            <rFont val="Calibri"/>
          </rPr>
          <t>'</t>
        </r>
        <r>
          <rPr>
            <sz val="11"/>
            <color rgb="FF000000"/>
            <rFont val="Calibri"/>
          </rPr>
          <t xml:space="preserve"> is greater than 3 days for PostgreSQL server</t>
        </r>
      </text>
    </comment>
    <comment ref="K25" authorId="0" shapeId="0" xr:uid="{00000000-0006-0000-0600-00001C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Retention is </t>
        </r>
        <r>
          <rPr>
            <sz val="11"/>
            <color rgb="FF000000"/>
            <rFont val="Calibri"/>
          </rPr>
          <t>'</t>
        </r>
        <r>
          <rPr>
            <b/>
            <sz val="11"/>
            <color rgb="FF000000"/>
            <rFont val="Calibri"/>
          </rPr>
          <t>greater than 90 days</t>
        </r>
        <r>
          <rPr>
            <sz val="11"/>
            <color rgb="FF000000"/>
            <rFont val="Calibri"/>
          </rPr>
          <t>'</t>
        </r>
      </text>
    </comment>
    <comment ref="J43" authorId="0" shapeId="0" xr:uid="{00000000-0006-0000-0600-00001D000000}">
      <text>
        <r>
          <rPr>
            <sz val="11"/>
            <rFont val="Calibri"/>
          </rPr>
          <t xml:space="preserve">Ensure </t>
        </r>
        <r>
          <rPr>
            <sz val="11"/>
            <color rgb="FF000000"/>
            <rFont val="Calibri"/>
          </rPr>
          <t>'</t>
        </r>
        <r>
          <rPr>
            <b/>
            <sz val="11"/>
            <color rgb="FF000000"/>
            <rFont val="Calibri"/>
          </rPr>
          <t>Microsoft Entra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K43" authorId="0" shapeId="0" xr:uid="{00000000-0006-0000-0600-00001E000000}">
      <text>
        <r>
          <rPr>
            <sz val="11"/>
            <rFont val="Calibri"/>
          </rPr>
          <t xml:space="preserve">Ensure </t>
        </r>
        <r>
          <rPr>
            <sz val="11"/>
            <color rgb="FF000000"/>
            <rFont val="Calibri"/>
          </rPr>
          <t>'</t>
        </r>
        <r>
          <rPr>
            <b/>
            <sz val="11"/>
            <color rgb="FF000000"/>
            <rFont val="Calibri"/>
          </rPr>
          <t>Access Keys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3" authorId="0" shapeId="0" xr:uid="{00000000-0006-0000-0600-00001F000000}">
      <text>
        <r>
          <rPr>
            <sz val="11"/>
            <rFont val="Calibri"/>
          </rPr>
          <t xml:space="preserve">Ensure that </t>
        </r>
        <r>
          <rPr>
            <sz val="11"/>
            <color rgb="FF000000"/>
            <rFont val="Calibri"/>
          </rPr>
          <t>'</t>
        </r>
        <r>
          <rPr>
            <b/>
            <sz val="11"/>
            <color rgb="FF000000"/>
            <rFont val="Calibri"/>
          </rPr>
          <t>disableLocalAuth</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43" authorId="0" shapeId="0" xr:uid="{00000000-0006-0000-0600-000020000000}">
      <text>
        <r>
          <rPr>
            <sz val="11"/>
            <rFont val="Calibri"/>
          </rPr>
          <t>Ensure Data Factory is using Managed Identities</t>
        </r>
      </text>
    </comment>
    <comment ref="N43" authorId="0" shapeId="0" xr:uid="{00000000-0006-0000-0600-000021000000}">
      <text>
        <r>
          <rPr>
            <sz val="11"/>
            <rFont val="Calibri"/>
          </rPr>
          <t>Ensure Azure Database for MySQL uses only Microsoft Entra Authentication</t>
        </r>
      </text>
    </comment>
    <comment ref="O43" authorId="0" shapeId="0" xr:uid="{00000000-0006-0000-0600-000022000000}">
      <text>
        <r>
          <rPr>
            <sz val="11"/>
            <rFont val="Calibri"/>
          </rPr>
          <t>Ensure Azure Database for PostgreSQL uses only Microsoft Entra Authentication</t>
        </r>
      </text>
    </comment>
    <comment ref="P43" authorId="0" shapeId="0" xr:uid="{00000000-0006-0000-0600-000023000000}">
      <text>
        <r>
          <rPr>
            <sz val="11"/>
            <rFont val="Calibri"/>
          </rPr>
          <t>Ensure that Microsoft Entra authentication is Configured for SQL Servers</t>
        </r>
      </text>
    </comment>
    <comment ref="J44" authorId="0" shapeId="0" xr:uid="{00000000-0006-0000-0600-000024000000}">
      <text>
        <r>
          <rPr>
            <sz val="11"/>
            <rFont val="Calibri"/>
          </rPr>
          <t xml:space="preserve">Ensure </t>
        </r>
        <r>
          <rPr>
            <sz val="11"/>
            <color rgb="FF000000"/>
            <rFont val="Calibri"/>
          </rPr>
          <t>'</t>
        </r>
        <r>
          <rPr>
            <b/>
            <sz val="11"/>
            <color rgb="FF000000"/>
            <rFont val="Calibri"/>
          </rPr>
          <t>Access Keys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4" authorId="0" shapeId="0" xr:uid="{00000000-0006-0000-0600-000025000000}">
      <text>
        <r>
          <rPr>
            <sz val="11"/>
            <rFont val="Calibri"/>
          </rPr>
          <t xml:space="preserve">Ensure that </t>
        </r>
        <r>
          <rPr>
            <sz val="11"/>
            <color rgb="FF000000"/>
            <rFont val="Calibri"/>
          </rPr>
          <t>'</t>
        </r>
        <r>
          <rPr>
            <b/>
            <sz val="11"/>
            <color rgb="FF000000"/>
            <rFont val="Calibri"/>
          </rPr>
          <t>disableLocalAuth</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47" authorId="0" shapeId="0" xr:uid="{00000000-0006-0000-0600-000026000000}">
      <text>
        <r>
          <rPr>
            <sz val="11"/>
            <rFont val="Calibri"/>
          </rPr>
          <t xml:space="preserve">Ensure that </t>
        </r>
        <r>
          <rPr>
            <sz val="11"/>
            <color rgb="FF000000"/>
            <rFont val="Calibri"/>
          </rPr>
          <t>'</t>
        </r>
        <r>
          <rPr>
            <b/>
            <sz val="11"/>
            <color rgb="FF000000"/>
            <rFont val="Calibri"/>
          </rPr>
          <t>System Assigned Managed Identity</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47" authorId="0" shapeId="0" xr:uid="{00000000-0006-0000-0600-000027000000}">
      <text>
        <r>
          <rPr>
            <sz val="11"/>
            <rFont val="Calibri"/>
          </rPr>
          <t>Ensure Data Factory is using Managed Identities</t>
        </r>
      </text>
    </comment>
    <comment ref="J48" authorId="0" shapeId="0" xr:uid="{00000000-0006-0000-0600-000028000000}">
      <text>
        <r>
          <rPr>
            <sz val="11"/>
            <rFont val="Calibri"/>
          </rPr>
          <t xml:space="preserve">Ensure server parameter </t>
        </r>
        <r>
          <rPr>
            <sz val="11"/>
            <color rgb="FF000000"/>
            <rFont val="Calibri"/>
          </rPr>
          <t>'</t>
        </r>
        <r>
          <rPr>
            <b/>
            <sz val="11"/>
            <color rgb="FF000000"/>
            <rFont val="Calibri"/>
          </rPr>
          <t>connection_throttle.enable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J68" authorId="0" shapeId="0" xr:uid="{00000000-0006-0000-0600-000029000000}">
      <text>
        <r>
          <rPr>
            <sz val="11"/>
            <rFont val="Calibri"/>
          </rPr>
          <t>Ensure that Data Factory is using Azure Key Vault to store Credentials and Secrets</t>
        </r>
      </text>
    </comment>
    <comment ref="J88" authorId="0" shapeId="0" xr:uid="{00000000-0006-0000-0600-00002A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text>
    </comment>
    <comment ref="K88" authorId="0" shapeId="0" xr:uid="{00000000-0006-0000-0600-00002D000000}">
      <text>
        <r>
          <rPr>
            <sz val="11"/>
            <rFont val="Calibri"/>
          </rPr>
          <t>Ensure Azure Cache for Redis is Using a Private Link</t>
        </r>
      </text>
    </comment>
    <comment ref="L88" authorId="0" shapeId="0" xr:uid="{00000000-0006-0000-0600-00002E000000}">
      <text>
        <r>
          <rPr>
            <sz val="11"/>
            <rFont val="Calibri"/>
          </rPr>
          <t xml:space="preserve">Ensure That </t>
        </r>
        <r>
          <rPr>
            <sz val="11"/>
            <color rgb="FF000000"/>
            <rFont val="Calibri"/>
          </rPr>
          <t>'</t>
        </r>
        <r>
          <rPr>
            <b/>
            <sz val="11"/>
            <color rgb="FF000000"/>
            <rFont val="Calibri"/>
          </rPr>
          <t>Firewalls &amp; Networks</t>
        </r>
        <r>
          <rPr>
            <sz val="11"/>
            <color rgb="FF000000"/>
            <rFont val="Calibri"/>
          </rPr>
          <t>'</t>
        </r>
        <r>
          <rPr>
            <sz val="11"/>
            <color rgb="FF000000"/>
            <rFont val="Calibri"/>
          </rPr>
          <t xml:space="preserve"> Is Limited to Use Selected Networks Instead of All Networks</t>
        </r>
      </text>
    </comment>
    <comment ref="M88" authorId="0" shapeId="0" xr:uid="{00000000-0006-0000-0600-00002F000000}">
      <text>
        <r>
          <rPr>
            <sz val="11"/>
            <rFont val="Calibri"/>
          </rPr>
          <t>Ensure that Cosmos DB uses Private Endpoints where possible</t>
        </r>
      </text>
    </comment>
    <comment ref="N88" authorId="0" shapeId="0" xr:uid="{00000000-0006-0000-0600-000030000000}">
      <text>
        <r>
          <rPr>
            <sz val="11"/>
            <rFont val="Calibri"/>
          </rPr>
          <t>Ensure `Public Network Access` is `Disabled`</t>
        </r>
      </text>
    </comment>
    <comment ref="O88" authorId="0" shapeId="0" xr:uid="{00000000-0006-0000-0600-000031000000}">
      <text>
        <r>
          <rPr>
            <sz val="11"/>
            <rFont val="Calibri"/>
          </rPr>
          <t>Ensure the firewall does not allow all network traffic</t>
        </r>
      </text>
    </comment>
    <comment ref="P88" authorId="0" shapeId="0" xr:uid="{00000000-0006-0000-0600-000032000000}">
      <text>
        <r>
          <rPr>
            <sz val="11"/>
            <rFont val="Calibri"/>
          </rPr>
          <t>Ensure `Public Network Access` is `Disabled` for Azure Database for MySQL</t>
        </r>
      </text>
    </comment>
    <comment ref="Q88" authorId="0" shapeId="0" xr:uid="{00000000-0006-0000-0600-000033000000}">
      <text>
        <r>
          <rPr>
            <sz val="11"/>
            <rFont val="Calibri"/>
          </rPr>
          <t>Ensure Private Endpoints Are Used for Azure MySQL Databases</t>
        </r>
      </text>
    </comment>
    <comment ref="R88" authorId="0" shapeId="0" xr:uid="{00000000-0006-0000-0600-000034000000}">
      <text>
        <r>
          <rPr>
            <sz val="11"/>
            <rFont val="Calibri"/>
          </rPr>
          <t>Ensure `Public Network Access` is `Disabled` for Azure Database for PostgreSQL</t>
        </r>
      </text>
    </comment>
    <comment ref="S88" authorId="0" shapeId="0" xr:uid="{00000000-0006-0000-0600-000035000000}">
      <text>
        <r>
          <rPr>
            <sz val="11"/>
            <rFont val="Calibri"/>
          </rPr>
          <t>Ensure Private Endpoints Are Used for Azure Database for PostgreSQL</t>
        </r>
      </text>
    </comment>
    <comment ref="T88" authorId="0" shapeId="0" xr:uid="{00000000-0006-0000-0600-00002B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U88" authorId="0" shapeId="0" xr:uid="{00000000-0006-0000-0600-00002C000000}">
      <text>
        <r>
          <rPr>
            <sz val="11"/>
            <rFont val="Calibri"/>
          </rPr>
          <t>Ensure no Azure SQL Database firewall rule is overly permissive</t>
        </r>
      </text>
    </comment>
    <comment ref="J89" authorId="0" shapeId="0" xr:uid="{00000000-0006-0000-0600-000036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text>
    </comment>
    <comment ref="K89" authorId="0" shapeId="0" xr:uid="{00000000-0006-0000-0600-000037000000}">
      <text>
        <r>
          <rPr>
            <sz val="11"/>
            <rFont val="Calibri"/>
          </rPr>
          <t>Ensure Azure Cache for Redis is Using a Private Link</t>
        </r>
      </text>
    </comment>
    <comment ref="L89" authorId="0" shapeId="0" xr:uid="{00000000-0006-0000-0600-000038000000}">
      <text>
        <r>
          <rPr>
            <sz val="11"/>
            <rFont val="Calibri"/>
          </rPr>
          <t xml:space="preserve">Ensure That </t>
        </r>
        <r>
          <rPr>
            <sz val="11"/>
            <color rgb="FF000000"/>
            <rFont val="Calibri"/>
          </rPr>
          <t>'</t>
        </r>
        <r>
          <rPr>
            <b/>
            <sz val="11"/>
            <color rgb="FF000000"/>
            <rFont val="Calibri"/>
          </rPr>
          <t>Firewalls &amp; Networks</t>
        </r>
        <r>
          <rPr>
            <sz val="11"/>
            <color rgb="FF000000"/>
            <rFont val="Calibri"/>
          </rPr>
          <t>'</t>
        </r>
        <r>
          <rPr>
            <sz val="11"/>
            <color rgb="FF000000"/>
            <rFont val="Calibri"/>
          </rPr>
          <t xml:space="preserve"> Is Limited to Use Selected Networks Instead of All Networks</t>
        </r>
      </text>
    </comment>
    <comment ref="M89" authorId="0" shapeId="0" xr:uid="{00000000-0006-0000-0600-000039000000}">
      <text>
        <r>
          <rPr>
            <sz val="11"/>
            <rFont val="Calibri"/>
          </rPr>
          <t>Ensure that Cosmos DB uses Private Endpoints where possible</t>
        </r>
      </text>
    </comment>
    <comment ref="N89" authorId="0" shapeId="0" xr:uid="{00000000-0006-0000-0600-00003A000000}">
      <text>
        <r>
          <rPr>
            <sz val="11"/>
            <rFont val="Calibri"/>
          </rPr>
          <t>Ensure `Public Network Access` is `Disabled`</t>
        </r>
      </text>
    </comment>
    <comment ref="O89" authorId="0" shapeId="0" xr:uid="{00000000-0006-0000-0600-00003B000000}">
      <text>
        <r>
          <rPr>
            <sz val="11"/>
            <rFont val="Calibri"/>
          </rPr>
          <t>Ensure `Public Network Access` is `Disabled` for Azure Database for MySQL</t>
        </r>
      </text>
    </comment>
    <comment ref="P89" authorId="0" shapeId="0" xr:uid="{00000000-0006-0000-0600-00003C000000}">
      <text>
        <r>
          <rPr>
            <sz val="11"/>
            <rFont val="Calibri"/>
          </rPr>
          <t>Ensure Private Endpoints Are Used for Azure MySQL Databases</t>
        </r>
      </text>
    </comment>
    <comment ref="Q89" authorId="0" shapeId="0" xr:uid="{00000000-0006-0000-0600-00003D000000}">
      <text>
        <r>
          <rPr>
            <sz val="11"/>
            <rFont val="Calibri"/>
          </rPr>
          <t>Ensure `Public Network Access` is `Disabled` for Azure Database for PostgreSQL</t>
        </r>
      </text>
    </comment>
    <comment ref="R89" authorId="0" shapeId="0" xr:uid="{00000000-0006-0000-0600-00003E000000}">
      <text>
        <r>
          <rPr>
            <sz val="11"/>
            <rFont val="Calibri"/>
          </rPr>
          <t>Ensure Private Endpoints Are Used for Azure Database for PostgreSQL</t>
        </r>
      </text>
    </comment>
    <comment ref="S89" authorId="0" shapeId="0" xr:uid="{00000000-0006-0000-0600-00003F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J91" authorId="0" shapeId="0" xr:uid="{00000000-0006-0000-0600-000040000000}">
      <text>
        <r>
          <rPr>
            <sz val="11"/>
            <rFont val="Calibri"/>
          </rPr>
          <t xml:space="preserve">Ensure that </t>
        </r>
        <r>
          <rPr>
            <sz val="11"/>
            <color rgb="FF000000"/>
            <rFont val="Calibri"/>
          </rPr>
          <t>'</t>
        </r>
        <r>
          <rPr>
            <b/>
            <sz val="11"/>
            <color rgb="FF000000"/>
            <rFont val="Calibri"/>
          </rPr>
          <t>Allow access only via 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91" authorId="0" shapeId="0" xr:uid="{00000000-0006-0000-0600-000041000000}">
      <text>
        <r>
          <rPr>
            <sz val="11"/>
            <rFont val="Calibri"/>
          </rPr>
          <t xml:space="preserve">Ensure that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TLS v1.2 (or higher)</t>
        </r>
      </text>
    </comment>
    <comment ref="L91" authorId="0" shapeId="0" xr:uid="{00000000-0006-0000-0600-000042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Server</t>
        </r>
      </text>
    </comment>
    <comment ref="M91" authorId="0" shapeId="0" xr:uid="{00000000-0006-0000-0600-000043000000}">
      <text>
        <r>
          <rPr>
            <sz val="11"/>
            <rFont val="Calibri"/>
          </rPr>
          <t xml:space="preserve">Ensure server parameter </t>
        </r>
        <r>
          <rPr>
            <sz val="11"/>
            <color rgb="FF000000"/>
            <rFont val="Calibri"/>
          </rPr>
          <t>'</t>
        </r>
        <r>
          <rPr>
            <b/>
            <sz val="11"/>
            <color rgb="FF000000"/>
            <rFont val="Calibri"/>
          </rPr>
          <t>tls_version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MySQL flexible server</t>
        </r>
      </text>
    </comment>
    <comment ref="N91" authorId="0" shapeId="0" xr:uid="{00000000-0006-0000-0600-000044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O91" authorId="0" shapeId="0" xr:uid="{00000000-0006-0000-0600-000045000000}">
      <text>
        <r>
          <rPr>
            <sz val="11"/>
            <rFont val="Calibri"/>
          </rPr>
          <t xml:space="preserve">Ensure server parameter </t>
        </r>
        <r>
          <rPr>
            <sz val="11"/>
            <color rgb="FF000000"/>
            <rFont val="Calibri"/>
          </rPr>
          <t>'</t>
        </r>
        <r>
          <rPr>
            <b/>
            <sz val="11"/>
            <color rgb="FF000000"/>
            <rFont val="Calibri"/>
          </rPr>
          <t>ssl_min_protocol_version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PostgreSQL server</t>
        </r>
      </text>
    </comment>
    <comment ref="P91" authorId="0" shapeId="0" xr:uid="{00000000-0006-0000-0600-000046000000}">
      <text>
        <r>
          <rPr>
            <sz val="11"/>
            <rFont val="Calibri"/>
          </rPr>
          <t xml:space="preserve">Ensure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
        </r>
        <r>
          <rPr>
            <sz val="11"/>
            <color rgb="FF000000"/>
            <rFont val="Calibri"/>
          </rPr>
          <t>'</t>
        </r>
        <r>
          <rPr>
            <b/>
            <sz val="11"/>
            <color rgb="FF000000"/>
            <rFont val="Calibri"/>
          </rPr>
          <t>TLS 1.2</t>
        </r>
        <r>
          <rPr>
            <sz val="11"/>
            <color rgb="FF000000"/>
            <rFont val="Calibri"/>
          </rPr>
          <t>'</t>
        </r>
        <r>
          <rPr>
            <sz val="11"/>
            <color rgb="FF000000"/>
            <rFont val="Calibri"/>
          </rPr>
          <t xml:space="preserve"> or higher</t>
        </r>
      </text>
    </comment>
    <comment ref="J93" authorId="0" shapeId="0" xr:uid="{00000000-0006-0000-0600-000047000000}">
      <text>
        <r>
          <rPr>
            <sz val="11"/>
            <rFont val="Calibri"/>
          </rPr>
          <t>Ensure that Azure Cache for Redis is Using Customer-Managed Keys</t>
        </r>
      </text>
    </comment>
    <comment ref="K93" authorId="0" shapeId="0" xr:uid="{00000000-0006-0000-0600-000048000000}">
      <text>
        <r>
          <rPr>
            <sz val="11"/>
            <rFont val="Calibri"/>
          </rPr>
          <t>Ensure critical data is encrypted with customer-managed keys (CMK)</t>
        </r>
      </text>
    </comment>
    <comment ref="L93" authorId="0" shapeId="0" xr:uid="{00000000-0006-0000-0600-000049000000}">
      <text>
        <r>
          <rPr>
            <sz val="11"/>
            <rFont val="Calibri"/>
          </rPr>
          <t>Ensure Data Factory is encrypted using Customer Managed Keys</t>
        </r>
      </text>
    </comment>
    <comment ref="M93" authorId="0" shapeId="0" xr:uid="{00000000-0006-0000-0600-00004A000000}">
      <text>
        <r>
          <rPr>
            <sz val="11"/>
            <rFont val="Calibri"/>
          </rPr>
          <t>Ensure that Data Factory is using Azure Key Vault to store Credentials and Secrets</t>
        </r>
      </text>
    </comment>
    <comment ref="N93" authorId="0" shapeId="0" xr:uid="{00000000-0006-0000-0600-00004B000000}">
      <text>
        <r>
          <rPr>
            <sz val="11"/>
            <rFont val="Calibri"/>
          </rPr>
          <t>Ensure Azure Database for MySQL uses Customer Managed Keys for Encryption at Rest</t>
        </r>
      </text>
    </comment>
    <comment ref="O93" authorId="0" shapeId="0" xr:uid="{00000000-0006-0000-0600-00004C000000}">
      <text>
        <r>
          <rPr>
            <sz val="11"/>
            <rFont val="Calibri"/>
          </rPr>
          <t>Ensure Azure Database for PostgreSQL uses Customer Managed Keys for Encryption at Rest</t>
        </r>
      </text>
    </comment>
    <comment ref="P93" authorId="0" shapeId="0" xr:uid="{00000000-0006-0000-0600-00004D000000}">
      <text>
        <r>
          <rPr>
            <sz val="11"/>
            <rFont val="Calibri"/>
          </rPr>
          <t>Ensure SQL server</t>
        </r>
        <r>
          <rPr>
            <sz val="11"/>
            <color rgb="FF000000"/>
            <rFont val="Calibri"/>
          </rPr>
          <t>'</t>
        </r>
        <r>
          <rPr>
            <sz val="11"/>
            <color rgb="FF000000"/>
            <rFont val="Calibri"/>
          </rPr>
          <t>s Transparent Data Encryption (TDE) protector is encrypted with Customer-managed key</t>
        </r>
      </text>
    </comment>
    <comment ref="Q93" authorId="0" shapeId="0" xr:uid="{00000000-0006-0000-0600-00004E000000}">
      <text>
        <r>
          <rPr>
            <sz val="11"/>
            <rFont val="Calibri"/>
          </rPr>
          <t xml:space="preserve">Ensure that </t>
        </r>
        <r>
          <rPr>
            <sz val="11"/>
            <color rgb="FF000000"/>
            <rFont val="Calibri"/>
          </rPr>
          <t>'</t>
        </r>
        <r>
          <rPr>
            <b/>
            <sz val="11"/>
            <color rgb="FF000000"/>
            <rFont val="Calibri"/>
          </rPr>
          <t>Data encryption</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on a SQL Database</t>
        </r>
      </text>
    </comment>
    <comment ref="J94" authorId="0" shapeId="0" xr:uid="{00000000-0006-0000-0600-00004F000000}">
      <text>
        <r>
          <rPr>
            <sz val="11"/>
            <rFont val="Calibri"/>
          </rPr>
          <t xml:space="preserve">Ensure that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TLS v1.2 (or higher)</t>
        </r>
      </text>
    </comment>
    <comment ref="K94" authorId="0" shapeId="0" xr:uid="{00000000-0006-0000-0600-000050000000}">
      <text>
        <r>
          <rPr>
            <sz val="11"/>
            <rFont val="Calibri"/>
          </rPr>
          <t xml:space="preserve">Ensure server parameter </t>
        </r>
        <r>
          <rPr>
            <sz val="11"/>
            <color rgb="FF000000"/>
            <rFont val="Calibri"/>
          </rPr>
          <t>'</t>
        </r>
        <r>
          <rPr>
            <b/>
            <sz val="11"/>
            <color rgb="FF000000"/>
            <rFont val="Calibri"/>
          </rPr>
          <t>tls_version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MySQL flexible server</t>
        </r>
      </text>
    </comment>
    <comment ref="L94" authorId="0" shapeId="0" xr:uid="{00000000-0006-0000-0600-000051000000}">
      <text>
        <r>
          <rPr>
            <sz val="11"/>
            <rFont val="Calibri"/>
          </rPr>
          <t xml:space="preserve">Ensure server parameter </t>
        </r>
        <r>
          <rPr>
            <sz val="11"/>
            <color rgb="FF000000"/>
            <rFont val="Calibri"/>
          </rPr>
          <t>'</t>
        </r>
        <r>
          <rPr>
            <b/>
            <sz val="11"/>
            <color rgb="FF000000"/>
            <rFont val="Calibri"/>
          </rPr>
          <t>ssl_min_protocol_version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PostgreSQL server</t>
        </r>
      </text>
    </comment>
    <comment ref="M94" authorId="0" shapeId="0" xr:uid="{00000000-0006-0000-0600-000052000000}">
      <text>
        <r>
          <rPr>
            <sz val="11"/>
            <rFont val="Calibri"/>
          </rPr>
          <t xml:space="preserve">Ensure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
        </r>
        <r>
          <rPr>
            <sz val="11"/>
            <color rgb="FF000000"/>
            <rFont val="Calibri"/>
          </rPr>
          <t>'</t>
        </r>
        <r>
          <rPr>
            <b/>
            <sz val="11"/>
            <color rgb="FF000000"/>
            <rFont val="Calibri"/>
          </rPr>
          <t>TLS 1.2</t>
        </r>
        <r>
          <rPr>
            <sz val="11"/>
            <color rgb="FF000000"/>
            <rFont val="Calibri"/>
          </rPr>
          <t>'</t>
        </r>
        <r>
          <rPr>
            <sz val="11"/>
            <color rgb="FF000000"/>
            <rFont val="Calibri"/>
          </rPr>
          <t xml:space="preserve"> or higher</t>
        </r>
      </text>
    </comment>
    <comment ref="J99" authorId="0" shapeId="0" xr:uid="{00000000-0006-0000-0600-000053000000}">
      <text>
        <r>
          <rPr>
            <sz val="11"/>
            <rFont val="Calibri"/>
          </rPr>
          <t xml:space="preserve">Ensure </t>
        </r>
        <r>
          <rPr>
            <sz val="11"/>
            <color rgb="FF000000"/>
            <rFont val="Calibri"/>
          </rPr>
          <t>'</t>
        </r>
        <r>
          <rPr>
            <b/>
            <sz val="11"/>
            <color rgb="FF000000"/>
            <rFont val="Calibri"/>
          </rPr>
          <t>Update Channel</t>
        </r>
        <r>
          <rPr>
            <sz val="11"/>
            <color rgb="FF000000"/>
            <rFont val="Calibri"/>
          </rPr>
          <t>'</t>
        </r>
        <r>
          <rPr>
            <sz val="11"/>
            <color rgb="FF000000"/>
            <rFont val="Calibri"/>
          </rPr>
          <t xml:space="preserve"> is set to </t>
        </r>
        <r>
          <rPr>
            <sz val="11"/>
            <color rgb="FF000000"/>
            <rFont val="Calibri"/>
          </rPr>
          <t>'</t>
        </r>
        <r>
          <rPr>
            <b/>
            <sz val="11"/>
            <color rgb="FF000000"/>
            <rFont val="Calibri"/>
          </rPr>
          <t>Stable</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 xml:space="preserve">Ensure </t>
        </r>
        <r>
          <rPr>
            <sz val="11"/>
            <color rgb="FF000000"/>
            <rFont val="Calibri"/>
          </rPr>
          <t>'</t>
        </r>
        <r>
          <rPr>
            <b/>
            <sz val="11"/>
            <color rgb="FF000000"/>
            <rFont val="Calibri"/>
          </rPr>
          <t>Update Channel</t>
        </r>
        <r>
          <rPr>
            <sz val="11"/>
            <color rgb="FF000000"/>
            <rFont val="Calibri"/>
          </rPr>
          <t>'</t>
        </r>
        <r>
          <rPr>
            <sz val="11"/>
            <color rgb="FF000000"/>
            <rFont val="Calibri"/>
          </rPr>
          <t xml:space="preserve"> is set to </t>
        </r>
        <r>
          <rPr>
            <sz val="11"/>
            <color rgb="FF000000"/>
            <rFont val="Calibri"/>
          </rPr>
          <t>'</t>
        </r>
        <r>
          <rPr>
            <b/>
            <sz val="11"/>
            <color rgb="FF000000"/>
            <rFont val="Calibri"/>
          </rPr>
          <t>Stable</t>
        </r>
        <r>
          <rPr>
            <sz val="11"/>
            <color rgb="FF000000"/>
            <rFont val="Calibri"/>
          </rPr>
          <t>'</t>
        </r>
      </text>
    </comment>
    <comment ref="H89" authorId="0" shapeId="0" xr:uid="{00000000-0006-0000-0700-000002000000}">
      <text>
        <r>
          <rPr>
            <sz val="11"/>
            <rFont val="Calibri"/>
          </rPr>
          <t xml:space="preserve">Ensure that </t>
        </r>
        <r>
          <rPr>
            <sz val="11"/>
            <color rgb="FF000000"/>
            <rFont val="Calibri"/>
          </rPr>
          <t>'</t>
        </r>
        <r>
          <rPr>
            <b/>
            <sz val="11"/>
            <color rgb="FF000000"/>
            <rFont val="Calibri"/>
          </rPr>
          <t>Access Policies</t>
        </r>
        <r>
          <rPr>
            <sz val="11"/>
            <color rgb="FF000000"/>
            <rFont val="Calibri"/>
          </rPr>
          <t>'</t>
        </r>
        <r>
          <rPr>
            <sz val="11"/>
            <color rgb="FF000000"/>
            <rFont val="Calibri"/>
          </rPr>
          <t xml:space="preserve"> are Implemented and Reviewed Periodically</t>
        </r>
      </text>
    </comment>
    <comment ref="I89" authorId="0" shapeId="0" xr:uid="{00000000-0006-0000-0700-000004000000}">
      <text>
        <r>
          <rPr>
            <sz val="11"/>
            <rFont val="Calibri"/>
          </rPr>
          <t xml:space="preserve">Ensure </t>
        </r>
        <r>
          <rPr>
            <sz val="11"/>
            <color rgb="FF000000"/>
            <rFont val="Calibri"/>
          </rPr>
          <t>'</t>
        </r>
        <r>
          <rPr>
            <b/>
            <sz val="11"/>
            <color rgb="FF000000"/>
            <rFont val="Calibri"/>
          </rPr>
          <t>Access Keys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9" authorId="0" shapeId="0" xr:uid="{00000000-0006-0000-0700-000003000000}">
      <text>
        <r>
          <rPr>
            <sz val="11"/>
            <rFont val="Calibri"/>
          </rPr>
          <t xml:space="preserve">Ensure that </t>
        </r>
        <r>
          <rPr>
            <sz val="11"/>
            <color rgb="FF000000"/>
            <rFont val="Calibri"/>
          </rPr>
          <t>'</t>
        </r>
        <r>
          <rPr>
            <b/>
            <sz val="11"/>
            <color rgb="FF000000"/>
            <rFont val="Calibri"/>
          </rPr>
          <t>disableLocalAuth</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90" authorId="0" shapeId="0" xr:uid="{00000000-0006-0000-0700-000005000000}">
      <text>
        <r>
          <rPr>
            <sz val="11"/>
            <rFont val="Calibri"/>
          </rPr>
          <t xml:space="preserve">Ensure that </t>
        </r>
        <r>
          <rPr>
            <sz val="11"/>
            <color rgb="FF000000"/>
            <rFont val="Calibri"/>
          </rPr>
          <t>'</t>
        </r>
        <r>
          <rPr>
            <b/>
            <sz val="11"/>
            <color rgb="FF000000"/>
            <rFont val="Calibri"/>
          </rPr>
          <t>System Assigned Managed Identity</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90" authorId="0" shapeId="0" xr:uid="{00000000-0006-0000-0700-000006000000}">
      <text>
        <r>
          <rPr>
            <sz val="11"/>
            <rFont val="Calibri"/>
          </rPr>
          <t>Ensure Data Factory is using Managed Identities</t>
        </r>
      </text>
    </comment>
    <comment ref="H91" authorId="0" shapeId="0" xr:uid="{00000000-0006-0000-0700-000007000000}">
      <text>
        <r>
          <rPr>
            <sz val="11"/>
            <rFont val="Calibri"/>
          </rPr>
          <t xml:space="preserve">Ensure </t>
        </r>
        <r>
          <rPr>
            <sz val="11"/>
            <color rgb="FF000000"/>
            <rFont val="Calibri"/>
          </rPr>
          <t>'</t>
        </r>
        <r>
          <rPr>
            <b/>
            <sz val="11"/>
            <color rgb="FF000000"/>
            <rFont val="Calibri"/>
          </rPr>
          <t>Microsoft Entra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I91" authorId="0" shapeId="0" xr:uid="{00000000-0006-0000-0700-00000C000000}">
      <text>
        <r>
          <rPr>
            <sz val="11"/>
            <rFont val="Calibri"/>
          </rPr>
          <t xml:space="preserve">Ensure </t>
        </r>
        <r>
          <rPr>
            <sz val="11"/>
            <color rgb="FF000000"/>
            <rFont val="Calibri"/>
          </rPr>
          <t>'</t>
        </r>
        <r>
          <rPr>
            <b/>
            <sz val="11"/>
            <color rgb="FF000000"/>
            <rFont val="Calibri"/>
          </rPr>
          <t>Access Keys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700-00000D000000}">
      <text>
        <r>
          <rPr>
            <sz val="11"/>
            <rFont val="Calibri"/>
          </rPr>
          <t xml:space="preserve">Ensure that </t>
        </r>
        <r>
          <rPr>
            <sz val="11"/>
            <color rgb="FF000000"/>
            <rFont val="Calibri"/>
          </rPr>
          <t>'</t>
        </r>
        <r>
          <rPr>
            <b/>
            <sz val="11"/>
            <color rgb="FF000000"/>
            <rFont val="Calibri"/>
          </rPr>
          <t>disableLocalAuth</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91" authorId="0" shapeId="0" xr:uid="{00000000-0006-0000-0700-000008000000}">
      <text>
        <r>
          <rPr>
            <sz val="11"/>
            <rFont val="Calibri"/>
          </rPr>
          <t>Ensure Azure Database for MySQL uses only Microsoft Entra Authentication</t>
        </r>
      </text>
    </comment>
    <comment ref="L91" authorId="0" shapeId="0" xr:uid="{00000000-0006-0000-0700-000009000000}">
      <text>
        <r>
          <rPr>
            <sz val="11"/>
            <rFont val="Calibri"/>
          </rPr>
          <t>Ensure Azure Database for PostgreSQL uses only Microsoft Entra Authentication</t>
        </r>
      </text>
    </comment>
    <comment ref="M91" authorId="0" shapeId="0" xr:uid="{00000000-0006-0000-0700-00000A000000}">
      <text>
        <r>
          <rPr>
            <sz val="11"/>
            <rFont val="Calibri"/>
          </rPr>
          <t xml:space="preserve">Ensure server parameter </t>
        </r>
        <r>
          <rPr>
            <sz val="11"/>
            <color rgb="FF000000"/>
            <rFont val="Calibri"/>
          </rPr>
          <t>'</t>
        </r>
        <r>
          <rPr>
            <b/>
            <sz val="11"/>
            <color rgb="FF000000"/>
            <rFont val="Calibri"/>
          </rPr>
          <t>connection_throttle.enable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N91" authorId="0" shapeId="0" xr:uid="{00000000-0006-0000-0700-00000B000000}">
      <text>
        <r>
          <rPr>
            <sz val="11"/>
            <rFont val="Calibri"/>
          </rPr>
          <t>Ensure that Microsoft Entra authentication is Configured for SQL Servers</t>
        </r>
      </text>
    </comment>
    <comment ref="H92" authorId="0" shapeId="0" xr:uid="{00000000-0006-0000-0700-00000E000000}">
      <text>
        <r>
          <rPr>
            <sz val="11"/>
            <rFont val="Calibri"/>
          </rPr>
          <t>Ensure that Data Factory is using RBAC to manage privilege assignment</t>
        </r>
      </text>
    </comment>
    <comment ref="H93" authorId="0" shapeId="0" xr:uid="{00000000-0006-0000-0700-00000F000000}">
      <text>
        <r>
          <rPr>
            <sz val="11"/>
            <rFont val="Calibri"/>
          </rPr>
          <t xml:space="preserve">Ensure </t>
        </r>
        <r>
          <rPr>
            <sz val="11"/>
            <color rgb="FF000000"/>
            <rFont val="Calibri"/>
          </rPr>
          <t>'</t>
        </r>
        <r>
          <rPr>
            <b/>
            <sz val="11"/>
            <color rgb="FF000000"/>
            <rFont val="Calibri"/>
          </rPr>
          <t>Microsoft Entra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I93" authorId="0" shapeId="0" xr:uid="{00000000-0006-0000-0700-000012000000}">
      <text>
        <r>
          <rPr>
            <sz val="11"/>
            <rFont val="Calibri"/>
          </rPr>
          <t xml:space="preserve">Ensure that </t>
        </r>
        <r>
          <rPr>
            <sz val="11"/>
            <color rgb="FF000000"/>
            <rFont val="Calibri"/>
          </rPr>
          <t>'</t>
        </r>
        <r>
          <rPr>
            <b/>
            <sz val="11"/>
            <color rgb="FF000000"/>
            <rFont val="Calibri"/>
          </rPr>
          <t>Access Policies</t>
        </r>
        <r>
          <rPr>
            <sz val="11"/>
            <color rgb="FF000000"/>
            <rFont val="Calibri"/>
          </rPr>
          <t>'</t>
        </r>
        <r>
          <rPr>
            <sz val="11"/>
            <color rgb="FF000000"/>
            <rFont val="Calibri"/>
          </rPr>
          <t xml:space="preserve"> are Implemented and Reviewed Periodically</t>
        </r>
      </text>
    </comment>
    <comment ref="J93" authorId="0" shapeId="0" xr:uid="{00000000-0006-0000-0700-000013000000}">
      <text>
        <r>
          <rPr>
            <sz val="11"/>
            <rFont val="Calibri"/>
          </rPr>
          <t xml:space="preserve">Ensure that </t>
        </r>
        <r>
          <rPr>
            <sz val="11"/>
            <color rgb="FF000000"/>
            <rFont val="Calibri"/>
          </rPr>
          <t>'</t>
        </r>
        <r>
          <rPr>
            <b/>
            <sz val="11"/>
            <color rgb="FF000000"/>
            <rFont val="Calibri"/>
          </rPr>
          <t>System Assigned Managed Identity</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93" authorId="0" shapeId="0" xr:uid="{00000000-0006-0000-0700-000014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text>
    </comment>
    <comment ref="L93" authorId="0" shapeId="0" xr:uid="{00000000-0006-0000-0700-000015000000}">
      <text>
        <r>
          <rPr>
            <sz val="11"/>
            <rFont val="Calibri"/>
          </rPr>
          <t>Ensure Data Factory is using Managed Identities</t>
        </r>
      </text>
    </comment>
    <comment ref="M93" authorId="0" shapeId="0" xr:uid="{00000000-0006-0000-0700-000016000000}">
      <text>
        <r>
          <rPr>
            <sz val="11"/>
            <rFont val="Calibri"/>
          </rPr>
          <t>Ensure that Data Factory is using RBAC to manage privilege assignment</t>
        </r>
      </text>
    </comment>
    <comment ref="N93" authorId="0" shapeId="0" xr:uid="{00000000-0006-0000-0700-000017000000}">
      <text>
        <r>
          <rPr>
            <sz val="11"/>
            <rFont val="Calibri"/>
          </rPr>
          <t>Ensure Azure Database for MySQL uses only Microsoft Entra Authentication</t>
        </r>
      </text>
    </comment>
    <comment ref="O93" authorId="0" shapeId="0" xr:uid="{00000000-0006-0000-0700-000010000000}">
      <text>
        <r>
          <rPr>
            <sz val="11"/>
            <rFont val="Calibri"/>
          </rPr>
          <t>Ensure Azure Database for PostgreSQL uses only Microsoft Entra Authentication</t>
        </r>
      </text>
    </comment>
    <comment ref="P93" authorId="0" shapeId="0" xr:uid="{00000000-0006-0000-0700-000011000000}">
      <text>
        <r>
          <rPr>
            <sz val="11"/>
            <rFont val="Calibri"/>
          </rPr>
          <t>Ensure that Microsoft Entra authentication is Configured for SQL Servers</t>
        </r>
      </text>
    </comment>
    <comment ref="H110" authorId="0" shapeId="0" xr:uid="{00000000-0006-0000-0700-000018000000}">
      <text>
        <r>
          <rPr>
            <sz val="11"/>
            <rFont val="Calibri"/>
          </rPr>
          <t>Ensure that Azure Cache for Redis is Using Customer-Managed Keys</t>
        </r>
      </text>
    </comment>
    <comment ref="I110" authorId="0" shapeId="0" xr:uid="{00000000-0006-0000-0700-000019000000}">
      <text>
        <r>
          <rPr>
            <sz val="11"/>
            <rFont val="Calibri"/>
          </rPr>
          <t>Ensure critical data is encrypted with customer-managed keys (CMK)</t>
        </r>
      </text>
    </comment>
    <comment ref="J110" authorId="0" shapeId="0" xr:uid="{00000000-0006-0000-0700-00001A000000}">
      <text>
        <r>
          <rPr>
            <sz val="11"/>
            <rFont val="Calibri"/>
          </rPr>
          <t>Ensure Data Factory is encrypted using Customer Managed Keys</t>
        </r>
      </text>
    </comment>
    <comment ref="K110" authorId="0" shapeId="0" xr:uid="{00000000-0006-0000-0700-00001B000000}">
      <text>
        <r>
          <rPr>
            <sz val="11"/>
            <rFont val="Calibri"/>
          </rPr>
          <t>Ensure that Data Factory is using Azure Key Vault to store Credentials and Secrets</t>
        </r>
      </text>
    </comment>
    <comment ref="L110" authorId="0" shapeId="0" xr:uid="{00000000-0006-0000-0700-00001C000000}">
      <text>
        <r>
          <rPr>
            <sz val="11"/>
            <rFont val="Calibri"/>
          </rPr>
          <t>Ensure Azure Database for MySQL uses Customer Managed Keys for Encryption at Rest</t>
        </r>
      </text>
    </comment>
    <comment ref="M110" authorId="0" shapeId="0" xr:uid="{00000000-0006-0000-0700-00001D000000}">
      <text>
        <r>
          <rPr>
            <sz val="11"/>
            <rFont val="Calibri"/>
          </rPr>
          <t>Ensure Azure Database for PostgreSQL uses Customer Managed Keys for Encryption at Rest</t>
        </r>
      </text>
    </comment>
    <comment ref="N110" authorId="0" shapeId="0" xr:uid="{00000000-0006-0000-0700-00001E000000}">
      <text>
        <r>
          <rPr>
            <sz val="11"/>
            <rFont val="Calibri"/>
          </rPr>
          <t>Ensure SQL server</t>
        </r>
        <r>
          <rPr>
            <sz val="11"/>
            <color rgb="FF000000"/>
            <rFont val="Calibri"/>
          </rPr>
          <t>'</t>
        </r>
        <r>
          <rPr>
            <sz val="11"/>
            <color rgb="FF000000"/>
            <rFont val="Calibri"/>
          </rPr>
          <t>s Transparent Data Encryption (TDE) protector is encrypted with Customer-managed key</t>
        </r>
      </text>
    </comment>
    <comment ref="O110" authorId="0" shapeId="0" xr:uid="{00000000-0006-0000-0700-00001F000000}">
      <text>
        <r>
          <rPr>
            <sz val="11"/>
            <rFont val="Calibri"/>
          </rPr>
          <t xml:space="preserve">Ensure that </t>
        </r>
        <r>
          <rPr>
            <sz val="11"/>
            <color rgb="FF000000"/>
            <rFont val="Calibri"/>
          </rPr>
          <t>'</t>
        </r>
        <r>
          <rPr>
            <b/>
            <sz val="11"/>
            <color rgb="FF000000"/>
            <rFont val="Calibri"/>
          </rPr>
          <t>Data encryption</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on a SQL Database</t>
        </r>
      </text>
    </comment>
    <comment ref="H111" authorId="0" shapeId="0" xr:uid="{00000000-0006-0000-0700-000020000000}">
      <text>
        <r>
          <rPr>
            <sz val="11"/>
            <rFont val="Calibri"/>
          </rPr>
          <t xml:space="preserve">Ensure that </t>
        </r>
        <r>
          <rPr>
            <sz val="11"/>
            <color rgb="FF000000"/>
            <rFont val="Calibri"/>
          </rPr>
          <t>'</t>
        </r>
        <r>
          <rPr>
            <b/>
            <sz val="11"/>
            <color rgb="FF000000"/>
            <rFont val="Calibri"/>
          </rPr>
          <t>Allow access only via 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I111" authorId="0" shapeId="0" xr:uid="{00000000-0006-0000-0700-000021000000}">
      <text>
        <r>
          <rPr>
            <sz val="11"/>
            <rFont val="Calibri"/>
          </rPr>
          <t xml:space="preserve">Ensure that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TLS v1.2 (or higher)</t>
        </r>
      </text>
    </comment>
    <comment ref="J111" authorId="0" shapeId="0" xr:uid="{00000000-0006-0000-0700-000022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Server</t>
        </r>
      </text>
    </comment>
    <comment ref="K111" authorId="0" shapeId="0" xr:uid="{00000000-0006-0000-0700-000023000000}">
      <text>
        <r>
          <rPr>
            <sz val="11"/>
            <rFont val="Calibri"/>
          </rPr>
          <t xml:space="preserve">Ensure server parameter </t>
        </r>
        <r>
          <rPr>
            <sz val="11"/>
            <color rgb="FF000000"/>
            <rFont val="Calibri"/>
          </rPr>
          <t>'</t>
        </r>
        <r>
          <rPr>
            <b/>
            <sz val="11"/>
            <color rgb="FF000000"/>
            <rFont val="Calibri"/>
          </rPr>
          <t>tls_version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MySQL flexible server</t>
        </r>
      </text>
    </comment>
    <comment ref="L111" authorId="0" shapeId="0" xr:uid="{00000000-0006-0000-0700-000024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M111" authorId="0" shapeId="0" xr:uid="{00000000-0006-0000-0700-000025000000}">
      <text>
        <r>
          <rPr>
            <sz val="11"/>
            <rFont val="Calibri"/>
          </rPr>
          <t xml:space="preserve">Ensure server parameter </t>
        </r>
        <r>
          <rPr>
            <sz val="11"/>
            <color rgb="FF000000"/>
            <rFont val="Calibri"/>
          </rPr>
          <t>'</t>
        </r>
        <r>
          <rPr>
            <b/>
            <sz val="11"/>
            <color rgb="FF000000"/>
            <rFont val="Calibri"/>
          </rPr>
          <t>ssl_min_protocol_version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PostgreSQL server</t>
        </r>
      </text>
    </comment>
    <comment ref="N111" authorId="0" shapeId="0" xr:uid="{00000000-0006-0000-0700-000026000000}">
      <text>
        <r>
          <rPr>
            <sz val="11"/>
            <rFont val="Calibri"/>
          </rPr>
          <t xml:space="preserve">Ensure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
        </r>
        <r>
          <rPr>
            <sz val="11"/>
            <color rgb="FF000000"/>
            <rFont val="Calibri"/>
          </rPr>
          <t>'</t>
        </r>
        <r>
          <rPr>
            <b/>
            <sz val="11"/>
            <color rgb="FF000000"/>
            <rFont val="Calibri"/>
          </rPr>
          <t>TLS 1.2</t>
        </r>
        <r>
          <rPr>
            <sz val="11"/>
            <color rgb="FF000000"/>
            <rFont val="Calibri"/>
          </rPr>
          <t>'</t>
        </r>
        <r>
          <rPr>
            <sz val="11"/>
            <color rgb="FF000000"/>
            <rFont val="Calibri"/>
          </rPr>
          <t xml:space="preserve"> or higher</t>
        </r>
      </text>
    </comment>
    <comment ref="H118" authorId="0" shapeId="0" xr:uid="{00000000-0006-0000-0700-000027000000}">
      <text>
        <r>
          <rPr>
            <sz val="11"/>
            <rFont val="Calibri"/>
          </rPr>
          <t>Ensure that Data Factory is using Azure Key Vault to store Credentials and Secrets</t>
        </r>
      </text>
    </comment>
    <comment ref="H134" authorId="0" shapeId="0" xr:uid="{00000000-0006-0000-0700-000028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text>
    </comment>
    <comment ref="I134" authorId="0" shapeId="0" xr:uid="{00000000-0006-0000-0700-00002C000000}">
      <text>
        <r>
          <rPr>
            <sz val="11"/>
            <rFont val="Calibri"/>
          </rPr>
          <t>Ensure Azure Cache for Redis is Using a Private Link</t>
        </r>
      </text>
    </comment>
    <comment ref="J134" authorId="0" shapeId="0" xr:uid="{00000000-0006-0000-0700-00002D000000}">
      <text>
        <r>
          <rPr>
            <sz val="11"/>
            <rFont val="Calibri"/>
          </rPr>
          <t xml:space="preserve">Ensure That </t>
        </r>
        <r>
          <rPr>
            <sz val="11"/>
            <color rgb="FF000000"/>
            <rFont val="Calibri"/>
          </rPr>
          <t>'</t>
        </r>
        <r>
          <rPr>
            <b/>
            <sz val="11"/>
            <color rgb="FF000000"/>
            <rFont val="Calibri"/>
          </rPr>
          <t>Firewalls &amp; Networks</t>
        </r>
        <r>
          <rPr>
            <sz val="11"/>
            <color rgb="FF000000"/>
            <rFont val="Calibri"/>
          </rPr>
          <t>'</t>
        </r>
        <r>
          <rPr>
            <sz val="11"/>
            <color rgb="FF000000"/>
            <rFont val="Calibri"/>
          </rPr>
          <t xml:space="preserve"> Is Limited to Use Selected Networks Instead of All Networks</t>
        </r>
      </text>
    </comment>
    <comment ref="K134" authorId="0" shapeId="0" xr:uid="{00000000-0006-0000-0700-00002E000000}">
      <text>
        <r>
          <rPr>
            <sz val="11"/>
            <rFont val="Calibri"/>
          </rPr>
          <t>Ensure that Cosmos DB uses Private Endpoints where possible</t>
        </r>
      </text>
    </comment>
    <comment ref="L134" authorId="0" shapeId="0" xr:uid="{00000000-0006-0000-0700-00002F000000}">
      <text>
        <r>
          <rPr>
            <sz val="11"/>
            <rFont val="Calibri"/>
          </rPr>
          <t>Ensure `Public Network Access` is `Disabled`</t>
        </r>
      </text>
    </comment>
    <comment ref="M134" authorId="0" shapeId="0" xr:uid="{00000000-0006-0000-0700-000030000000}">
      <text>
        <r>
          <rPr>
            <sz val="11"/>
            <rFont val="Calibri"/>
          </rPr>
          <t>Ensure the firewall does not allow all network traffic</t>
        </r>
      </text>
    </comment>
    <comment ref="N134" authorId="0" shapeId="0" xr:uid="{00000000-0006-0000-0700-000031000000}">
      <text>
        <r>
          <rPr>
            <sz val="11"/>
            <rFont val="Calibri"/>
          </rPr>
          <t>Ensure `Public Network Access` is `Disabled` for Azure Database for MySQL</t>
        </r>
      </text>
    </comment>
    <comment ref="O134" authorId="0" shapeId="0" xr:uid="{00000000-0006-0000-0700-000032000000}">
      <text>
        <r>
          <rPr>
            <sz val="11"/>
            <rFont val="Calibri"/>
          </rPr>
          <t>Ensure Private Endpoints Are Used for Azure MySQL Databases</t>
        </r>
      </text>
    </comment>
    <comment ref="P134" authorId="0" shapeId="0" xr:uid="{00000000-0006-0000-0700-000033000000}">
      <text>
        <r>
          <rPr>
            <sz val="11"/>
            <rFont val="Calibri"/>
          </rPr>
          <t>Ensure `Public Network Access` is `Disabled` for Azure Database for PostgreSQL</t>
        </r>
      </text>
    </comment>
    <comment ref="Q134" authorId="0" shapeId="0" xr:uid="{00000000-0006-0000-0700-000029000000}">
      <text>
        <r>
          <rPr>
            <sz val="11"/>
            <rFont val="Calibri"/>
          </rPr>
          <t>Ensure Private Endpoints Are Used for Azure Database for PostgreSQL</t>
        </r>
      </text>
    </comment>
    <comment ref="R134" authorId="0" shapeId="0" xr:uid="{00000000-0006-0000-0700-00002A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S134" authorId="0" shapeId="0" xr:uid="{00000000-0006-0000-0700-00002B000000}">
      <text>
        <r>
          <rPr>
            <sz val="11"/>
            <rFont val="Calibri"/>
          </rPr>
          <t>Ensure no Azure SQL Database firewall rule is overly permissive</t>
        </r>
      </text>
    </comment>
    <comment ref="H143" authorId="0" shapeId="0" xr:uid="{00000000-0006-0000-0700-000034000000}">
      <text>
        <r>
          <rPr>
            <sz val="11"/>
            <rFont val="Calibri"/>
          </rPr>
          <t xml:space="preserve">Ensure </t>
        </r>
        <r>
          <rPr>
            <sz val="11"/>
            <color rgb="FF000000"/>
            <rFont val="Calibri"/>
          </rPr>
          <t>'</t>
        </r>
        <r>
          <rPr>
            <b/>
            <sz val="11"/>
            <color rgb="FF000000"/>
            <rFont val="Calibri"/>
          </rPr>
          <t>Update Channel</t>
        </r>
        <r>
          <rPr>
            <sz val="11"/>
            <color rgb="FF000000"/>
            <rFont val="Calibri"/>
          </rPr>
          <t>'</t>
        </r>
        <r>
          <rPr>
            <sz val="11"/>
            <color rgb="FF000000"/>
            <rFont val="Calibri"/>
          </rPr>
          <t xml:space="preserve"> is set to </t>
        </r>
        <r>
          <rPr>
            <sz val="11"/>
            <color rgb="FF000000"/>
            <rFont val="Calibri"/>
          </rPr>
          <t>'</t>
        </r>
        <r>
          <rPr>
            <b/>
            <sz val="11"/>
            <color rgb="FF000000"/>
            <rFont val="Calibri"/>
          </rPr>
          <t>Stable</t>
        </r>
        <r>
          <rPr>
            <sz val="11"/>
            <color rgb="FF000000"/>
            <rFont val="Calibri"/>
          </rPr>
          <t>'</t>
        </r>
      </text>
    </comment>
    <comment ref="H145" authorId="0" shapeId="0" xr:uid="{00000000-0006-0000-0700-000035000000}">
      <text>
        <r>
          <rPr>
            <sz val="11"/>
            <rFont val="Calibri"/>
          </rPr>
          <t>Ensure that Cosmos DB Logging is Enabled</t>
        </r>
      </text>
    </comment>
    <comment ref="I145" authorId="0" shapeId="0" xr:uid="{00000000-0006-0000-0700-000036000000}">
      <text>
        <r>
          <rPr>
            <sz val="11"/>
            <rFont val="Calibri"/>
          </rPr>
          <t xml:space="preserve">Ensure server parameter </t>
        </r>
        <r>
          <rPr>
            <sz val="11"/>
            <color rgb="FF000000"/>
            <rFont val="Calibri"/>
          </rPr>
          <t>'</t>
        </r>
        <r>
          <rPr>
            <b/>
            <sz val="11"/>
            <color rgb="FF000000"/>
            <rFont val="Calibri"/>
          </rPr>
          <t>audit_log_enabled</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flexible server</t>
        </r>
      </text>
    </comment>
    <comment ref="J145" authorId="0" shapeId="0" xr:uid="{00000000-0006-0000-0700-000037000000}">
      <text>
        <r>
          <rPr>
            <sz val="11"/>
            <rFont val="Calibri"/>
          </rPr>
          <t xml:space="preserve">Ensure server parameter </t>
        </r>
        <r>
          <rPr>
            <sz val="11"/>
            <color rgb="FF000000"/>
            <rFont val="Calibri"/>
          </rPr>
          <t>'</t>
        </r>
        <r>
          <rPr>
            <b/>
            <sz val="11"/>
            <color rgb="FF000000"/>
            <rFont val="Calibri"/>
          </rPr>
          <t>audit_log_events</t>
        </r>
        <r>
          <rPr>
            <sz val="11"/>
            <color rgb="FF000000"/>
            <rFont val="Calibri"/>
          </rPr>
          <t>'</t>
        </r>
        <r>
          <rPr>
            <sz val="11"/>
            <color rgb="FF000000"/>
            <rFont val="Calibri"/>
          </rPr>
          <t xml:space="preserve"> has </t>
        </r>
        <r>
          <rPr>
            <sz val="11"/>
            <color rgb="FF000000"/>
            <rFont val="Calibri"/>
          </rPr>
          <t>'</t>
        </r>
        <r>
          <rPr>
            <b/>
            <sz val="11"/>
            <color rgb="FF000000"/>
            <rFont val="Calibri"/>
          </rPr>
          <t>CONNECTION</t>
        </r>
        <r>
          <rPr>
            <sz val="11"/>
            <color rgb="FF000000"/>
            <rFont val="Calibri"/>
          </rPr>
          <t>'</t>
        </r>
        <r>
          <rPr>
            <sz val="11"/>
            <color rgb="FF000000"/>
            <rFont val="Calibri"/>
          </rPr>
          <t xml:space="preserve"> set for MySQL flexible server</t>
        </r>
      </text>
    </comment>
    <comment ref="K145" authorId="0" shapeId="0" xr:uid="{00000000-0006-0000-0700-000038000000}">
      <text>
        <r>
          <rPr>
            <sz val="11"/>
            <rFont val="Calibri"/>
          </rPr>
          <t xml:space="preserve">Ensure server parameter </t>
        </r>
        <r>
          <rPr>
            <sz val="11"/>
            <color rgb="FF000000"/>
            <rFont val="Calibri"/>
          </rPr>
          <t>'</t>
        </r>
        <r>
          <rPr>
            <b/>
            <sz val="11"/>
            <color rgb="FF000000"/>
            <rFont val="Calibri"/>
          </rPr>
          <t>error_server_log_file</t>
        </r>
        <r>
          <rPr>
            <sz val="11"/>
            <color rgb="FF000000"/>
            <rFont val="Calibri"/>
          </rPr>
          <t>'</t>
        </r>
        <r>
          <rPr>
            <sz val="11"/>
            <color rgb="FF000000"/>
            <rFont val="Calibri"/>
          </rPr>
          <t xml:space="preserve"> is Enabled for MySQL Database Server</t>
        </r>
      </text>
    </comment>
    <comment ref="L145" authorId="0" shapeId="0" xr:uid="{00000000-0006-0000-0700-000039000000}">
      <text>
        <r>
          <rPr>
            <sz val="11"/>
            <rFont val="Calibri"/>
          </rPr>
          <t xml:space="preserve">Ensure server parameter </t>
        </r>
        <r>
          <rPr>
            <sz val="11"/>
            <color rgb="FF000000"/>
            <rFont val="Calibri"/>
          </rPr>
          <t>'</t>
        </r>
        <r>
          <rPr>
            <b/>
            <sz val="11"/>
            <color rgb="FF000000"/>
            <rFont val="Calibri"/>
          </rPr>
          <t>logfiles.retention_days</t>
        </r>
        <r>
          <rPr>
            <sz val="11"/>
            <color rgb="FF000000"/>
            <rFont val="Calibri"/>
          </rPr>
          <t>'</t>
        </r>
        <r>
          <rPr>
            <sz val="11"/>
            <color rgb="FF000000"/>
            <rFont val="Calibri"/>
          </rPr>
          <t xml:space="preserve"> is greater than 3 days for PostgreSQL server</t>
        </r>
      </text>
    </comment>
    <comment ref="M145" authorId="0" shapeId="0" xr:uid="{00000000-0006-0000-0700-00003A000000}">
      <text>
        <r>
          <rPr>
            <sz val="11"/>
            <rFont val="Calibri"/>
          </rPr>
          <t xml:space="preserve">Ensure server parameter </t>
        </r>
        <r>
          <rPr>
            <sz val="11"/>
            <color rgb="FF000000"/>
            <rFont val="Calibri"/>
          </rPr>
          <t>'</t>
        </r>
        <r>
          <rPr>
            <b/>
            <sz val="11"/>
            <color rgb="FF000000"/>
            <rFont val="Calibri"/>
          </rPr>
          <t>log_checkpoints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N145" authorId="0" shapeId="0" xr:uid="{00000000-0006-0000-0700-00003B000000}">
      <text>
        <r>
          <rPr>
            <sz val="11"/>
            <rFont val="Calibri"/>
          </rPr>
          <t xml:space="preserve">Ensure server parameter </t>
        </r>
        <r>
          <rPr>
            <sz val="11"/>
            <color rgb="FF000000"/>
            <rFont val="Calibri"/>
          </rPr>
          <t>'</t>
        </r>
        <r>
          <rPr>
            <b/>
            <sz val="11"/>
            <color rgb="FF000000"/>
            <rFont val="Calibri"/>
          </rPr>
          <t>log_disconnections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O145" authorId="0" shapeId="0" xr:uid="{00000000-0006-0000-0700-00003C000000}">
      <text>
        <r>
          <rPr>
            <sz val="11"/>
            <rFont val="Calibri"/>
          </rPr>
          <t xml:space="preserve">Ensure server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P145" authorId="0" shapeId="0" xr:uid="{00000000-0006-0000-0700-00003D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145" authorId="0" shapeId="0" xr:uid="{00000000-0006-0000-0700-00003E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Retention is </t>
        </r>
        <r>
          <rPr>
            <sz val="11"/>
            <color rgb="FF000000"/>
            <rFont val="Calibri"/>
          </rPr>
          <t>'</t>
        </r>
        <r>
          <rPr>
            <b/>
            <sz val="11"/>
            <color rgb="FF000000"/>
            <rFont val="Calibri"/>
          </rPr>
          <t>greater than 90 days</t>
        </r>
        <r>
          <rPr>
            <sz val="11"/>
            <color rgb="FF000000"/>
            <rFont val="Calibri"/>
          </rPr>
          <t>'</t>
        </r>
      </text>
    </comment>
    <comment ref="H157" authorId="0" shapeId="0" xr:uid="{00000000-0006-0000-0700-00003F000000}">
      <text>
        <r>
          <rPr>
            <sz val="11"/>
            <rFont val="Calibri"/>
          </rPr>
          <t xml:space="preserve">Ensure server parameter </t>
        </r>
        <r>
          <rPr>
            <sz val="11"/>
            <color rgb="FF000000"/>
            <rFont val="Calibri"/>
          </rPr>
          <t>'</t>
        </r>
        <r>
          <rPr>
            <b/>
            <sz val="11"/>
            <color rgb="FF000000"/>
            <rFont val="Calibri"/>
          </rPr>
          <t>error_server_log_file</t>
        </r>
        <r>
          <rPr>
            <sz val="11"/>
            <color rgb="FF000000"/>
            <rFont val="Calibri"/>
          </rPr>
          <t>'</t>
        </r>
        <r>
          <rPr>
            <sz val="11"/>
            <color rgb="FF000000"/>
            <rFont val="Calibri"/>
          </rPr>
          <t xml:space="preserve"> is Enabled for MySQL Database Server</t>
        </r>
      </text>
    </comment>
    <comment ref="H158" authorId="0" shapeId="0" xr:uid="{00000000-0006-0000-0700-000040000000}">
      <text>
        <r>
          <rPr>
            <sz val="11"/>
            <rFont val="Calibri"/>
          </rPr>
          <t>Ensure that Cosmos DB Logging is Enabled</t>
        </r>
      </text>
    </comment>
    <comment ref="I158" authorId="0" shapeId="0" xr:uid="{00000000-0006-0000-0700-000041000000}">
      <text>
        <r>
          <rPr>
            <sz val="11"/>
            <rFont val="Calibri"/>
          </rPr>
          <t xml:space="preserve">Ensure server parameter </t>
        </r>
        <r>
          <rPr>
            <sz val="11"/>
            <color rgb="FF000000"/>
            <rFont val="Calibri"/>
          </rPr>
          <t>'</t>
        </r>
        <r>
          <rPr>
            <b/>
            <sz val="11"/>
            <color rgb="FF000000"/>
            <rFont val="Calibri"/>
          </rPr>
          <t>audit_log_enabled</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flexible server</t>
        </r>
      </text>
    </comment>
    <comment ref="J158" authorId="0" shapeId="0" xr:uid="{00000000-0006-0000-0700-000042000000}">
      <text>
        <r>
          <rPr>
            <sz val="11"/>
            <rFont val="Calibri"/>
          </rPr>
          <t xml:space="preserve">Ensure server parameter </t>
        </r>
        <r>
          <rPr>
            <sz val="11"/>
            <color rgb="FF000000"/>
            <rFont val="Calibri"/>
          </rPr>
          <t>'</t>
        </r>
        <r>
          <rPr>
            <b/>
            <sz val="11"/>
            <color rgb="FF000000"/>
            <rFont val="Calibri"/>
          </rPr>
          <t>audit_log_events</t>
        </r>
        <r>
          <rPr>
            <sz val="11"/>
            <color rgb="FF000000"/>
            <rFont val="Calibri"/>
          </rPr>
          <t>'</t>
        </r>
        <r>
          <rPr>
            <sz val="11"/>
            <color rgb="FF000000"/>
            <rFont val="Calibri"/>
          </rPr>
          <t xml:space="preserve"> has </t>
        </r>
        <r>
          <rPr>
            <sz val="11"/>
            <color rgb="FF000000"/>
            <rFont val="Calibri"/>
          </rPr>
          <t>'</t>
        </r>
        <r>
          <rPr>
            <b/>
            <sz val="11"/>
            <color rgb="FF000000"/>
            <rFont val="Calibri"/>
          </rPr>
          <t>CONNECTION</t>
        </r>
        <r>
          <rPr>
            <sz val="11"/>
            <color rgb="FF000000"/>
            <rFont val="Calibri"/>
          </rPr>
          <t>'</t>
        </r>
        <r>
          <rPr>
            <sz val="11"/>
            <color rgb="FF000000"/>
            <rFont val="Calibri"/>
          </rPr>
          <t xml:space="preserve"> set for MySQL flexible server</t>
        </r>
      </text>
    </comment>
    <comment ref="K158" authorId="0" shapeId="0" xr:uid="{00000000-0006-0000-0700-000043000000}">
      <text>
        <r>
          <rPr>
            <sz val="11"/>
            <rFont val="Calibri"/>
          </rPr>
          <t xml:space="preserve">Ensure server parameter </t>
        </r>
        <r>
          <rPr>
            <sz val="11"/>
            <color rgb="FF000000"/>
            <rFont val="Calibri"/>
          </rPr>
          <t>'</t>
        </r>
        <r>
          <rPr>
            <b/>
            <sz val="11"/>
            <color rgb="FF000000"/>
            <rFont val="Calibri"/>
          </rPr>
          <t>log_checkpoints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L158" authorId="0" shapeId="0" xr:uid="{00000000-0006-0000-0700-000044000000}">
      <text>
        <r>
          <rPr>
            <sz val="11"/>
            <rFont val="Calibri"/>
          </rPr>
          <t xml:space="preserve">Ensure server parameter </t>
        </r>
        <r>
          <rPr>
            <sz val="11"/>
            <color rgb="FF000000"/>
            <rFont val="Calibri"/>
          </rPr>
          <t>'</t>
        </r>
        <r>
          <rPr>
            <b/>
            <sz val="11"/>
            <color rgb="FF000000"/>
            <rFont val="Calibri"/>
          </rPr>
          <t>log_disconnections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M158" authorId="0" shapeId="0" xr:uid="{00000000-0006-0000-0700-000045000000}">
      <text>
        <r>
          <rPr>
            <sz val="11"/>
            <rFont val="Calibri"/>
          </rPr>
          <t xml:space="preserve">Ensure server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N158" authorId="0" shapeId="0" xr:uid="{00000000-0006-0000-0700-000046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165" authorId="0" shapeId="0" xr:uid="{00000000-0006-0000-0700-000047000000}">
      <text>
        <r>
          <rPr>
            <sz val="11"/>
            <rFont val="Calibri"/>
          </rPr>
          <t xml:space="preserve">Ensure That </t>
        </r>
        <r>
          <rPr>
            <sz val="11"/>
            <color rgb="FF000000"/>
            <rFont val="Calibri"/>
          </rPr>
          <t>'</t>
        </r>
        <r>
          <rPr>
            <b/>
            <sz val="11"/>
            <color rgb="FF000000"/>
            <rFont val="Calibri"/>
          </rPr>
          <t>Firewalls &amp; Networks</t>
        </r>
        <r>
          <rPr>
            <sz val="11"/>
            <color rgb="FF000000"/>
            <rFont val="Calibri"/>
          </rPr>
          <t>'</t>
        </r>
        <r>
          <rPr>
            <sz val="11"/>
            <color rgb="FF000000"/>
            <rFont val="Calibri"/>
          </rPr>
          <t xml:space="preserve"> Is Limited to Use Selected Networks Instead of All Networks</t>
        </r>
      </text>
    </comment>
    <comment ref="I165" authorId="0" shapeId="0" xr:uid="{00000000-0006-0000-0700-000048000000}">
      <text>
        <r>
          <rPr>
            <sz val="11"/>
            <rFont val="Calibri"/>
          </rPr>
          <t>Ensure the firewall does not allow all network traffic</t>
        </r>
      </text>
    </comment>
    <comment ref="J165" authorId="0" shapeId="0" xr:uid="{00000000-0006-0000-0700-000049000000}">
      <text>
        <r>
          <rPr>
            <sz val="11"/>
            <rFont val="Calibri"/>
          </rPr>
          <t>Ensure no Azure SQL Database firewall rule is overly permissive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text>
    </comment>
    <comment ref="H37" authorId="0" shapeId="0" xr:uid="{00000000-0006-0000-0800-00000C000000}">
      <text>
        <r>
          <rPr>
            <sz val="11"/>
            <rFont val="Calibri"/>
          </rPr>
          <t>Ensure Azure Cache for Redis is Using a Private Link</t>
        </r>
      </text>
    </comment>
    <comment ref="I37" authorId="0" shapeId="0" xr:uid="{00000000-0006-0000-0800-000002000000}">
      <text>
        <r>
          <rPr>
            <sz val="11"/>
            <rFont val="Calibri"/>
          </rPr>
          <t xml:space="preserve">Ensure That </t>
        </r>
        <r>
          <rPr>
            <sz val="11"/>
            <color rgb="FF000000"/>
            <rFont val="Calibri"/>
          </rPr>
          <t>'</t>
        </r>
        <r>
          <rPr>
            <b/>
            <sz val="11"/>
            <color rgb="FF000000"/>
            <rFont val="Calibri"/>
          </rPr>
          <t>Firewalls &amp; Networks</t>
        </r>
        <r>
          <rPr>
            <sz val="11"/>
            <color rgb="FF000000"/>
            <rFont val="Calibri"/>
          </rPr>
          <t>'</t>
        </r>
        <r>
          <rPr>
            <sz val="11"/>
            <color rgb="FF000000"/>
            <rFont val="Calibri"/>
          </rPr>
          <t xml:space="preserve"> Is Limited to Use Selected Networks Instead of All Networks</t>
        </r>
      </text>
    </comment>
    <comment ref="J37" authorId="0" shapeId="0" xr:uid="{00000000-0006-0000-0800-000003000000}">
      <text>
        <r>
          <rPr>
            <sz val="11"/>
            <rFont val="Calibri"/>
          </rPr>
          <t>Ensure that Cosmos DB uses Private Endpoints where possible</t>
        </r>
      </text>
    </comment>
    <comment ref="K37" authorId="0" shapeId="0" xr:uid="{00000000-0006-0000-0800-000004000000}">
      <text>
        <r>
          <rPr>
            <sz val="11"/>
            <rFont val="Calibri"/>
          </rPr>
          <t>Ensure `Public Network Access` is `Disabled`</t>
        </r>
      </text>
    </comment>
    <comment ref="L37" authorId="0" shapeId="0" xr:uid="{00000000-0006-0000-0800-000005000000}">
      <text>
        <r>
          <rPr>
            <sz val="11"/>
            <rFont val="Calibri"/>
          </rPr>
          <t>Ensure the firewall does not allow all network traffic</t>
        </r>
      </text>
    </comment>
    <comment ref="M37" authorId="0" shapeId="0" xr:uid="{00000000-0006-0000-0800-000006000000}">
      <text>
        <r>
          <rPr>
            <sz val="11"/>
            <rFont val="Calibri"/>
          </rPr>
          <t>Ensure `Public Network Access` is `Disabled` for Azure Database for MySQL</t>
        </r>
      </text>
    </comment>
    <comment ref="N37" authorId="0" shapeId="0" xr:uid="{00000000-0006-0000-0800-000007000000}">
      <text>
        <r>
          <rPr>
            <sz val="11"/>
            <rFont val="Calibri"/>
          </rPr>
          <t>Ensure Private Endpoints Are Used for Azure MySQL Databases</t>
        </r>
      </text>
    </comment>
    <comment ref="O37" authorId="0" shapeId="0" xr:uid="{00000000-0006-0000-0800-000008000000}">
      <text>
        <r>
          <rPr>
            <sz val="11"/>
            <rFont val="Calibri"/>
          </rPr>
          <t>Ensure `Public Network Access` is `Disabled` for Azure Database for PostgreSQL</t>
        </r>
      </text>
    </comment>
    <comment ref="P37" authorId="0" shapeId="0" xr:uid="{00000000-0006-0000-0800-000009000000}">
      <text>
        <r>
          <rPr>
            <sz val="11"/>
            <rFont val="Calibri"/>
          </rPr>
          <t>Ensure Private Endpoints Are Used for Azure Database for PostgreSQL</t>
        </r>
      </text>
    </comment>
    <comment ref="Q37" authorId="0" shapeId="0" xr:uid="{00000000-0006-0000-0800-00000A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R37" authorId="0" shapeId="0" xr:uid="{00000000-0006-0000-0800-00000B000000}">
      <text>
        <r>
          <rPr>
            <sz val="11"/>
            <rFont val="Calibri"/>
          </rPr>
          <t>Ensure no Azure SQL Database firewall rule is overly permissive</t>
        </r>
      </text>
    </comment>
    <comment ref="G40" authorId="0" shapeId="0" xr:uid="{00000000-0006-0000-0800-00000D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text>
    </comment>
    <comment ref="H40" authorId="0" shapeId="0" xr:uid="{00000000-0006-0000-0800-00000E000000}">
      <text>
        <r>
          <rPr>
            <sz val="11"/>
            <rFont val="Calibri"/>
          </rPr>
          <t>Ensure Azure Cache for Redis is Using a Private Link</t>
        </r>
      </text>
    </comment>
    <comment ref="I40" authorId="0" shapeId="0" xr:uid="{00000000-0006-0000-0800-00000F000000}">
      <text>
        <r>
          <rPr>
            <sz val="11"/>
            <rFont val="Calibri"/>
          </rPr>
          <t xml:space="preserve">Ensure That </t>
        </r>
        <r>
          <rPr>
            <sz val="11"/>
            <color rgb="FF000000"/>
            <rFont val="Calibri"/>
          </rPr>
          <t>'</t>
        </r>
        <r>
          <rPr>
            <b/>
            <sz val="11"/>
            <color rgb="FF000000"/>
            <rFont val="Calibri"/>
          </rPr>
          <t>Firewalls &amp; Networks</t>
        </r>
        <r>
          <rPr>
            <sz val="11"/>
            <color rgb="FF000000"/>
            <rFont val="Calibri"/>
          </rPr>
          <t>'</t>
        </r>
        <r>
          <rPr>
            <sz val="11"/>
            <color rgb="FF000000"/>
            <rFont val="Calibri"/>
          </rPr>
          <t xml:space="preserve"> Is Limited to Use Selected Networks Instead of All Networks</t>
        </r>
      </text>
    </comment>
    <comment ref="J40" authorId="0" shapeId="0" xr:uid="{00000000-0006-0000-0800-000010000000}">
      <text>
        <r>
          <rPr>
            <sz val="11"/>
            <rFont val="Calibri"/>
          </rPr>
          <t>Ensure that Cosmos DB uses Private Endpoints where possible</t>
        </r>
      </text>
    </comment>
    <comment ref="K40" authorId="0" shapeId="0" xr:uid="{00000000-0006-0000-0800-000011000000}">
      <text>
        <r>
          <rPr>
            <sz val="11"/>
            <rFont val="Calibri"/>
          </rPr>
          <t>Ensure `Public Network Access` is `Disabled`</t>
        </r>
      </text>
    </comment>
    <comment ref="L40" authorId="0" shapeId="0" xr:uid="{00000000-0006-0000-0800-000012000000}">
      <text>
        <r>
          <rPr>
            <sz val="11"/>
            <rFont val="Calibri"/>
          </rPr>
          <t>Ensure `Public Network Access` is `Disabled` for Azure Database for MySQL</t>
        </r>
      </text>
    </comment>
    <comment ref="M40" authorId="0" shapeId="0" xr:uid="{00000000-0006-0000-0800-000013000000}">
      <text>
        <r>
          <rPr>
            <sz val="11"/>
            <rFont val="Calibri"/>
          </rPr>
          <t>Ensure Private Endpoints Are Used for Azure MySQL Databases</t>
        </r>
      </text>
    </comment>
    <comment ref="N40" authorId="0" shapeId="0" xr:uid="{00000000-0006-0000-0800-000014000000}">
      <text>
        <r>
          <rPr>
            <sz val="11"/>
            <rFont val="Calibri"/>
          </rPr>
          <t>Ensure `Public Network Access` is `Disabled` for Azure Database for PostgreSQL</t>
        </r>
      </text>
    </comment>
    <comment ref="O40" authorId="0" shapeId="0" xr:uid="{00000000-0006-0000-0800-000015000000}">
      <text>
        <r>
          <rPr>
            <sz val="11"/>
            <rFont val="Calibri"/>
          </rPr>
          <t>Ensure Private Endpoints Are Used for Azure Database for PostgreSQL</t>
        </r>
      </text>
    </comment>
    <comment ref="P40" authorId="0" shapeId="0" xr:uid="{00000000-0006-0000-0800-000016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G42" authorId="0" shapeId="0" xr:uid="{00000000-0006-0000-0800-000017000000}">
      <text>
        <r>
          <rPr>
            <sz val="11"/>
            <rFont val="Calibri"/>
          </rPr>
          <t>Ensure the firewall does not allow all network traffic</t>
        </r>
      </text>
    </comment>
    <comment ref="H42" authorId="0" shapeId="0" xr:uid="{00000000-0006-0000-0800-000018000000}">
      <text>
        <r>
          <rPr>
            <sz val="11"/>
            <rFont val="Calibri"/>
          </rPr>
          <t>Ensure no Azure SQL Database firewall rule is overly permissive</t>
        </r>
      </text>
    </comment>
    <comment ref="G52" authorId="0" shapeId="0" xr:uid="{00000000-0006-0000-0800-000019000000}">
      <text>
        <r>
          <rPr>
            <sz val="11"/>
            <rFont val="Calibri"/>
          </rPr>
          <t xml:space="preserve">Ensure that </t>
        </r>
        <r>
          <rPr>
            <sz val="11"/>
            <color rgb="FF000000"/>
            <rFont val="Calibri"/>
          </rPr>
          <t>'</t>
        </r>
        <r>
          <rPr>
            <b/>
            <sz val="11"/>
            <color rgb="FF000000"/>
            <rFont val="Calibri"/>
          </rPr>
          <t>Allow access only via 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H52" authorId="0" shapeId="0" xr:uid="{00000000-0006-0000-0800-00001A000000}">
      <text>
        <r>
          <rPr>
            <sz val="11"/>
            <rFont val="Calibri"/>
          </rPr>
          <t xml:space="preserve">Ensure that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TLS v1.2 (or higher)</t>
        </r>
      </text>
    </comment>
    <comment ref="I52" authorId="0" shapeId="0" xr:uid="{00000000-0006-0000-0800-00001B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Server</t>
        </r>
      </text>
    </comment>
    <comment ref="J52" authorId="0" shapeId="0" xr:uid="{00000000-0006-0000-0800-00001C000000}">
      <text>
        <r>
          <rPr>
            <sz val="11"/>
            <rFont val="Calibri"/>
          </rPr>
          <t xml:space="preserve">Ensure server parameter </t>
        </r>
        <r>
          <rPr>
            <sz val="11"/>
            <color rgb="FF000000"/>
            <rFont val="Calibri"/>
          </rPr>
          <t>'</t>
        </r>
        <r>
          <rPr>
            <b/>
            <sz val="11"/>
            <color rgb="FF000000"/>
            <rFont val="Calibri"/>
          </rPr>
          <t>tls_version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MySQL flexible server</t>
        </r>
      </text>
    </comment>
    <comment ref="K52" authorId="0" shapeId="0" xr:uid="{00000000-0006-0000-0800-00001D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L52" authorId="0" shapeId="0" xr:uid="{00000000-0006-0000-0800-00001E000000}">
      <text>
        <r>
          <rPr>
            <sz val="11"/>
            <rFont val="Calibri"/>
          </rPr>
          <t xml:space="preserve">Ensure server parameter </t>
        </r>
        <r>
          <rPr>
            <sz val="11"/>
            <color rgb="FF000000"/>
            <rFont val="Calibri"/>
          </rPr>
          <t>'</t>
        </r>
        <r>
          <rPr>
            <b/>
            <sz val="11"/>
            <color rgb="FF000000"/>
            <rFont val="Calibri"/>
          </rPr>
          <t>ssl_min_protocol_version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PostgreSQL server</t>
        </r>
      </text>
    </comment>
    <comment ref="M52" authorId="0" shapeId="0" xr:uid="{00000000-0006-0000-0800-00001F000000}">
      <text>
        <r>
          <rPr>
            <sz val="11"/>
            <rFont val="Calibri"/>
          </rPr>
          <t xml:space="preserve">Ensure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
        </r>
        <r>
          <rPr>
            <sz val="11"/>
            <color rgb="FF000000"/>
            <rFont val="Calibri"/>
          </rPr>
          <t>'</t>
        </r>
        <r>
          <rPr>
            <b/>
            <sz val="11"/>
            <color rgb="FF000000"/>
            <rFont val="Calibri"/>
          </rPr>
          <t>TLS 1.2</t>
        </r>
        <r>
          <rPr>
            <sz val="11"/>
            <color rgb="FF000000"/>
            <rFont val="Calibri"/>
          </rPr>
          <t>'</t>
        </r>
        <r>
          <rPr>
            <sz val="11"/>
            <color rgb="FF000000"/>
            <rFont val="Calibri"/>
          </rPr>
          <t xml:space="preserve"> or higher</t>
        </r>
      </text>
    </comment>
    <comment ref="G63" authorId="0" shapeId="0" xr:uid="{00000000-0006-0000-0800-000020000000}">
      <text>
        <r>
          <rPr>
            <sz val="11"/>
            <rFont val="Calibri"/>
          </rPr>
          <t xml:space="preserve">Ensure </t>
        </r>
        <r>
          <rPr>
            <sz val="11"/>
            <color rgb="FF000000"/>
            <rFont val="Calibri"/>
          </rPr>
          <t>'</t>
        </r>
        <r>
          <rPr>
            <b/>
            <sz val="11"/>
            <color rgb="FF000000"/>
            <rFont val="Calibri"/>
          </rPr>
          <t>Microsoft Entra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H63" authorId="0" shapeId="0" xr:uid="{00000000-0006-0000-0800-000021000000}">
      <text>
        <r>
          <rPr>
            <sz val="11"/>
            <rFont val="Calibri"/>
          </rPr>
          <t xml:space="preserve">Ensure that </t>
        </r>
        <r>
          <rPr>
            <sz val="11"/>
            <color rgb="FF000000"/>
            <rFont val="Calibri"/>
          </rPr>
          <t>'</t>
        </r>
        <r>
          <rPr>
            <b/>
            <sz val="11"/>
            <color rgb="FF000000"/>
            <rFont val="Calibri"/>
          </rPr>
          <t>Access Policies</t>
        </r>
        <r>
          <rPr>
            <sz val="11"/>
            <color rgb="FF000000"/>
            <rFont val="Calibri"/>
          </rPr>
          <t>'</t>
        </r>
        <r>
          <rPr>
            <sz val="11"/>
            <color rgb="FF000000"/>
            <rFont val="Calibri"/>
          </rPr>
          <t xml:space="preserve"> are Implemented and Reviewed Periodically</t>
        </r>
      </text>
    </comment>
    <comment ref="I63" authorId="0" shapeId="0" xr:uid="{00000000-0006-0000-0800-000022000000}">
      <text>
        <r>
          <rPr>
            <sz val="11"/>
            <rFont val="Calibri"/>
          </rPr>
          <t xml:space="preserve">Ensure </t>
        </r>
        <r>
          <rPr>
            <sz val="11"/>
            <color rgb="FF000000"/>
            <rFont val="Calibri"/>
          </rPr>
          <t>'</t>
        </r>
        <r>
          <rPr>
            <b/>
            <sz val="11"/>
            <color rgb="FF000000"/>
            <rFont val="Calibri"/>
          </rPr>
          <t>Access Keys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3" authorId="0" shapeId="0" xr:uid="{00000000-0006-0000-0800-000023000000}">
      <text>
        <r>
          <rPr>
            <sz val="11"/>
            <rFont val="Calibri"/>
          </rPr>
          <t xml:space="preserve">Ensure that </t>
        </r>
        <r>
          <rPr>
            <sz val="11"/>
            <color rgb="FF000000"/>
            <rFont val="Calibri"/>
          </rPr>
          <t>'</t>
        </r>
        <r>
          <rPr>
            <b/>
            <sz val="11"/>
            <color rgb="FF000000"/>
            <rFont val="Calibri"/>
          </rPr>
          <t>disableLocalAuth</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63" authorId="0" shapeId="0" xr:uid="{00000000-0006-0000-0800-000024000000}">
      <text>
        <r>
          <rPr>
            <sz val="11"/>
            <rFont val="Calibri"/>
          </rPr>
          <t>Ensure that Data Factory is using RBAC to manage privilege assignment</t>
        </r>
      </text>
    </comment>
    <comment ref="L63" authorId="0" shapeId="0" xr:uid="{00000000-0006-0000-0800-000025000000}">
      <text>
        <r>
          <rPr>
            <sz val="11"/>
            <rFont val="Calibri"/>
          </rPr>
          <t>Ensure Azure Database for MySQL uses only Microsoft Entra Authentication</t>
        </r>
      </text>
    </comment>
    <comment ref="M63" authorId="0" shapeId="0" xr:uid="{00000000-0006-0000-0800-000026000000}">
      <text>
        <r>
          <rPr>
            <sz val="11"/>
            <rFont val="Calibri"/>
          </rPr>
          <t>Ensure Azure Database for PostgreSQL uses only Microsoft Entra Authentication</t>
        </r>
      </text>
    </comment>
    <comment ref="N63" authorId="0" shapeId="0" xr:uid="{00000000-0006-0000-0800-000027000000}">
      <text>
        <r>
          <rPr>
            <sz val="11"/>
            <rFont val="Calibri"/>
          </rPr>
          <t>Ensure that Microsoft Entra authentication is Configured for SQL Servers</t>
        </r>
      </text>
    </comment>
    <comment ref="G64" authorId="0" shapeId="0" xr:uid="{00000000-0006-0000-0800-000028000000}">
      <text>
        <r>
          <rPr>
            <sz val="11"/>
            <rFont val="Calibri"/>
          </rPr>
          <t xml:space="preserve">Ensure </t>
        </r>
        <r>
          <rPr>
            <sz val="11"/>
            <color rgb="FF000000"/>
            <rFont val="Calibri"/>
          </rPr>
          <t>'</t>
        </r>
        <r>
          <rPr>
            <b/>
            <sz val="11"/>
            <color rgb="FF000000"/>
            <rFont val="Calibri"/>
          </rPr>
          <t>Microsoft Entra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H64" authorId="0" shapeId="0" xr:uid="{00000000-0006-0000-0800-000029000000}">
      <text>
        <r>
          <rPr>
            <sz val="11"/>
            <rFont val="Calibri"/>
          </rPr>
          <t xml:space="preserve">Ensure that </t>
        </r>
        <r>
          <rPr>
            <sz val="11"/>
            <color rgb="FF000000"/>
            <rFont val="Calibri"/>
          </rPr>
          <t>'</t>
        </r>
        <r>
          <rPr>
            <b/>
            <sz val="11"/>
            <color rgb="FF000000"/>
            <rFont val="Calibri"/>
          </rPr>
          <t>Access Policies</t>
        </r>
        <r>
          <rPr>
            <sz val="11"/>
            <color rgb="FF000000"/>
            <rFont val="Calibri"/>
          </rPr>
          <t>'</t>
        </r>
        <r>
          <rPr>
            <sz val="11"/>
            <color rgb="FF000000"/>
            <rFont val="Calibri"/>
          </rPr>
          <t xml:space="preserve"> are Implemented and Reviewed Periodically</t>
        </r>
      </text>
    </comment>
    <comment ref="I64" authorId="0" shapeId="0" xr:uid="{00000000-0006-0000-0800-00002A000000}">
      <text>
        <r>
          <rPr>
            <sz val="11"/>
            <rFont val="Calibri"/>
          </rPr>
          <t xml:space="preserve">Ensure </t>
        </r>
        <r>
          <rPr>
            <sz val="11"/>
            <color rgb="FF000000"/>
            <rFont val="Calibri"/>
          </rPr>
          <t>'</t>
        </r>
        <r>
          <rPr>
            <b/>
            <sz val="11"/>
            <color rgb="FF000000"/>
            <rFont val="Calibri"/>
          </rPr>
          <t>Access Keys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4" authorId="0" shapeId="0" xr:uid="{00000000-0006-0000-0800-00002B000000}">
      <text>
        <r>
          <rPr>
            <sz val="11"/>
            <rFont val="Calibri"/>
          </rPr>
          <t xml:space="preserve">Ensure that </t>
        </r>
        <r>
          <rPr>
            <sz val="11"/>
            <color rgb="FF000000"/>
            <rFont val="Calibri"/>
          </rPr>
          <t>'</t>
        </r>
        <r>
          <rPr>
            <b/>
            <sz val="11"/>
            <color rgb="FF000000"/>
            <rFont val="Calibri"/>
          </rPr>
          <t>disableLocalAuth</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64" authorId="0" shapeId="0" xr:uid="{00000000-0006-0000-0800-00002C000000}">
      <text>
        <r>
          <rPr>
            <sz val="11"/>
            <rFont val="Calibri"/>
          </rPr>
          <t>Ensure that Data Factory is using RBAC to manage privilege assignment</t>
        </r>
      </text>
    </comment>
    <comment ref="L64" authorId="0" shapeId="0" xr:uid="{00000000-0006-0000-0800-00002D000000}">
      <text>
        <r>
          <rPr>
            <sz val="11"/>
            <rFont val="Calibri"/>
          </rPr>
          <t>Ensure Azure Database for MySQL uses only Microsoft Entra Authentication</t>
        </r>
      </text>
    </comment>
    <comment ref="M64" authorId="0" shapeId="0" xr:uid="{00000000-0006-0000-0800-00002E000000}">
      <text>
        <r>
          <rPr>
            <sz val="11"/>
            <rFont val="Calibri"/>
          </rPr>
          <t>Ensure Azure Database for PostgreSQL uses only Microsoft Entra Authentication</t>
        </r>
      </text>
    </comment>
    <comment ref="G69" authorId="0" shapeId="0" xr:uid="{00000000-0006-0000-0800-00002F000000}">
      <text>
        <r>
          <rPr>
            <sz val="11"/>
            <rFont val="Calibri"/>
          </rPr>
          <t xml:space="preserve">Ensure that </t>
        </r>
        <r>
          <rPr>
            <sz val="11"/>
            <color rgb="FF000000"/>
            <rFont val="Calibri"/>
          </rPr>
          <t>'</t>
        </r>
        <r>
          <rPr>
            <b/>
            <sz val="11"/>
            <color rgb="FF000000"/>
            <rFont val="Calibri"/>
          </rPr>
          <t>System Assigned Managed Identity</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69" authorId="0" shapeId="0" xr:uid="{00000000-0006-0000-0800-000030000000}">
      <text>
        <r>
          <rPr>
            <sz val="11"/>
            <rFont val="Calibri"/>
          </rPr>
          <t>Ensure Data Factory is using Managed Identities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 xml:space="preserve">Ensure That </t>
        </r>
        <r>
          <rPr>
            <sz val="11"/>
            <color rgb="FF000000"/>
            <rFont val="Calibri"/>
          </rPr>
          <t>'</t>
        </r>
        <r>
          <rPr>
            <b/>
            <sz val="11"/>
            <color rgb="FF000000"/>
            <rFont val="Calibri"/>
          </rPr>
          <t>Firewalls &amp; Networks</t>
        </r>
        <r>
          <rPr>
            <sz val="11"/>
            <color rgb="FF000000"/>
            <rFont val="Calibri"/>
          </rPr>
          <t>'</t>
        </r>
        <r>
          <rPr>
            <sz val="11"/>
            <color rgb="FF000000"/>
            <rFont val="Calibri"/>
          </rPr>
          <t xml:space="preserve"> Is Limited to Use Selected Networks Instead of All Networks</t>
        </r>
      </text>
    </comment>
    <comment ref="M7" authorId="0" shapeId="0" xr:uid="{00000000-0006-0000-0A00-000003000000}">
      <text>
        <r>
          <rPr>
            <sz val="11"/>
            <rFont val="Calibri"/>
          </rPr>
          <t>Ensure the firewall does not allow all network traffic</t>
        </r>
      </text>
    </comment>
    <comment ref="N7" authorId="0" shapeId="0" xr:uid="{00000000-0006-0000-0A00-000002000000}">
      <text>
        <r>
          <rPr>
            <sz val="11"/>
            <rFont val="Calibri"/>
          </rPr>
          <t>Ensure no Azure SQL Database firewall rule is overly permissive</t>
        </r>
      </text>
    </comment>
    <comment ref="L16" authorId="0" shapeId="0" xr:uid="{00000000-0006-0000-0A00-000004000000}">
      <text>
        <r>
          <rPr>
            <sz val="11"/>
            <rFont val="Calibri"/>
          </rPr>
          <t>Ensure Azure Cache for Redis is Using a Private Link</t>
        </r>
      </text>
    </comment>
    <comment ref="M16" authorId="0" shapeId="0" xr:uid="{00000000-0006-0000-0A00-000009000000}">
      <text>
        <r>
          <rPr>
            <sz val="11"/>
            <rFont val="Calibri"/>
          </rPr>
          <t xml:space="preserve">Ensure That </t>
        </r>
        <r>
          <rPr>
            <sz val="11"/>
            <color rgb="FF000000"/>
            <rFont val="Calibri"/>
          </rPr>
          <t>'</t>
        </r>
        <r>
          <rPr>
            <b/>
            <sz val="11"/>
            <color rgb="FF000000"/>
            <rFont val="Calibri"/>
          </rPr>
          <t>Firewalls &amp; Networks</t>
        </r>
        <r>
          <rPr>
            <sz val="11"/>
            <color rgb="FF000000"/>
            <rFont val="Calibri"/>
          </rPr>
          <t>'</t>
        </r>
        <r>
          <rPr>
            <sz val="11"/>
            <color rgb="FF000000"/>
            <rFont val="Calibri"/>
          </rPr>
          <t xml:space="preserve"> Is Limited to Use Selected Networks Instead of All Networks</t>
        </r>
      </text>
    </comment>
    <comment ref="N16" authorId="0" shapeId="0" xr:uid="{00000000-0006-0000-0A00-00000A000000}">
      <text>
        <r>
          <rPr>
            <sz val="11"/>
            <rFont val="Calibri"/>
          </rPr>
          <t>Ensure that Cosmos DB uses Private Endpoints where possible</t>
        </r>
      </text>
    </comment>
    <comment ref="O16" authorId="0" shapeId="0" xr:uid="{00000000-0006-0000-0A00-000005000000}">
      <text>
        <r>
          <rPr>
            <sz val="11"/>
            <rFont val="Calibri"/>
          </rPr>
          <t>Ensure the firewall does not allow all network traffic</t>
        </r>
      </text>
    </comment>
    <comment ref="P16" authorId="0" shapeId="0" xr:uid="{00000000-0006-0000-0A00-000006000000}">
      <text>
        <r>
          <rPr>
            <sz val="11"/>
            <rFont val="Calibri"/>
          </rPr>
          <t>Ensure Private Endpoints Are Used for Azure MySQL Databases</t>
        </r>
      </text>
    </comment>
    <comment ref="Q16" authorId="0" shapeId="0" xr:uid="{00000000-0006-0000-0A00-000007000000}">
      <text>
        <r>
          <rPr>
            <sz val="11"/>
            <rFont val="Calibri"/>
          </rPr>
          <t>Ensure Private Endpoints Are Used for Azure Database for PostgreSQL</t>
        </r>
      </text>
    </comment>
    <comment ref="R16" authorId="0" shapeId="0" xr:uid="{00000000-0006-0000-0A00-000008000000}">
      <text>
        <r>
          <rPr>
            <sz val="11"/>
            <rFont val="Calibri"/>
          </rPr>
          <t>Ensure no Azure SQL Database firewall rule is overly permissive</t>
        </r>
      </text>
    </comment>
    <comment ref="L17" authorId="0" shapeId="0" xr:uid="{00000000-0006-0000-0A00-00000B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text>
    </comment>
    <comment ref="M17" authorId="0" shapeId="0" xr:uid="{00000000-0006-0000-0A00-00000E000000}">
      <text>
        <r>
          <rPr>
            <sz val="11"/>
            <rFont val="Calibri"/>
          </rPr>
          <t>Ensure Azure Cache for Redis is Using a Private Link</t>
        </r>
      </text>
    </comment>
    <comment ref="N17" authorId="0" shapeId="0" xr:uid="{00000000-0006-0000-0A00-00000F000000}">
      <text>
        <r>
          <rPr>
            <sz val="11"/>
            <rFont val="Calibri"/>
          </rPr>
          <t>Ensure that Cosmos DB uses Private Endpoints where possible</t>
        </r>
      </text>
    </comment>
    <comment ref="O17" authorId="0" shapeId="0" xr:uid="{00000000-0006-0000-0A00-000010000000}">
      <text>
        <r>
          <rPr>
            <sz val="11"/>
            <rFont val="Calibri"/>
          </rPr>
          <t>Ensure `Public Network Access` is `Disabled`</t>
        </r>
      </text>
    </comment>
    <comment ref="P17" authorId="0" shapeId="0" xr:uid="{00000000-0006-0000-0A00-000011000000}">
      <text>
        <r>
          <rPr>
            <sz val="11"/>
            <rFont val="Calibri"/>
          </rPr>
          <t>Ensure `Public Network Access` is `Disabled` for Azure Database for MySQL</t>
        </r>
      </text>
    </comment>
    <comment ref="Q17" authorId="0" shapeId="0" xr:uid="{00000000-0006-0000-0A00-000012000000}">
      <text>
        <r>
          <rPr>
            <sz val="11"/>
            <rFont val="Calibri"/>
          </rPr>
          <t>Ensure Private Endpoints Are Used for Azure MySQL Databases</t>
        </r>
      </text>
    </comment>
    <comment ref="R17" authorId="0" shapeId="0" xr:uid="{00000000-0006-0000-0A00-000013000000}">
      <text>
        <r>
          <rPr>
            <sz val="11"/>
            <rFont val="Calibri"/>
          </rPr>
          <t>Ensure `Public Network Access` is `Disabled` for Azure Database for PostgreSQL</t>
        </r>
      </text>
    </comment>
    <comment ref="S17" authorId="0" shapeId="0" xr:uid="{00000000-0006-0000-0A00-00000C000000}">
      <text>
        <r>
          <rPr>
            <sz val="11"/>
            <rFont val="Calibri"/>
          </rPr>
          <t>Ensure Private Endpoints Are Used for Azure Database for PostgreSQL</t>
        </r>
      </text>
    </comment>
    <comment ref="T17" authorId="0" shapeId="0" xr:uid="{00000000-0006-0000-0A00-00000D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L23" authorId="0" shapeId="0" xr:uid="{00000000-0006-0000-0A00-000014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text>
    </comment>
    <comment ref="M23" authorId="0" shapeId="0" xr:uid="{00000000-0006-0000-0A00-000015000000}">
      <text>
        <r>
          <rPr>
            <sz val="11"/>
            <rFont val="Calibri"/>
          </rPr>
          <t>Ensure `Public Network Access` is `Disabled`</t>
        </r>
      </text>
    </comment>
    <comment ref="N23" authorId="0" shapeId="0" xr:uid="{00000000-0006-0000-0A00-000016000000}">
      <text>
        <r>
          <rPr>
            <sz val="11"/>
            <rFont val="Calibri"/>
          </rPr>
          <t>Ensure `Public Network Access` is `Disabled` for Azure Database for MySQL</t>
        </r>
      </text>
    </comment>
    <comment ref="O23" authorId="0" shapeId="0" xr:uid="{00000000-0006-0000-0A00-000017000000}">
      <text>
        <r>
          <rPr>
            <sz val="11"/>
            <rFont val="Calibri"/>
          </rPr>
          <t>Ensure `Public Network Access` is `Disabled` for Azure Database for PostgreSQL</t>
        </r>
      </text>
    </comment>
    <comment ref="P23" authorId="0" shapeId="0" xr:uid="{00000000-0006-0000-0A00-000018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L38" authorId="0" shapeId="0" xr:uid="{00000000-0006-0000-0A00-000019000000}">
      <text>
        <r>
          <rPr>
            <sz val="11"/>
            <rFont val="Calibri"/>
          </rPr>
          <t xml:space="preserve">Ensure that </t>
        </r>
        <r>
          <rPr>
            <sz val="11"/>
            <color rgb="FF000000"/>
            <rFont val="Calibri"/>
          </rPr>
          <t>'</t>
        </r>
        <r>
          <rPr>
            <b/>
            <sz val="11"/>
            <color rgb="FF000000"/>
            <rFont val="Calibri"/>
          </rPr>
          <t>Allow access only via 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M38" authorId="0" shapeId="0" xr:uid="{00000000-0006-0000-0A00-00001A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Server</t>
        </r>
      </text>
    </comment>
    <comment ref="N38" authorId="0" shapeId="0" xr:uid="{00000000-0006-0000-0A00-00001B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L59" authorId="0" shapeId="0" xr:uid="{00000000-0006-0000-0A00-00001C000000}">
      <text>
        <r>
          <rPr>
            <sz val="11"/>
            <rFont val="Calibri"/>
          </rPr>
          <t>Ensure that Azure Cache for Redis is Using Customer-Managed Keys</t>
        </r>
      </text>
    </comment>
    <comment ref="M59" authorId="0" shapeId="0" xr:uid="{00000000-0006-0000-0A00-00001D000000}">
      <text>
        <r>
          <rPr>
            <sz val="11"/>
            <rFont val="Calibri"/>
          </rPr>
          <t>Ensure critical data is encrypted with customer-managed keys (CMK)</t>
        </r>
      </text>
    </comment>
    <comment ref="N59" authorId="0" shapeId="0" xr:uid="{00000000-0006-0000-0A00-00001E000000}">
      <text>
        <r>
          <rPr>
            <sz val="11"/>
            <rFont val="Calibri"/>
          </rPr>
          <t>Ensure Data Factory is encrypted using Customer Managed Keys</t>
        </r>
      </text>
    </comment>
    <comment ref="O59" authorId="0" shapeId="0" xr:uid="{00000000-0006-0000-0A00-00001F000000}">
      <text>
        <r>
          <rPr>
            <sz val="11"/>
            <rFont val="Calibri"/>
          </rPr>
          <t>Ensure Azure Database for MySQL uses Customer Managed Keys for Encryption at Rest</t>
        </r>
      </text>
    </comment>
    <comment ref="P59" authorId="0" shapeId="0" xr:uid="{00000000-0006-0000-0A00-000020000000}">
      <text>
        <r>
          <rPr>
            <sz val="11"/>
            <rFont val="Calibri"/>
          </rPr>
          <t>Ensure Azure Database for PostgreSQL uses Customer Managed Keys for Encryption at Rest</t>
        </r>
      </text>
    </comment>
    <comment ref="Q59" authorId="0" shapeId="0" xr:uid="{00000000-0006-0000-0A00-000021000000}">
      <text>
        <r>
          <rPr>
            <sz val="11"/>
            <rFont val="Calibri"/>
          </rPr>
          <t>Ensure SQL server</t>
        </r>
        <r>
          <rPr>
            <sz val="11"/>
            <color rgb="FF000000"/>
            <rFont val="Calibri"/>
          </rPr>
          <t>'</t>
        </r>
        <r>
          <rPr>
            <sz val="11"/>
            <color rgb="FF000000"/>
            <rFont val="Calibri"/>
          </rPr>
          <t>s Transparent Data Encryption (TDE) protector is encrypted with Customer-managed key</t>
        </r>
      </text>
    </comment>
    <comment ref="R59" authorId="0" shapeId="0" xr:uid="{00000000-0006-0000-0A00-000022000000}">
      <text>
        <r>
          <rPr>
            <sz val="11"/>
            <rFont val="Calibri"/>
          </rPr>
          <t xml:space="preserve">Ensure that </t>
        </r>
        <r>
          <rPr>
            <sz val="11"/>
            <color rgb="FF000000"/>
            <rFont val="Calibri"/>
          </rPr>
          <t>'</t>
        </r>
        <r>
          <rPr>
            <b/>
            <sz val="11"/>
            <color rgb="FF000000"/>
            <rFont val="Calibri"/>
          </rPr>
          <t>Data encryption</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on a SQL Database</t>
        </r>
      </text>
    </comment>
    <comment ref="L64" authorId="0" shapeId="0" xr:uid="{00000000-0006-0000-0A00-000023000000}">
      <text>
        <r>
          <rPr>
            <sz val="11"/>
            <rFont val="Calibri"/>
          </rPr>
          <t>Ensure that Azure Cache for Redis is Using Customer-Managed Keys</t>
        </r>
      </text>
    </comment>
    <comment ref="M64" authorId="0" shapeId="0" xr:uid="{00000000-0006-0000-0A00-000024000000}">
      <text>
        <r>
          <rPr>
            <sz val="11"/>
            <rFont val="Calibri"/>
          </rPr>
          <t>Ensure critical data is encrypted with customer-managed keys (CMK)</t>
        </r>
      </text>
    </comment>
    <comment ref="N64" authorId="0" shapeId="0" xr:uid="{00000000-0006-0000-0A00-000025000000}">
      <text>
        <r>
          <rPr>
            <sz val="11"/>
            <rFont val="Calibri"/>
          </rPr>
          <t>Ensure Data Factory is encrypted using Customer Managed Keys</t>
        </r>
      </text>
    </comment>
    <comment ref="O64" authorId="0" shapeId="0" xr:uid="{00000000-0006-0000-0A00-000026000000}">
      <text>
        <r>
          <rPr>
            <sz val="11"/>
            <rFont val="Calibri"/>
          </rPr>
          <t>Ensure that Data Factory is using Azure Key Vault to store Credentials and Secrets</t>
        </r>
      </text>
    </comment>
    <comment ref="P64" authorId="0" shapeId="0" xr:uid="{00000000-0006-0000-0A00-000027000000}">
      <text>
        <r>
          <rPr>
            <sz val="11"/>
            <rFont val="Calibri"/>
          </rPr>
          <t>Ensure Azure Database for MySQL uses Customer Managed Keys for Encryption at Rest</t>
        </r>
      </text>
    </comment>
    <comment ref="Q64" authorId="0" shapeId="0" xr:uid="{00000000-0006-0000-0A00-000028000000}">
      <text>
        <r>
          <rPr>
            <sz val="11"/>
            <rFont val="Calibri"/>
          </rPr>
          <t>Ensure Azure Database for PostgreSQL uses Customer Managed Keys for Encryption at Rest</t>
        </r>
      </text>
    </comment>
    <comment ref="R64" authorId="0" shapeId="0" xr:uid="{00000000-0006-0000-0A00-000029000000}">
      <text>
        <r>
          <rPr>
            <sz val="11"/>
            <rFont val="Calibri"/>
          </rPr>
          <t>Ensure SQL server</t>
        </r>
        <r>
          <rPr>
            <sz val="11"/>
            <color rgb="FF000000"/>
            <rFont val="Calibri"/>
          </rPr>
          <t>'</t>
        </r>
        <r>
          <rPr>
            <sz val="11"/>
            <color rgb="FF000000"/>
            <rFont val="Calibri"/>
          </rPr>
          <t>s Transparent Data Encryption (TDE) protector is encrypted with Customer-managed key</t>
        </r>
      </text>
    </comment>
    <comment ref="L84" authorId="0" shapeId="0" xr:uid="{00000000-0006-0000-0A00-00002A000000}">
      <text>
        <r>
          <rPr>
            <sz val="11"/>
            <rFont val="Calibri"/>
          </rPr>
          <t xml:space="preserve">Ensure that </t>
        </r>
        <r>
          <rPr>
            <sz val="11"/>
            <color rgb="FF000000"/>
            <rFont val="Calibri"/>
          </rPr>
          <t>'</t>
        </r>
        <r>
          <rPr>
            <b/>
            <sz val="11"/>
            <color rgb="FF000000"/>
            <rFont val="Calibri"/>
          </rPr>
          <t>Allow access only via 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M84" authorId="0" shapeId="0" xr:uid="{00000000-0006-0000-0A00-00002B000000}">
      <text>
        <r>
          <rPr>
            <sz val="11"/>
            <rFont val="Calibri"/>
          </rPr>
          <t xml:space="preserve">Ensure that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TLS v1.2 (or higher)</t>
        </r>
      </text>
    </comment>
    <comment ref="N84" authorId="0" shapeId="0" xr:uid="{00000000-0006-0000-0A00-00002C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Server</t>
        </r>
      </text>
    </comment>
    <comment ref="O84" authorId="0" shapeId="0" xr:uid="{00000000-0006-0000-0A00-00002D000000}">
      <text>
        <r>
          <rPr>
            <sz val="11"/>
            <rFont val="Calibri"/>
          </rPr>
          <t xml:space="preserve">Ensure server parameter </t>
        </r>
        <r>
          <rPr>
            <sz val="11"/>
            <color rgb="FF000000"/>
            <rFont val="Calibri"/>
          </rPr>
          <t>'</t>
        </r>
        <r>
          <rPr>
            <b/>
            <sz val="11"/>
            <color rgb="FF000000"/>
            <rFont val="Calibri"/>
          </rPr>
          <t>tls_version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MySQL flexible server</t>
        </r>
      </text>
    </comment>
    <comment ref="P84" authorId="0" shapeId="0" xr:uid="{00000000-0006-0000-0A00-00002E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Q84" authorId="0" shapeId="0" xr:uid="{00000000-0006-0000-0A00-00002F000000}">
      <text>
        <r>
          <rPr>
            <sz val="11"/>
            <rFont val="Calibri"/>
          </rPr>
          <t xml:space="preserve">Ensure server parameter </t>
        </r>
        <r>
          <rPr>
            <sz val="11"/>
            <color rgb="FF000000"/>
            <rFont val="Calibri"/>
          </rPr>
          <t>'</t>
        </r>
        <r>
          <rPr>
            <b/>
            <sz val="11"/>
            <color rgb="FF000000"/>
            <rFont val="Calibri"/>
          </rPr>
          <t>ssl_min_protocol_version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PostgreSQL server</t>
        </r>
      </text>
    </comment>
    <comment ref="R84" authorId="0" shapeId="0" xr:uid="{00000000-0006-0000-0A00-000030000000}">
      <text>
        <r>
          <rPr>
            <sz val="11"/>
            <rFont val="Calibri"/>
          </rPr>
          <t xml:space="preserve">Ensure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
        </r>
        <r>
          <rPr>
            <sz val="11"/>
            <color rgb="FF000000"/>
            <rFont val="Calibri"/>
          </rPr>
          <t>'</t>
        </r>
        <r>
          <rPr>
            <b/>
            <sz val="11"/>
            <color rgb="FF000000"/>
            <rFont val="Calibri"/>
          </rPr>
          <t>TLS 1.2</t>
        </r>
        <r>
          <rPr>
            <sz val="11"/>
            <color rgb="FF000000"/>
            <rFont val="Calibri"/>
          </rPr>
          <t>'</t>
        </r>
        <r>
          <rPr>
            <sz val="11"/>
            <color rgb="FF000000"/>
            <rFont val="Calibri"/>
          </rPr>
          <t xml:space="preserve"> or higher</t>
        </r>
      </text>
    </comment>
    <comment ref="L119" authorId="0" shapeId="0" xr:uid="{00000000-0006-0000-0A00-000031000000}">
      <text>
        <r>
          <rPr>
            <sz val="11"/>
            <rFont val="Calibri"/>
          </rPr>
          <t xml:space="preserve">Ensure that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TLS v1.2 (or higher)</t>
        </r>
      </text>
    </comment>
    <comment ref="M119" authorId="0" shapeId="0" xr:uid="{00000000-0006-0000-0A00-000032000000}">
      <text>
        <r>
          <rPr>
            <sz val="11"/>
            <rFont val="Calibri"/>
          </rPr>
          <t xml:space="preserve">Ensure </t>
        </r>
        <r>
          <rPr>
            <sz val="11"/>
            <color rgb="FF000000"/>
            <rFont val="Calibri"/>
          </rPr>
          <t>'</t>
        </r>
        <r>
          <rPr>
            <b/>
            <sz val="11"/>
            <color rgb="FF000000"/>
            <rFont val="Calibri"/>
          </rPr>
          <t>Update Channel</t>
        </r>
        <r>
          <rPr>
            <sz val="11"/>
            <color rgb="FF000000"/>
            <rFont val="Calibri"/>
          </rPr>
          <t>'</t>
        </r>
        <r>
          <rPr>
            <sz val="11"/>
            <color rgb="FF000000"/>
            <rFont val="Calibri"/>
          </rPr>
          <t xml:space="preserve"> is set to </t>
        </r>
        <r>
          <rPr>
            <sz val="11"/>
            <color rgb="FF000000"/>
            <rFont val="Calibri"/>
          </rPr>
          <t>'</t>
        </r>
        <r>
          <rPr>
            <b/>
            <sz val="11"/>
            <color rgb="FF000000"/>
            <rFont val="Calibri"/>
          </rPr>
          <t>Stable</t>
        </r>
        <r>
          <rPr>
            <sz val="11"/>
            <color rgb="FF000000"/>
            <rFont val="Calibri"/>
          </rPr>
          <t>'</t>
        </r>
      </text>
    </comment>
    <comment ref="N119" authorId="0" shapeId="0" xr:uid="{00000000-0006-0000-0A00-000033000000}">
      <text>
        <r>
          <rPr>
            <sz val="11"/>
            <rFont val="Calibri"/>
          </rPr>
          <t xml:space="preserve">Ensure server parameter </t>
        </r>
        <r>
          <rPr>
            <sz val="11"/>
            <color rgb="FF000000"/>
            <rFont val="Calibri"/>
          </rPr>
          <t>'</t>
        </r>
        <r>
          <rPr>
            <b/>
            <sz val="11"/>
            <color rgb="FF000000"/>
            <rFont val="Calibri"/>
          </rPr>
          <t>tls_version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MySQL flexible server</t>
        </r>
      </text>
    </comment>
    <comment ref="O119" authorId="0" shapeId="0" xr:uid="{00000000-0006-0000-0A00-000034000000}">
      <text>
        <r>
          <rPr>
            <sz val="11"/>
            <rFont val="Calibri"/>
          </rPr>
          <t xml:space="preserve">Ensure server parameter </t>
        </r>
        <r>
          <rPr>
            <sz val="11"/>
            <color rgb="FF000000"/>
            <rFont val="Calibri"/>
          </rPr>
          <t>'</t>
        </r>
        <r>
          <rPr>
            <b/>
            <sz val="11"/>
            <color rgb="FF000000"/>
            <rFont val="Calibri"/>
          </rPr>
          <t>ssl_min_protocol_version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PostgreSQL server</t>
        </r>
      </text>
    </comment>
    <comment ref="P119" authorId="0" shapeId="0" xr:uid="{00000000-0006-0000-0A00-000035000000}">
      <text>
        <r>
          <rPr>
            <sz val="11"/>
            <rFont val="Calibri"/>
          </rPr>
          <t xml:space="preserve">Ensure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
        </r>
        <r>
          <rPr>
            <sz val="11"/>
            <color rgb="FF000000"/>
            <rFont val="Calibri"/>
          </rPr>
          <t>'</t>
        </r>
        <r>
          <rPr>
            <b/>
            <sz val="11"/>
            <color rgb="FF000000"/>
            <rFont val="Calibri"/>
          </rPr>
          <t>TLS 1.2</t>
        </r>
        <r>
          <rPr>
            <sz val="11"/>
            <color rgb="FF000000"/>
            <rFont val="Calibri"/>
          </rPr>
          <t>'</t>
        </r>
        <r>
          <rPr>
            <sz val="11"/>
            <color rgb="FF000000"/>
            <rFont val="Calibri"/>
          </rPr>
          <t xml:space="preserve"> or higher</t>
        </r>
      </text>
    </comment>
    <comment ref="L133" authorId="0" shapeId="0" xr:uid="{00000000-0006-0000-0A00-000036000000}">
      <text>
        <r>
          <rPr>
            <sz val="11"/>
            <rFont val="Calibri"/>
          </rPr>
          <t xml:space="preserve">Ensure that </t>
        </r>
        <r>
          <rPr>
            <sz val="11"/>
            <color rgb="FF000000"/>
            <rFont val="Calibri"/>
          </rPr>
          <t>'</t>
        </r>
        <r>
          <rPr>
            <b/>
            <sz val="11"/>
            <color rgb="FF000000"/>
            <rFont val="Calibri"/>
          </rPr>
          <t>Access Policies</t>
        </r>
        <r>
          <rPr>
            <sz val="11"/>
            <color rgb="FF000000"/>
            <rFont val="Calibri"/>
          </rPr>
          <t>'</t>
        </r>
        <r>
          <rPr>
            <sz val="11"/>
            <color rgb="FF000000"/>
            <rFont val="Calibri"/>
          </rPr>
          <t xml:space="preserve"> are Implemented and Reviewed Periodically</t>
        </r>
      </text>
    </comment>
    <comment ref="M133" authorId="0" shapeId="0" xr:uid="{00000000-0006-0000-0A00-000037000000}">
      <text>
        <r>
          <rPr>
            <sz val="11"/>
            <rFont val="Calibri"/>
          </rPr>
          <t>Ensure that Data Factory is using RBAC to manage privilege assignment</t>
        </r>
      </text>
    </comment>
    <comment ref="L136" authorId="0" shapeId="0" xr:uid="{00000000-0006-0000-0A00-000038000000}">
      <text>
        <r>
          <rPr>
            <sz val="11"/>
            <rFont val="Calibri"/>
          </rPr>
          <t xml:space="preserve">Ensure that </t>
        </r>
        <r>
          <rPr>
            <sz val="11"/>
            <color rgb="FF000000"/>
            <rFont val="Calibri"/>
          </rPr>
          <t>'</t>
        </r>
        <r>
          <rPr>
            <b/>
            <sz val="11"/>
            <color rgb="FF000000"/>
            <rFont val="Calibri"/>
          </rPr>
          <t>Access Policies</t>
        </r>
        <r>
          <rPr>
            <sz val="11"/>
            <color rgb="FF000000"/>
            <rFont val="Calibri"/>
          </rPr>
          <t>'</t>
        </r>
        <r>
          <rPr>
            <sz val="11"/>
            <color rgb="FF000000"/>
            <rFont val="Calibri"/>
          </rPr>
          <t xml:space="preserve"> are Implemented and Reviewed Periodically</t>
        </r>
      </text>
    </comment>
    <comment ref="M136" authorId="0" shapeId="0" xr:uid="{00000000-0006-0000-0A00-000039000000}">
      <text>
        <r>
          <rPr>
            <sz val="11"/>
            <rFont val="Calibri"/>
          </rPr>
          <t>Ensure that Data Factory is using RBAC to manage privilege assignment</t>
        </r>
      </text>
    </comment>
    <comment ref="L137" authorId="0" shapeId="0" xr:uid="{00000000-0006-0000-0A00-00003A000000}">
      <text>
        <r>
          <rPr>
            <sz val="11"/>
            <rFont val="Calibri"/>
          </rPr>
          <t>Ensure that Data Factory is using RBAC to manage privilege assignment</t>
        </r>
      </text>
    </comment>
    <comment ref="L144" authorId="0" shapeId="0" xr:uid="{00000000-0006-0000-0A00-00003B000000}">
      <text>
        <r>
          <rPr>
            <sz val="11"/>
            <rFont val="Calibri"/>
          </rPr>
          <t xml:space="preserve">Ensure that </t>
        </r>
        <r>
          <rPr>
            <sz val="11"/>
            <color rgb="FF000000"/>
            <rFont val="Calibri"/>
          </rPr>
          <t>'</t>
        </r>
        <r>
          <rPr>
            <b/>
            <sz val="11"/>
            <color rgb="FF000000"/>
            <rFont val="Calibri"/>
          </rPr>
          <t>Access Policies</t>
        </r>
        <r>
          <rPr>
            <sz val="11"/>
            <color rgb="FF000000"/>
            <rFont val="Calibri"/>
          </rPr>
          <t>'</t>
        </r>
        <r>
          <rPr>
            <sz val="11"/>
            <color rgb="FF000000"/>
            <rFont val="Calibri"/>
          </rPr>
          <t xml:space="preserve"> are Implemented and Reviewed Periodically</t>
        </r>
      </text>
    </comment>
    <comment ref="L152" authorId="0" shapeId="0" xr:uid="{00000000-0006-0000-0A00-00003C000000}">
      <text>
        <r>
          <rPr>
            <sz val="11"/>
            <rFont val="Calibri"/>
          </rPr>
          <t xml:space="preserve">Ensure </t>
        </r>
        <r>
          <rPr>
            <sz val="11"/>
            <color rgb="FF000000"/>
            <rFont val="Calibri"/>
          </rPr>
          <t>'</t>
        </r>
        <r>
          <rPr>
            <b/>
            <sz val="11"/>
            <color rgb="FF000000"/>
            <rFont val="Calibri"/>
          </rPr>
          <t>Microsoft Entra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M152" authorId="0" shapeId="0" xr:uid="{00000000-0006-0000-0A00-00003D000000}">
      <text>
        <r>
          <rPr>
            <sz val="11"/>
            <rFont val="Calibri"/>
          </rPr>
          <t xml:space="preserve">Ensure </t>
        </r>
        <r>
          <rPr>
            <sz val="11"/>
            <color rgb="FF000000"/>
            <rFont val="Calibri"/>
          </rPr>
          <t>'</t>
        </r>
        <r>
          <rPr>
            <b/>
            <sz val="11"/>
            <color rgb="FF000000"/>
            <rFont val="Calibri"/>
          </rPr>
          <t>Access Keys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52" authorId="0" shapeId="0" xr:uid="{00000000-0006-0000-0A00-00003E000000}">
      <text>
        <r>
          <rPr>
            <sz val="11"/>
            <rFont val="Calibri"/>
          </rPr>
          <t xml:space="preserve">Ensure that </t>
        </r>
        <r>
          <rPr>
            <sz val="11"/>
            <color rgb="FF000000"/>
            <rFont val="Calibri"/>
          </rPr>
          <t>'</t>
        </r>
        <r>
          <rPr>
            <b/>
            <sz val="11"/>
            <color rgb="FF000000"/>
            <rFont val="Calibri"/>
          </rPr>
          <t>disableLocalAuth</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152" authorId="0" shapeId="0" xr:uid="{00000000-0006-0000-0A00-00003F000000}">
      <text>
        <r>
          <rPr>
            <sz val="11"/>
            <rFont val="Calibri"/>
          </rPr>
          <t>Ensure Azure Database for MySQL uses only Microsoft Entra Authentication</t>
        </r>
      </text>
    </comment>
    <comment ref="P152" authorId="0" shapeId="0" xr:uid="{00000000-0006-0000-0A00-000040000000}">
      <text>
        <r>
          <rPr>
            <sz val="11"/>
            <rFont val="Calibri"/>
          </rPr>
          <t>Ensure Azure Database for PostgreSQL uses only Microsoft Entra Authentication</t>
        </r>
      </text>
    </comment>
    <comment ref="Q152" authorId="0" shapeId="0" xr:uid="{00000000-0006-0000-0A00-000041000000}">
      <text>
        <r>
          <rPr>
            <sz val="11"/>
            <rFont val="Calibri"/>
          </rPr>
          <t>Ensure that Microsoft Entra authentication is Configured for SQL Servers</t>
        </r>
      </text>
    </comment>
    <comment ref="L153" authorId="0" shapeId="0" xr:uid="{00000000-0006-0000-0A00-000042000000}">
      <text>
        <r>
          <rPr>
            <sz val="11"/>
            <rFont val="Calibri"/>
          </rPr>
          <t xml:space="preserve">Ensure </t>
        </r>
        <r>
          <rPr>
            <sz val="11"/>
            <color rgb="FF000000"/>
            <rFont val="Calibri"/>
          </rPr>
          <t>'</t>
        </r>
        <r>
          <rPr>
            <b/>
            <sz val="11"/>
            <color rgb="FF000000"/>
            <rFont val="Calibri"/>
          </rPr>
          <t>Access Keys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53" authorId="0" shapeId="0" xr:uid="{00000000-0006-0000-0A00-000043000000}">
      <text>
        <r>
          <rPr>
            <sz val="11"/>
            <rFont val="Calibri"/>
          </rPr>
          <t xml:space="preserve">Ensure that </t>
        </r>
        <r>
          <rPr>
            <sz val="11"/>
            <color rgb="FF000000"/>
            <rFont val="Calibri"/>
          </rPr>
          <t>'</t>
        </r>
        <r>
          <rPr>
            <b/>
            <sz val="11"/>
            <color rgb="FF000000"/>
            <rFont val="Calibri"/>
          </rPr>
          <t>disableLocalAuth</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164" authorId="0" shapeId="0" xr:uid="{00000000-0006-0000-0A00-000044000000}">
      <text>
        <r>
          <rPr>
            <sz val="11"/>
            <rFont val="Calibri"/>
          </rPr>
          <t xml:space="preserve">Ensure server parameter </t>
        </r>
        <r>
          <rPr>
            <sz val="11"/>
            <color rgb="FF000000"/>
            <rFont val="Calibri"/>
          </rPr>
          <t>'</t>
        </r>
        <r>
          <rPr>
            <b/>
            <sz val="11"/>
            <color rgb="FF000000"/>
            <rFont val="Calibri"/>
          </rPr>
          <t>connection_throttle.enable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L180" authorId="0" shapeId="0" xr:uid="{00000000-0006-0000-0A00-000045000000}">
      <text>
        <r>
          <rPr>
            <sz val="11"/>
            <rFont val="Calibri"/>
          </rPr>
          <t xml:space="preserve">Ensure </t>
        </r>
        <r>
          <rPr>
            <sz val="11"/>
            <color rgb="FF000000"/>
            <rFont val="Calibri"/>
          </rPr>
          <t>'</t>
        </r>
        <r>
          <rPr>
            <b/>
            <sz val="11"/>
            <color rgb="FF000000"/>
            <rFont val="Calibri"/>
          </rPr>
          <t>Microsoft Entra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M180" authorId="0" shapeId="0" xr:uid="{00000000-0006-0000-0A00-000046000000}">
      <text>
        <r>
          <rPr>
            <sz val="11"/>
            <rFont val="Calibri"/>
          </rPr>
          <t xml:space="preserve">Ensure that </t>
        </r>
        <r>
          <rPr>
            <sz val="11"/>
            <color rgb="FF000000"/>
            <rFont val="Calibri"/>
          </rPr>
          <t>'</t>
        </r>
        <r>
          <rPr>
            <b/>
            <sz val="11"/>
            <color rgb="FF000000"/>
            <rFont val="Calibri"/>
          </rPr>
          <t>System Assigned Managed Identity</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180" authorId="0" shapeId="0" xr:uid="{00000000-0006-0000-0A00-000047000000}">
      <text>
        <r>
          <rPr>
            <sz val="11"/>
            <rFont val="Calibri"/>
          </rPr>
          <t>Ensure Data Factory is using Managed Identities</t>
        </r>
      </text>
    </comment>
    <comment ref="O180" authorId="0" shapeId="0" xr:uid="{00000000-0006-0000-0A00-000048000000}">
      <text>
        <r>
          <rPr>
            <sz val="11"/>
            <rFont val="Calibri"/>
          </rPr>
          <t>Ensure Azure Database for MySQL uses only Microsoft Entra Authentication</t>
        </r>
      </text>
    </comment>
    <comment ref="P180" authorId="0" shapeId="0" xr:uid="{00000000-0006-0000-0A00-000049000000}">
      <text>
        <r>
          <rPr>
            <sz val="11"/>
            <rFont val="Calibri"/>
          </rPr>
          <t>Ensure Azure Database for PostgreSQL uses only Microsoft Entra Authentication</t>
        </r>
      </text>
    </comment>
    <comment ref="Q180" authorId="0" shapeId="0" xr:uid="{00000000-0006-0000-0A00-00004A000000}">
      <text>
        <r>
          <rPr>
            <sz val="11"/>
            <rFont val="Calibri"/>
          </rPr>
          <t>Ensure that Microsoft Entra authentication is Configured for SQL Servers</t>
        </r>
      </text>
    </comment>
    <comment ref="L181" authorId="0" shapeId="0" xr:uid="{00000000-0006-0000-0A00-00004B000000}">
      <text>
        <r>
          <rPr>
            <sz val="11"/>
            <rFont val="Calibri"/>
          </rPr>
          <t xml:space="preserve">Ensure that </t>
        </r>
        <r>
          <rPr>
            <sz val="11"/>
            <color rgb="FF000000"/>
            <rFont val="Calibri"/>
          </rPr>
          <t>'</t>
        </r>
        <r>
          <rPr>
            <b/>
            <sz val="11"/>
            <color rgb="FF000000"/>
            <rFont val="Calibri"/>
          </rPr>
          <t>System Assigned Managed Identity</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181" authorId="0" shapeId="0" xr:uid="{00000000-0006-0000-0A00-00004C000000}">
      <text>
        <r>
          <rPr>
            <sz val="11"/>
            <rFont val="Calibri"/>
          </rPr>
          <t>Ensure Data Factory is using Managed Identities</t>
        </r>
      </text>
    </comment>
    <comment ref="L182" authorId="0" shapeId="0" xr:uid="{00000000-0006-0000-0A00-00004D000000}">
      <text>
        <r>
          <rPr>
            <sz val="11"/>
            <rFont val="Calibri"/>
          </rPr>
          <t>Ensure that Data Factory is using Azure Key Vault to store Credentials and Secrets</t>
        </r>
      </text>
    </comment>
    <comment ref="L221" authorId="0" shapeId="0" xr:uid="{00000000-0006-0000-0A00-00004E000000}">
      <text>
        <r>
          <rPr>
            <sz val="11"/>
            <rFont val="Calibri"/>
          </rPr>
          <t>Ensure that Cosmos DB Logging is Enabled</t>
        </r>
      </text>
    </comment>
    <comment ref="M221" authorId="0" shapeId="0" xr:uid="{00000000-0006-0000-0A00-00004F000000}">
      <text>
        <r>
          <rPr>
            <sz val="11"/>
            <rFont val="Calibri"/>
          </rPr>
          <t xml:space="preserve">Ensure server parameter </t>
        </r>
        <r>
          <rPr>
            <sz val="11"/>
            <color rgb="FF000000"/>
            <rFont val="Calibri"/>
          </rPr>
          <t>'</t>
        </r>
        <r>
          <rPr>
            <b/>
            <sz val="11"/>
            <color rgb="FF000000"/>
            <rFont val="Calibri"/>
          </rPr>
          <t>audit_log_enabled</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flexible server</t>
        </r>
      </text>
    </comment>
    <comment ref="N221" authorId="0" shapeId="0" xr:uid="{00000000-0006-0000-0A00-000050000000}">
      <text>
        <r>
          <rPr>
            <sz val="11"/>
            <rFont val="Calibri"/>
          </rPr>
          <t xml:space="preserve">Ensure server parameter </t>
        </r>
        <r>
          <rPr>
            <sz val="11"/>
            <color rgb="FF000000"/>
            <rFont val="Calibri"/>
          </rPr>
          <t>'</t>
        </r>
        <r>
          <rPr>
            <b/>
            <sz val="11"/>
            <color rgb="FF000000"/>
            <rFont val="Calibri"/>
          </rPr>
          <t>error_server_log_file</t>
        </r>
        <r>
          <rPr>
            <sz val="11"/>
            <color rgb="FF000000"/>
            <rFont val="Calibri"/>
          </rPr>
          <t>'</t>
        </r>
        <r>
          <rPr>
            <sz val="11"/>
            <color rgb="FF000000"/>
            <rFont val="Calibri"/>
          </rPr>
          <t xml:space="preserve"> is Enabled for MySQL Database Server</t>
        </r>
      </text>
    </comment>
    <comment ref="O221" authorId="0" shapeId="0" xr:uid="{00000000-0006-0000-0A00-000051000000}">
      <text>
        <r>
          <rPr>
            <sz val="11"/>
            <rFont val="Calibri"/>
          </rPr>
          <t xml:space="preserve">Ensure server parameter </t>
        </r>
        <r>
          <rPr>
            <sz val="11"/>
            <color rgb="FF000000"/>
            <rFont val="Calibri"/>
          </rPr>
          <t>'</t>
        </r>
        <r>
          <rPr>
            <b/>
            <sz val="11"/>
            <color rgb="FF000000"/>
            <rFont val="Calibri"/>
          </rPr>
          <t>log_checkpoints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P221" authorId="0" shapeId="0" xr:uid="{00000000-0006-0000-0A00-000052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22" authorId="0" shapeId="0" xr:uid="{00000000-0006-0000-0A00-000053000000}">
      <text>
        <r>
          <rPr>
            <sz val="11"/>
            <rFont val="Calibri"/>
          </rPr>
          <t xml:space="preserve">Ensure server parameter </t>
        </r>
        <r>
          <rPr>
            <sz val="11"/>
            <color rgb="FF000000"/>
            <rFont val="Calibri"/>
          </rPr>
          <t>'</t>
        </r>
        <r>
          <rPr>
            <b/>
            <sz val="11"/>
            <color rgb="FF000000"/>
            <rFont val="Calibri"/>
          </rPr>
          <t>audit_log_enabled</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flexible server</t>
        </r>
      </text>
    </comment>
    <comment ref="L225" authorId="0" shapeId="0" xr:uid="{00000000-0006-0000-0A00-000054000000}">
      <text>
        <r>
          <rPr>
            <sz val="11"/>
            <rFont val="Calibri"/>
          </rPr>
          <t xml:space="preserve">Ensure server parameter </t>
        </r>
        <r>
          <rPr>
            <sz val="11"/>
            <color rgb="FF000000"/>
            <rFont val="Calibri"/>
          </rPr>
          <t>'</t>
        </r>
        <r>
          <rPr>
            <b/>
            <sz val="11"/>
            <color rgb="FF000000"/>
            <rFont val="Calibri"/>
          </rPr>
          <t>audit_log_events</t>
        </r>
        <r>
          <rPr>
            <sz val="11"/>
            <color rgb="FF000000"/>
            <rFont val="Calibri"/>
          </rPr>
          <t>'</t>
        </r>
        <r>
          <rPr>
            <sz val="11"/>
            <color rgb="FF000000"/>
            <rFont val="Calibri"/>
          </rPr>
          <t xml:space="preserve"> has </t>
        </r>
        <r>
          <rPr>
            <sz val="11"/>
            <color rgb="FF000000"/>
            <rFont val="Calibri"/>
          </rPr>
          <t>'</t>
        </r>
        <r>
          <rPr>
            <b/>
            <sz val="11"/>
            <color rgb="FF000000"/>
            <rFont val="Calibri"/>
          </rPr>
          <t>CONNECTION</t>
        </r>
        <r>
          <rPr>
            <sz val="11"/>
            <color rgb="FF000000"/>
            <rFont val="Calibri"/>
          </rPr>
          <t>'</t>
        </r>
        <r>
          <rPr>
            <sz val="11"/>
            <color rgb="FF000000"/>
            <rFont val="Calibri"/>
          </rPr>
          <t xml:space="preserve"> set for MySQL flexible server</t>
        </r>
      </text>
    </comment>
    <comment ref="M225" authorId="0" shapeId="0" xr:uid="{00000000-0006-0000-0A00-000055000000}">
      <text>
        <r>
          <rPr>
            <sz val="11"/>
            <rFont val="Calibri"/>
          </rPr>
          <t xml:space="preserve">Ensure server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L226" authorId="0" shapeId="0" xr:uid="{00000000-0006-0000-0A00-000056000000}">
      <text>
        <r>
          <rPr>
            <sz val="11"/>
            <rFont val="Calibri"/>
          </rPr>
          <t xml:space="preserve">Ensure server parameter </t>
        </r>
        <r>
          <rPr>
            <sz val="11"/>
            <color rgb="FF000000"/>
            <rFont val="Calibri"/>
          </rPr>
          <t>'</t>
        </r>
        <r>
          <rPr>
            <b/>
            <sz val="11"/>
            <color rgb="FF000000"/>
            <rFont val="Calibri"/>
          </rPr>
          <t>audit_log_events</t>
        </r>
        <r>
          <rPr>
            <sz val="11"/>
            <color rgb="FF000000"/>
            <rFont val="Calibri"/>
          </rPr>
          <t>'</t>
        </r>
        <r>
          <rPr>
            <sz val="11"/>
            <color rgb="FF000000"/>
            <rFont val="Calibri"/>
          </rPr>
          <t xml:space="preserve"> has </t>
        </r>
        <r>
          <rPr>
            <sz val="11"/>
            <color rgb="FF000000"/>
            <rFont val="Calibri"/>
          </rPr>
          <t>'</t>
        </r>
        <r>
          <rPr>
            <b/>
            <sz val="11"/>
            <color rgb="FF000000"/>
            <rFont val="Calibri"/>
          </rPr>
          <t>CONNECTION</t>
        </r>
        <r>
          <rPr>
            <sz val="11"/>
            <color rgb="FF000000"/>
            <rFont val="Calibri"/>
          </rPr>
          <t>'</t>
        </r>
        <r>
          <rPr>
            <sz val="11"/>
            <color rgb="FF000000"/>
            <rFont val="Calibri"/>
          </rPr>
          <t xml:space="preserve"> set for MySQL flexible server</t>
        </r>
      </text>
    </comment>
    <comment ref="M226" authorId="0" shapeId="0" xr:uid="{00000000-0006-0000-0A00-000057000000}">
      <text>
        <r>
          <rPr>
            <sz val="11"/>
            <rFont val="Calibri"/>
          </rPr>
          <t xml:space="preserve">Ensure server parameter </t>
        </r>
        <r>
          <rPr>
            <sz val="11"/>
            <color rgb="FF000000"/>
            <rFont val="Calibri"/>
          </rPr>
          <t>'</t>
        </r>
        <r>
          <rPr>
            <b/>
            <sz val="11"/>
            <color rgb="FF000000"/>
            <rFont val="Calibri"/>
          </rPr>
          <t>log_disconnections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N226" authorId="0" shapeId="0" xr:uid="{00000000-0006-0000-0A00-000058000000}">
      <text>
        <r>
          <rPr>
            <sz val="11"/>
            <rFont val="Calibri"/>
          </rPr>
          <t xml:space="preserve">Ensure server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L229" authorId="0" shapeId="0" xr:uid="{00000000-0006-0000-0A00-000059000000}">
      <text>
        <r>
          <rPr>
            <sz val="11"/>
            <rFont val="Calibri"/>
          </rPr>
          <t xml:space="preserve">Ensure server parameter </t>
        </r>
        <r>
          <rPr>
            <sz val="11"/>
            <color rgb="FF000000"/>
            <rFont val="Calibri"/>
          </rPr>
          <t>'</t>
        </r>
        <r>
          <rPr>
            <b/>
            <sz val="11"/>
            <color rgb="FF000000"/>
            <rFont val="Calibri"/>
          </rPr>
          <t>error_server_log_file</t>
        </r>
        <r>
          <rPr>
            <sz val="11"/>
            <color rgb="FF000000"/>
            <rFont val="Calibri"/>
          </rPr>
          <t>'</t>
        </r>
        <r>
          <rPr>
            <sz val="11"/>
            <color rgb="FF000000"/>
            <rFont val="Calibri"/>
          </rPr>
          <t xml:space="preserve"> is Enabled for MySQL Database Server</t>
        </r>
      </text>
    </comment>
    <comment ref="L231" authorId="0" shapeId="0" xr:uid="{00000000-0006-0000-0A00-00005A000000}">
      <text>
        <r>
          <rPr>
            <sz val="11"/>
            <rFont val="Calibri"/>
          </rPr>
          <t>Ensure that Cosmos DB Logging is Enabled</t>
        </r>
      </text>
    </comment>
    <comment ref="M231" authorId="0" shapeId="0" xr:uid="{00000000-0006-0000-0A00-00005B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42" authorId="0" shapeId="0" xr:uid="{00000000-0006-0000-0A00-00005C000000}">
      <text>
        <r>
          <rPr>
            <sz val="11"/>
            <rFont val="Calibri"/>
          </rPr>
          <t xml:space="preserve">Ensure server parameter </t>
        </r>
        <r>
          <rPr>
            <sz val="11"/>
            <color rgb="FF000000"/>
            <rFont val="Calibri"/>
          </rPr>
          <t>'</t>
        </r>
        <r>
          <rPr>
            <b/>
            <sz val="11"/>
            <color rgb="FF000000"/>
            <rFont val="Calibri"/>
          </rPr>
          <t>logfiles.retention_days</t>
        </r>
        <r>
          <rPr>
            <sz val="11"/>
            <color rgb="FF000000"/>
            <rFont val="Calibri"/>
          </rPr>
          <t>'</t>
        </r>
        <r>
          <rPr>
            <sz val="11"/>
            <color rgb="FF000000"/>
            <rFont val="Calibri"/>
          </rPr>
          <t xml:space="preserve"> is greater than 3 days for PostgreSQL server</t>
        </r>
      </text>
    </comment>
    <comment ref="M242" authorId="0" shapeId="0" xr:uid="{00000000-0006-0000-0A00-00005D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Retention is </t>
        </r>
        <r>
          <rPr>
            <sz val="11"/>
            <color rgb="FF000000"/>
            <rFont val="Calibri"/>
          </rPr>
          <t>'</t>
        </r>
        <r>
          <rPr>
            <b/>
            <sz val="11"/>
            <color rgb="FF000000"/>
            <rFont val="Calibri"/>
          </rPr>
          <t>greater than 90 days</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07" authorId="0" shapeId="0" xr:uid="{00000000-0006-0000-0B00-000001000000}">
      <text>
        <r>
          <rPr>
            <sz val="11"/>
            <rFont val="Calibri"/>
          </rPr>
          <t xml:space="preserve">Ensure That </t>
        </r>
        <r>
          <rPr>
            <sz val="11"/>
            <color rgb="FF000000"/>
            <rFont val="Calibri"/>
          </rPr>
          <t>'</t>
        </r>
        <r>
          <rPr>
            <b/>
            <sz val="11"/>
            <color rgb="FF000000"/>
            <rFont val="Calibri"/>
          </rPr>
          <t>Firewalls &amp; Networks</t>
        </r>
        <r>
          <rPr>
            <sz val="11"/>
            <color rgb="FF000000"/>
            <rFont val="Calibri"/>
          </rPr>
          <t>'</t>
        </r>
        <r>
          <rPr>
            <sz val="11"/>
            <color rgb="FF000000"/>
            <rFont val="Calibri"/>
          </rPr>
          <t xml:space="preserve"> Is Limited to Use Selected Networks Instead of All Networks</t>
        </r>
      </text>
    </comment>
    <comment ref="I107" authorId="0" shapeId="0" xr:uid="{00000000-0006-0000-0B00-000003000000}">
      <text>
        <r>
          <rPr>
            <sz val="11"/>
            <rFont val="Calibri"/>
          </rPr>
          <t>Ensure the firewall does not allow all network traffic</t>
        </r>
      </text>
    </comment>
    <comment ref="J107" authorId="0" shapeId="0" xr:uid="{00000000-0006-0000-0B00-000002000000}">
      <text>
        <r>
          <rPr>
            <sz val="11"/>
            <rFont val="Calibri"/>
          </rPr>
          <t>Ensure no Azure SQL Database firewall rule is overly permissive</t>
        </r>
      </text>
    </comment>
    <comment ref="H108" authorId="0" shapeId="0" xr:uid="{00000000-0006-0000-0B00-000004000000}">
      <text>
        <r>
          <rPr>
            <sz val="11"/>
            <rFont val="Calibri"/>
          </rPr>
          <t xml:space="preserve">Ensure that </t>
        </r>
        <r>
          <rPr>
            <sz val="11"/>
            <color rgb="FF000000"/>
            <rFont val="Calibri"/>
          </rPr>
          <t>'</t>
        </r>
        <r>
          <rPr>
            <b/>
            <sz val="11"/>
            <color rgb="FF000000"/>
            <rFont val="Calibri"/>
          </rPr>
          <t>Allow access only via 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I108" authorId="0" shapeId="0" xr:uid="{00000000-0006-0000-0B00-000009000000}">
      <text>
        <r>
          <rPr>
            <sz val="11"/>
            <rFont val="Calibri"/>
          </rPr>
          <t xml:space="preserve">Ensure that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TLS v1.2 (or higher)</t>
        </r>
      </text>
    </comment>
    <comment ref="J108" authorId="0" shapeId="0" xr:uid="{00000000-0006-0000-0B00-00000A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Server</t>
        </r>
      </text>
    </comment>
    <comment ref="K108" authorId="0" shapeId="0" xr:uid="{00000000-0006-0000-0B00-000005000000}">
      <text>
        <r>
          <rPr>
            <sz val="11"/>
            <rFont val="Calibri"/>
          </rPr>
          <t xml:space="preserve">Ensure server parameter </t>
        </r>
        <r>
          <rPr>
            <sz val="11"/>
            <color rgb="FF000000"/>
            <rFont val="Calibri"/>
          </rPr>
          <t>'</t>
        </r>
        <r>
          <rPr>
            <b/>
            <sz val="11"/>
            <color rgb="FF000000"/>
            <rFont val="Calibri"/>
          </rPr>
          <t>tls_version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MySQL flexible server</t>
        </r>
      </text>
    </comment>
    <comment ref="L108" authorId="0" shapeId="0" xr:uid="{00000000-0006-0000-0B00-000006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M108" authorId="0" shapeId="0" xr:uid="{00000000-0006-0000-0B00-000007000000}">
      <text>
        <r>
          <rPr>
            <sz val="11"/>
            <rFont val="Calibri"/>
          </rPr>
          <t xml:space="preserve">Ensure server parameter </t>
        </r>
        <r>
          <rPr>
            <sz val="11"/>
            <color rgb="FF000000"/>
            <rFont val="Calibri"/>
          </rPr>
          <t>'</t>
        </r>
        <r>
          <rPr>
            <b/>
            <sz val="11"/>
            <color rgb="FF000000"/>
            <rFont val="Calibri"/>
          </rPr>
          <t>ssl_min_protocol_version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PostgreSQL server</t>
        </r>
      </text>
    </comment>
    <comment ref="N108" authorId="0" shapeId="0" xr:uid="{00000000-0006-0000-0B00-000008000000}">
      <text>
        <r>
          <rPr>
            <sz val="11"/>
            <rFont val="Calibri"/>
          </rPr>
          <t xml:space="preserve">Ensure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
        </r>
        <r>
          <rPr>
            <sz val="11"/>
            <color rgb="FF000000"/>
            <rFont val="Calibri"/>
          </rPr>
          <t>'</t>
        </r>
        <r>
          <rPr>
            <b/>
            <sz val="11"/>
            <color rgb="FF000000"/>
            <rFont val="Calibri"/>
          </rPr>
          <t>TLS 1.2</t>
        </r>
        <r>
          <rPr>
            <sz val="11"/>
            <color rgb="FF000000"/>
            <rFont val="Calibri"/>
          </rPr>
          <t>'</t>
        </r>
        <r>
          <rPr>
            <sz val="11"/>
            <color rgb="FF000000"/>
            <rFont val="Calibri"/>
          </rPr>
          <t xml:space="preserve"> or higher</t>
        </r>
      </text>
    </comment>
    <comment ref="H222" authorId="0" shapeId="0" xr:uid="{00000000-0006-0000-0B00-00000B000000}">
      <text>
        <r>
          <rPr>
            <sz val="11"/>
            <rFont val="Calibri"/>
          </rPr>
          <t xml:space="preserve">Ensure </t>
        </r>
        <r>
          <rPr>
            <sz val="11"/>
            <color rgb="FF000000"/>
            <rFont val="Calibri"/>
          </rPr>
          <t>'</t>
        </r>
        <r>
          <rPr>
            <b/>
            <sz val="11"/>
            <color rgb="FF000000"/>
            <rFont val="Calibri"/>
          </rPr>
          <t>Update Channel</t>
        </r>
        <r>
          <rPr>
            <sz val="11"/>
            <color rgb="FF000000"/>
            <rFont val="Calibri"/>
          </rPr>
          <t>'</t>
        </r>
        <r>
          <rPr>
            <sz val="11"/>
            <color rgb="FF000000"/>
            <rFont val="Calibri"/>
          </rPr>
          <t xml:space="preserve"> is set to </t>
        </r>
        <r>
          <rPr>
            <sz val="11"/>
            <color rgb="FF000000"/>
            <rFont val="Calibri"/>
          </rPr>
          <t>'</t>
        </r>
        <r>
          <rPr>
            <b/>
            <sz val="11"/>
            <color rgb="FF000000"/>
            <rFont val="Calibri"/>
          </rPr>
          <t>Stable</t>
        </r>
        <r>
          <rPr>
            <sz val="11"/>
            <color rgb="FF000000"/>
            <rFont val="Calibri"/>
          </rPr>
          <t>'</t>
        </r>
      </text>
    </comment>
    <comment ref="H252" authorId="0" shapeId="0" xr:uid="{00000000-0006-0000-0B00-00000C000000}">
      <text>
        <r>
          <rPr>
            <sz val="11"/>
            <rFont val="Calibri"/>
          </rPr>
          <t xml:space="preserve">Ensure </t>
        </r>
        <r>
          <rPr>
            <sz val="11"/>
            <color rgb="FF000000"/>
            <rFont val="Calibri"/>
          </rPr>
          <t>'</t>
        </r>
        <r>
          <rPr>
            <b/>
            <sz val="11"/>
            <color rgb="FF000000"/>
            <rFont val="Calibri"/>
          </rPr>
          <t>Update Channel</t>
        </r>
        <r>
          <rPr>
            <sz val="11"/>
            <color rgb="FF000000"/>
            <rFont val="Calibri"/>
          </rPr>
          <t>'</t>
        </r>
        <r>
          <rPr>
            <sz val="11"/>
            <color rgb="FF000000"/>
            <rFont val="Calibri"/>
          </rPr>
          <t xml:space="preserve"> is set to </t>
        </r>
        <r>
          <rPr>
            <sz val="11"/>
            <color rgb="FF000000"/>
            <rFont val="Calibri"/>
          </rPr>
          <t>'</t>
        </r>
        <r>
          <rPr>
            <b/>
            <sz val="11"/>
            <color rgb="FF000000"/>
            <rFont val="Calibri"/>
          </rPr>
          <t>Stable</t>
        </r>
        <r>
          <rPr>
            <sz val="11"/>
            <color rgb="FF000000"/>
            <rFont val="Calibri"/>
          </rPr>
          <t>'</t>
        </r>
      </text>
    </comment>
    <comment ref="H276" authorId="0" shapeId="0" xr:uid="{00000000-0006-0000-0B00-00000D000000}">
      <text>
        <r>
          <rPr>
            <sz val="11"/>
            <rFont val="Calibri"/>
          </rPr>
          <t xml:space="preserve">Ensure </t>
        </r>
        <r>
          <rPr>
            <sz val="11"/>
            <color rgb="FF000000"/>
            <rFont val="Calibri"/>
          </rPr>
          <t>'</t>
        </r>
        <r>
          <rPr>
            <b/>
            <sz val="11"/>
            <color rgb="FF000000"/>
            <rFont val="Calibri"/>
          </rPr>
          <t>Microsoft Entra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I276" authorId="0" shapeId="0" xr:uid="{00000000-0006-0000-0B00-00000F000000}">
      <text>
        <r>
          <rPr>
            <sz val="11"/>
            <rFont val="Calibri"/>
          </rPr>
          <t xml:space="preserve">Ensure that </t>
        </r>
        <r>
          <rPr>
            <sz val="11"/>
            <color rgb="FF000000"/>
            <rFont val="Calibri"/>
          </rPr>
          <t>'</t>
        </r>
        <r>
          <rPr>
            <b/>
            <sz val="11"/>
            <color rgb="FF000000"/>
            <rFont val="Calibri"/>
          </rPr>
          <t>Access Policies</t>
        </r>
        <r>
          <rPr>
            <sz val="11"/>
            <color rgb="FF000000"/>
            <rFont val="Calibri"/>
          </rPr>
          <t>'</t>
        </r>
        <r>
          <rPr>
            <sz val="11"/>
            <color rgb="FF000000"/>
            <rFont val="Calibri"/>
          </rPr>
          <t xml:space="preserve"> are Implemented and Reviewed Periodically</t>
        </r>
      </text>
    </comment>
    <comment ref="J276" authorId="0" shapeId="0" xr:uid="{00000000-0006-0000-0B00-000010000000}">
      <text>
        <r>
          <rPr>
            <sz val="11"/>
            <rFont val="Calibri"/>
          </rPr>
          <t xml:space="preserve">Ensure that </t>
        </r>
        <r>
          <rPr>
            <sz val="11"/>
            <color rgb="FF000000"/>
            <rFont val="Calibri"/>
          </rPr>
          <t>'</t>
        </r>
        <r>
          <rPr>
            <b/>
            <sz val="11"/>
            <color rgb="FF000000"/>
            <rFont val="Calibri"/>
          </rPr>
          <t>System Assigned Managed Identity</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76" authorId="0" shapeId="0" xr:uid="{00000000-0006-0000-0B00-000011000000}">
      <text>
        <r>
          <rPr>
            <sz val="11"/>
            <rFont val="Calibri"/>
          </rPr>
          <t>Ensure Data Factory is using Managed Identities</t>
        </r>
      </text>
    </comment>
    <comment ref="L276" authorId="0" shapeId="0" xr:uid="{00000000-0006-0000-0B00-000012000000}">
      <text>
        <r>
          <rPr>
            <sz val="11"/>
            <rFont val="Calibri"/>
          </rPr>
          <t>Ensure that Data Factory is using RBAC to manage privilege assignment</t>
        </r>
      </text>
    </comment>
    <comment ref="M276" authorId="0" shapeId="0" xr:uid="{00000000-0006-0000-0B00-000013000000}">
      <text>
        <r>
          <rPr>
            <sz val="11"/>
            <rFont val="Calibri"/>
          </rPr>
          <t>Ensure Azure Database for MySQL uses only Microsoft Entra Authentication</t>
        </r>
      </text>
    </comment>
    <comment ref="N276" authorId="0" shapeId="0" xr:uid="{00000000-0006-0000-0B00-000014000000}">
      <text>
        <r>
          <rPr>
            <sz val="11"/>
            <rFont val="Calibri"/>
          </rPr>
          <t>Ensure Azure Database for PostgreSQL uses only Microsoft Entra Authentication</t>
        </r>
      </text>
    </comment>
    <comment ref="O276" authorId="0" shapeId="0" xr:uid="{00000000-0006-0000-0B00-00000E000000}">
      <text>
        <r>
          <rPr>
            <sz val="11"/>
            <rFont val="Calibri"/>
          </rPr>
          <t>Ensure that Microsoft Entra authentication is Configured for SQL Servers</t>
        </r>
      </text>
    </comment>
    <comment ref="H280" authorId="0" shapeId="0" xr:uid="{00000000-0006-0000-0B00-000015000000}">
      <text>
        <r>
          <rPr>
            <sz val="11"/>
            <rFont val="Calibri"/>
          </rPr>
          <t xml:space="preserve">Ensure </t>
        </r>
        <r>
          <rPr>
            <sz val="11"/>
            <color rgb="FF000000"/>
            <rFont val="Calibri"/>
          </rPr>
          <t>'</t>
        </r>
        <r>
          <rPr>
            <b/>
            <sz val="11"/>
            <color rgb="FF000000"/>
            <rFont val="Calibri"/>
          </rPr>
          <t>Access Keys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80" authorId="0" shapeId="0" xr:uid="{00000000-0006-0000-0B00-000016000000}">
      <text>
        <r>
          <rPr>
            <sz val="11"/>
            <rFont val="Calibri"/>
          </rPr>
          <t xml:space="preserve">Ensure that </t>
        </r>
        <r>
          <rPr>
            <sz val="11"/>
            <color rgb="FF000000"/>
            <rFont val="Calibri"/>
          </rPr>
          <t>'</t>
        </r>
        <r>
          <rPr>
            <b/>
            <sz val="11"/>
            <color rgb="FF000000"/>
            <rFont val="Calibri"/>
          </rPr>
          <t>disableLocalAuth</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283" authorId="0" shapeId="0" xr:uid="{00000000-0006-0000-0B00-000017000000}">
      <text>
        <r>
          <rPr>
            <sz val="11"/>
            <rFont val="Calibri"/>
          </rPr>
          <t>Ensure that Data Factory is using Azure Key Vault to store Credentials and Secrets</t>
        </r>
      </text>
    </comment>
    <comment ref="H284" authorId="0" shapeId="0" xr:uid="{00000000-0006-0000-0B00-000018000000}">
      <text>
        <r>
          <rPr>
            <sz val="11"/>
            <rFont val="Calibri"/>
          </rPr>
          <t xml:space="preserve">Ensure server parameter </t>
        </r>
        <r>
          <rPr>
            <sz val="11"/>
            <color rgb="FF000000"/>
            <rFont val="Calibri"/>
          </rPr>
          <t>'</t>
        </r>
        <r>
          <rPr>
            <b/>
            <sz val="11"/>
            <color rgb="FF000000"/>
            <rFont val="Calibri"/>
          </rPr>
          <t>connection_throttle.enable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H304" authorId="0" shapeId="0" xr:uid="{00000000-0006-0000-0B00-000019000000}">
      <text>
        <r>
          <rPr>
            <sz val="11"/>
            <rFont val="Calibri"/>
          </rPr>
          <t xml:space="preserve">Ensure </t>
        </r>
        <r>
          <rPr>
            <sz val="11"/>
            <color rgb="FF000000"/>
            <rFont val="Calibri"/>
          </rPr>
          <t>'</t>
        </r>
        <r>
          <rPr>
            <b/>
            <sz val="11"/>
            <color rgb="FF000000"/>
            <rFont val="Calibri"/>
          </rPr>
          <t>Microsoft Entra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I304" authorId="0" shapeId="0" xr:uid="{00000000-0006-0000-0B00-00001A000000}">
      <text>
        <r>
          <rPr>
            <sz val="11"/>
            <rFont val="Calibri"/>
          </rPr>
          <t xml:space="preserve">Ensure that </t>
        </r>
        <r>
          <rPr>
            <sz val="11"/>
            <color rgb="FF000000"/>
            <rFont val="Calibri"/>
          </rPr>
          <t>'</t>
        </r>
        <r>
          <rPr>
            <b/>
            <sz val="11"/>
            <color rgb="FF000000"/>
            <rFont val="Calibri"/>
          </rPr>
          <t>Access Policies</t>
        </r>
        <r>
          <rPr>
            <sz val="11"/>
            <color rgb="FF000000"/>
            <rFont val="Calibri"/>
          </rPr>
          <t>'</t>
        </r>
        <r>
          <rPr>
            <sz val="11"/>
            <color rgb="FF000000"/>
            <rFont val="Calibri"/>
          </rPr>
          <t xml:space="preserve"> are Implemented and Reviewed Periodically</t>
        </r>
      </text>
    </comment>
    <comment ref="J304" authorId="0" shapeId="0" xr:uid="{00000000-0006-0000-0B00-00001B000000}">
      <text>
        <r>
          <rPr>
            <sz val="11"/>
            <rFont val="Calibri"/>
          </rPr>
          <t>Ensure that Data Factory is using RBAC to manage privilege assignment</t>
        </r>
      </text>
    </comment>
    <comment ref="K304" authorId="0" shapeId="0" xr:uid="{00000000-0006-0000-0B00-00001C000000}">
      <text>
        <r>
          <rPr>
            <sz val="11"/>
            <rFont val="Calibri"/>
          </rPr>
          <t>Ensure Azure Database for MySQL uses only Microsoft Entra Authentication</t>
        </r>
      </text>
    </comment>
    <comment ref="L304" authorId="0" shapeId="0" xr:uid="{00000000-0006-0000-0B00-00001D000000}">
      <text>
        <r>
          <rPr>
            <sz val="11"/>
            <rFont val="Calibri"/>
          </rPr>
          <t>Ensure Azure Database for PostgreSQL uses only Microsoft Entra Authentication</t>
        </r>
      </text>
    </comment>
    <comment ref="M304" authorId="0" shapeId="0" xr:uid="{00000000-0006-0000-0B00-00001E000000}">
      <text>
        <r>
          <rPr>
            <sz val="11"/>
            <rFont val="Calibri"/>
          </rPr>
          <t>Ensure that Microsoft Entra authentication is Configured for SQL Servers</t>
        </r>
      </text>
    </comment>
    <comment ref="H306" authorId="0" shapeId="0" xr:uid="{00000000-0006-0000-0B00-00001F000000}">
      <text>
        <r>
          <rPr>
            <sz val="11"/>
            <rFont val="Calibri"/>
          </rPr>
          <t xml:space="preserve">Ensure </t>
        </r>
        <r>
          <rPr>
            <sz val="11"/>
            <color rgb="FF000000"/>
            <rFont val="Calibri"/>
          </rPr>
          <t>'</t>
        </r>
        <r>
          <rPr>
            <b/>
            <sz val="11"/>
            <color rgb="FF000000"/>
            <rFont val="Calibri"/>
          </rPr>
          <t>Access Keys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06" authorId="0" shapeId="0" xr:uid="{00000000-0006-0000-0B00-000020000000}">
      <text>
        <r>
          <rPr>
            <sz val="11"/>
            <rFont val="Calibri"/>
          </rPr>
          <t xml:space="preserve">Ensure that </t>
        </r>
        <r>
          <rPr>
            <sz val="11"/>
            <color rgb="FF000000"/>
            <rFont val="Calibri"/>
          </rPr>
          <t>'</t>
        </r>
        <r>
          <rPr>
            <b/>
            <sz val="11"/>
            <color rgb="FF000000"/>
            <rFont val="Calibri"/>
          </rPr>
          <t>disableLocalAuth</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308" authorId="0" shapeId="0" xr:uid="{00000000-0006-0000-0B00-000021000000}">
      <text>
        <r>
          <rPr>
            <sz val="11"/>
            <rFont val="Calibri"/>
          </rPr>
          <t xml:space="preserve">Ensure that </t>
        </r>
        <r>
          <rPr>
            <sz val="11"/>
            <color rgb="FF000000"/>
            <rFont val="Calibri"/>
          </rPr>
          <t>'</t>
        </r>
        <r>
          <rPr>
            <b/>
            <sz val="11"/>
            <color rgb="FF000000"/>
            <rFont val="Calibri"/>
          </rPr>
          <t>System Assigned Managed Identity</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308" authorId="0" shapeId="0" xr:uid="{00000000-0006-0000-0B00-000022000000}">
      <text>
        <r>
          <rPr>
            <sz val="11"/>
            <rFont val="Calibri"/>
          </rPr>
          <t>Ensure Data Factory is using Managed Identities</t>
        </r>
      </text>
    </comment>
    <comment ref="H321" authorId="0" shapeId="0" xr:uid="{00000000-0006-0000-0B00-000023000000}">
      <text>
        <r>
          <rPr>
            <sz val="11"/>
            <rFont val="Calibri"/>
          </rPr>
          <t>Ensure that Azure Cache for Redis is Using Customer-Managed Keys</t>
        </r>
      </text>
    </comment>
    <comment ref="I321" authorId="0" shapeId="0" xr:uid="{00000000-0006-0000-0B00-000024000000}">
      <text>
        <r>
          <rPr>
            <sz val="11"/>
            <rFont val="Calibri"/>
          </rPr>
          <t>Ensure critical data is encrypted with customer-managed keys (CMK)</t>
        </r>
      </text>
    </comment>
    <comment ref="J321" authorId="0" shapeId="0" xr:uid="{00000000-0006-0000-0B00-000025000000}">
      <text>
        <r>
          <rPr>
            <sz val="11"/>
            <rFont val="Calibri"/>
          </rPr>
          <t>Ensure Data Factory is encrypted using Customer Managed Keys</t>
        </r>
      </text>
    </comment>
    <comment ref="K321" authorId="0" shapeId="0" xr:uid="{00000000-0006-0000-0B00-000026000000}">
      <text>
        <r>
          <rPr>
            <sz val="11"/>
            <rFont val="Calibri"/>
          </rPr>
          <t>Ensure Azure Database for MySQL uses Customer Managed Keys for Encryption at Rest</t>
        </r>
      </text>
    </comment>
    <comment ref="L321" authorId="0" shapeId="0" xr:uid="{00000000-0006-0000-0B00-000027000000}">
      <text>
        <r>
          <rPr>
            <sz val="11"/>
            <rFont val="Calibri"/>
          </rPr>
          <t>Ensure Azure Database for PostgreSQL uses Customer Managed Keys for Encryption at Rest</t>
        </r>
      </text>
    </comment>
    <comment ref="M321" authorId="0" shapeId="0" xr:uid="{00000000-0006-0000-0B00-000028000000}">
      <text>
        <r>
          <rPr>
            <sz val="11"/>
            <rFont val="Calibri"/>
          </rPr>
          <t>Ensure SQL server</t>
        </r>
        <r>
          <rPr>
            <sz val="11"/>
            <color rgb="FF000000"/>
            <rFont val="Calibri"/>
          </rPr>
          <t>'</t>
        </r>
        <r>
          <rPr>
            <sz val="11"/>
            <color rgb="FF000000"/>
            <rFont val="Calibri"/>
          </rPr>
          <t>s Transparent Data Encryption (TDE) protector is encrypted with Customer-managed key</t>
        </r>
      </text>
    </comment>
    <comment ref="N321" authorId="0" shapeId="0" xr:uid="{00000000-0006-0000-0B00-000029000000}">
      <text>
        <r>
          <rPr>
            <sz val="11"/>
            <rFont val="Calibri"/>
          </rPr>
          <t xml:space="preserve">Ensure that </t>
        </r>
        <r>
          <rPr>
            <sz val="11"/>
            <color rgb="FF000000"/>
            <rFont val="Calibri"/>
          </rPr>
          <t>'</t>
        </r>
        <r>
          <rPr>
            <b/>
            <sz val="11"/>
            <color rgb="FF000000"/>
            <rFont val="Calibri"/>
          </rPr>
          <t>Data encryption</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on a SQL Database</t>
        </r>
      </text>
    </comment>
    <comment ref="H322" authorId="0" shapeId="0" xr:uid="{00000000-0006-0000-0B00-00002A000000}">
      <text>
        <r>
          <rPr>
            <sz val="11"/>
            <rFont val="Calibri"/>
          </rPr>
          <t xml:space="preserve">Ensure that </t>
        </r>
        <r>
          <rPr>
            <sz val="11"/>
            <color rgb="FF000000"/>
            <rFont val="Calibri"/>
          </rPr>
          <t>'</t>
        </r>
        <r>
          <rPr>
            <b/>
            <sz val="11"/>
            <color rgb="FF000000"/>
            <rFont val="Calibri"/>
          </rPr>
          <t>Data encryption</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on a SQL Database</t>
        </r>
      </text>
    </comment>
    <comment ref="H324" authorId="0" shapeId="0" xr:uid="{00000000-0006-0000-0B00-00002B000000}">
      <text>
        <r>
          <rPr>
            <sz val="11"/>
            <rFont val="Calibri"/>
          </rPr>
          <t xml:space="preserve">Ensure that </t>
        </r>
        <r>
          <rPr>
            <sz val="11"/>
            <color rgb="FF000000"/>
            <rFont val="Calibri"/>
          </rPr>
          <t>'</t>
        </r>
        <r>
          <rPr>
            <b/>
            <sz val="11"/>
            <color rgb="FF000000"/>
            <rFont val="Calibri"/>
          </rPr>
          <t>Allow access only via 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I324" authorId="0" shapeId="0" xr:uid="{00000000-0006-0000-0B00-00002C000000}">
      <text>
        <r>
          <rPr>
            <sz val="11"/>
            <rFont val="Calibri"/>
          </rPr>
          <t xml:space="preserve">Ensure that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TLS v1.2 (or higher)</t>
        </r>
      </text>
    </comment>
    <comment ref="J324" authorId="0" shapeId="0" xr:uid="{00000000-0006-0000-0B00-00002D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Server</t>
        </r>
      </text>
    </comment>
    <comment ref="K324" authorId="0" shapeId="0" xr:uid="{00000000-0006-0000-0B00-00002E000000}">
      <text>
        <r>
          <rPr>
            <sz val="11"/>
            <rFont val="Calibri"/>
          </rPr>
          <t xml:space="preserve">Ensure server parameter </t>
        </r>
        <r>
          <rPr>
            <sz val="11"/>
            <color rgb="FF000000"/>
            <rFont val="Calibri"/>
          </rPr>
          <t>'</t>
        </r>
        <r>
          <rPr>
            <b/>
            <sz val="11"/>
            <color rgb="FF000000"/>
            <rFont val="Calibri"/>
          </rPr>
          <t>tls_version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MySQL flexible server</t>
        </r>
      </text>
    </comment>
    <comment ref="L324" authorId="0" shapeId="0" xr:uid="{00000000-0006-0000-0B00-00002F000000}">
      <text>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M324" authorId="0" shapeId="0" xr:uid="{00000000-0006-0000-0B00-000030000000}">
      <text>
        <r>
          <rPr>
            <sz val="11"/>
            <rFont val="Calibri"/>
          </rPr>
          <t xml:space="preserve">Ensure server parameter </t>
        </r>
        <r>
          <rPr>
            <sz val="11"/>
            <color rgb="FF000000"/>
            <rFont val="Calibri"/>
          </rPr>
          <t>'</t>
        </r>
        <r>
          <rPr>
            <b/>
            <sz val="11"/>
            <color rgb="FF000000"/>
            <rFont val="Calibri"/>
          </rPr>
          <t>ssl_min_protocol_version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PostgreSQL server</t>
        </r>
      </text>
    </comment>
    <comment ref="N324" authorId="0" shapeId="0" xr:uid="{00000000-0006-0000-0B00-000031000000}">
      <text>
        <r>
          <rPr>
            <sz val="11"/>
            <rFont val="Calibri"/>
          </rPr>
          <t xml:space="preserve">Ensure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
        </r>
        <r>
          <rPr>
            <sz val="11"/>
            <color rgb="FF000000"/>
            <rFont val="Calibri"/>
          </rPr>
          <t>'</t>
        </r>
        <r>
          <rPr>
            <b/>
            <sz val="11"/>
            <color rgb="FF000000"/>
            <rFont val="Calibri"/>
          </rPr>
          <t>TLS 1.2</t>
        </r>
        <r>
          <rPr>
            <sz val="11"/>
            <color rgb="FF000000"/>
            <rFont val="Calibri"/>
          </rPr>
          <t>'</t>
        </r>
        <r>
          <rPr>
            <sz val="11"/>
            <color rgb="FF000000"/>
            <rFont val="Calibri"/>
          </rPr>
          <t xml:space="preserve"> or higher</t>
        </r>
      </text>
    </comment>
    <comment ref="H333" authorId="0" shapeId="0" xr:uid="{00000000-0006-0000-0B00-000032000000}">
      <text>
        <r>
          <rPr>
            <sz val="11"/>
            <rFont val="Calibri"/>
          </rPr>
          <t>Ensure that Azure Cache for Redis is Using Customer-Managed Keys</t>
        </r>
      </text>
    </comment>
    <comment ref="I333" authorId="0" shapeId="0" xr:uid="{00000000-0006-0000-0B00-000033000000}">
      <text>
        <r>
          <rPr>
            <sz val="11"/>
            <rFont val="Calibri"/>
          </rPr>
          <t>Ensure critical data is encrypted with customer-managed keys (CMK)</t>
        </r>
      </text>
    </comment>
    <comment ref="J333" authorId="0" shapeId="0" xr:uid="{00000000-0006-0000-0B00-000034000000}">
      <text>
        <r>
          <rPr>
            <sz val="11"/>
            <rFont val="Calibri"/>
          </rPr>
          <t>Ensure Data Factory is encrypted using Customer Managed Keys</t>
        </r>
      </text>
    </comment>
    <comment ref="K333" authorId="0" shapeId="0" xr:uid="{00000000-0006-0000-0B00-000035000000}">
      <text>
        <r>
          <rPr>
            <sz val="11"/>
            <rFont val="Calibri"/>
          </rPr>
          <t>Ensure that Data Factory is using Azure Key Vault to store Credentials and Secrets</t>
        </r>
      </text>
    </comment>
    <comment ref="L333" authorId="0" shapeId="0" xr:uid="{00000000-0006-0000-0B00-000036000000}">
      <text>
        <r>
          <rPr>
            <sz val="11"/>
            <rFont val="Calibri"/>
          </rPr>
          <t>Ensure Azure Database for MySQL uses Customer Managed Keys for Encryption at Rest</t>
        </r>
      </text>
    </comment>
    <comment ref="M333" authorId="0" shapeId="0" xr:uid="{00000000-0006-0000-0B00-000037000000}">
      <text>
        <r>
          <rPr>
            <sz val="11"/>
            <rFont val="Calibri"/>
          </rPr>
          <t>Ensure Azure Database for PostgreSQL uses Customer Managed Keys for Encryption at Rest</t>
        </r>
      </text>
    </comment>
    <comment ref="N333" authorId="0" shapeId="0" xr:uid="{00000000-0006-0000-0B00-000038000000}">
      <text>
        <r>
          <rPr>
            <sz val="11"/>
            <rFont val="Calibri"/>
          </rPr>
          <t>Ensure SQL server</t>
        </r>
        <r>
          <rPr>
            <sz val="11"/>
            <color rgb="FF000000"/>
            <rFont val="Calibri"/>
          </rPr>
          <t>'</t>
        </r>
        <r>
          <rPr>
            <sz val="11"/>
            <color rgb="FF000000"/>
            <rFont val="Calibri"/>
          </rPr>
          <t>s Transparent Data Encryption (TDE) protector is encrypted with Customer-managed key</t>
        </r>
      </text>
    </comment>
    <comment ref="H355" authorId="0" shapeId="0" xr:uid="{00000000-0006-0000-0B00-000039000000}">
      <text>
        <r>
          <rPr>
            <sz val="11"/>
            <rFont val="Calibri"/>
          </rPr>
          <t>Ensure that Cosmos DB Logging is Enabled</t>
        </r>
      </text>
    </comment>
    <comment ref="I355" authorId="0" shapeId="0" xr:uid="{00000000-0006-0000-0B00-00003C000000}">
      <text>
        <r>
          <rPr>
            <sz val="11"/>
            <rFont val="Calibri"/>
          </rPr>
          <t xml:space="preserve">Ensure server parameter </t>
        </r>
        <r>
          <rPr>
            <sz val="11"/>
            <color rgb="FF000000"/>
            <rFont val="Calibri"/>
          </rPr>
          <t>'</t>
        </r>
        <r>
          <rPr>
            <b/>
            <sz val="11"/>
            <color rgb="FF000000"/>
            <rFont val="Calibri"/>
          </rPr>
          <t>audit_log_enabled</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flexible server</t>
        </r>
      </text>
    </comment>
    <comment ref="J355" authorId="0" shapeId="0" xr:uid="{00000000-0006-0000-0B00-00003D000000}">
      <text>
        <r>
          <rPr>
            <sz val="11"/>
            <rFont val="Calibri"/>
          </rPr>
          <t xml:space="preserve">Ensure server parameter </t>
        </r>
        <r>
          <rPr>
            <sz val="11"/>
            <color rgb="FF000000"/>
            <rFont val="Calibri"/>
          </rPr>
          <t>'</t>
        </r>
        <r>
          <rPr>
            <b/>
            <sz val="11"/>
            <color rgb="FF000000"/>
            <rFont val="Calibri"/>
          </rPr>
          <t>audit_log_events</t>
        </r>
        <r>
          <rPr>
            <sz val="11"/>
            <color rgb="FF000000"/>
            <rFont val="Calibri"/>
          </rPr>
          <t>'</t>
        </r>
        <r>
          <rPr>
            <sz val="11"/>
            <color rgb="FF000000"/>
            <rFont val="Calibri"/>
          </rPr>
          <t xml:space="preserve"> has </t>
        </r>
        <r>
          <rPr>
            <sz val="11"/>
            <color rgb="FF000000"/>
            <rFont val="Calibri"/>
          </rPr>
          <t>'</t>
        </r>
        <r>
          <rPr>
            <b/>
            <sz val="11"/>
            <color rgb="FF000000"/>
            <rFont val="Calibri"/>
          </rPr>
          <t>CONNECTION</t>
        </r>
        <r>
          <rPr>
            <sz val="11"/>
            <color rgb="FF000000"/>
            <rFont val="Calibri"/>
          </rPr>
          <t>'</t>
        </r>
        <r>
          <rPr>
            <sz val="11"/>
            <color rgb="FF000000"/>
            <rFont val="Calibri"/>
          </rPr>
          <t xml:space="preserve"> set for MySQL flexible server</t>
        </r>
      </text>
    </comment>
    <comment ref="K355" authorId="0" shapeId="0" xr:uid="{00000000-0006-0000-0B00-00003E000000}">
      <text>
        <r>
          <rPr>
            <sz val="11"/>
            <rFont val="Calibri"/>
          </rPr>
          <t xml:space="preserve">Ensure server parameter </t>
        </r>
        <r>
          <rPr>
            <sz val="11"/>
            <color rgb="FF000000"/>
            <rFont val="Calibri"/>
          </rPr>
          <t>'</t>
        </r>
        <r>
          <rPr>
            <b/>
            <sz val="11"/>
            <color rgb="FF000000"/>
            <rFont val="Calibri"/>
          </rPr>
          <t>error_server_log_file</t>
        </r>
        <r>
          <rPr>
            <sz val="11"/>
            <color rgb="FF000000"/>
            <rFont val="Calibri"/>
          </rPr>
          <t>'</t>
        </r>
        <r>
          <rPr>
            <sz val="11"/>
            <color rgb="FF000000"/>
            <rFont val="Calibri"/>
          </rPr>
          <t xml:space="preserve"> is Enabled for MySQL Database Server</t>
        </r>
      </text>
    </comment>
    <comment ref="L355" authorId="0" shapeId="0" xr:uid="{00000000-0006-0000-0B00-00003F000000}">
      <text>
        <r>
          <rPr>
            <sz val="11"/>
            <rFont val="Calibri"/>
          </rPr>
          <t xml:space="preserve">Ensure server parameter </t>
        </r>
        <r>
          <rPr>
            <sz val="11"/>
            <color rgb="FF000000"/>
            <rFont val="Calibri"/>
          </rPr>
          <t>'</t>
        </r>
        <r>
          <rPr>
            <b/>
            <sz val="11"/>
            <color rgb="FF000000"/>
            <rFont val="Calibri"/>
          </rPr>
          <t>logfiles.retention_days</t>
        </r>
        <r>
          <rPr>
            <sz val="11"/>
            <color rgb="FF000000"/>
            <rFont val="Calibri"/>
          </rPr>
          <t>'</t>
        </r>
        <r>
          <rPr>
            <sz val="11"/>
            <color rgb="FF000000"/>
            <rFont val="Calibri"/>
          </rPr>
          <t xml:space="preserve"> is greater than 3 days for PostgreSQL server</t>
        </r>
      </text>
    </comment>
    <comment ref="M355" authorId="0" shapeId="0" xr:uid="{00000000-0006-0000-0B00-000040000000}">
      <text>
        <r>
          <rPr>
            <sz val="11"/>
            <rFont val="Calibri"/>
          </rPr>
          <t xml:space="preserve">Ensure server parameter </t>
        </r>
        <r>
          <rPr>
            <sz val="11"/>
            <color rgb="FF000000"/>
            <rFont val="Calibri"/>
          </rPr>
          <t>'</t>
        </r>
        <r>
          <rPr>
            <b/>
            <sz val="11"/>
            <color rgb="FF000000"/>
            <rFont val="Calibri"/>
          </rPr>
          <t>log_checkpoints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N355" authorId="0" shapeId="0" xr:uid="{00000000-0006-0000-0B00-000041000000}">
      <text>
        <r>
          <rPr>
            <sz val="11"/>
            <rFont val="Calibri"/>
          </rPr>
          <t xml:space="preserve">Ensure server parameter </t>
        </r>
        <r>
          <rPr>
            <sz val="11"/>
            <color rgb="FF000000"/>
            <rFont val="Calibri"/>
          </rPr>
          <t>'</t>
        </r>
        <r>
          <rPr>
            <b/>
            <sz val="11"/>
            <color rgb="FF000000"/>
            <rFont val="Calibri"/>
          </rPr>
          <t>log_disconnections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O355" authorId="0" shapeId="0" xr:uid="{00000000-0006-0000-0B00-000042000000}">
      <text>
        <r>
          <rPr>
            <sz val="11"/>
            <rFont val="Calibri"/>
          </rPr>
          <t xml:space="preserve">Ensure server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P355" authorId="0" shapeId="0" xr:uid="{00000000-0006-0000-0B00-00003A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355" authorId="0" shapeId="0" xr:uid="{00000000-0006-0000-0B00-00003B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Retention is </t>
        </r>
        <r>
          <rPr>
            <sz val="11"/>
            <color rgb="FF000000"/>
            <rFont val="Calibri"/>
          </rPr>
          <t>'</t>
        </r>
        <r>
          <rPr>
            <b/>
            <sz val="11"/>
            <color rgb="FF000000"/>
            <rFont val="Calibri"/>
          </rPr>
          <t>greater than 90 days</t>
        </r>
        <r>
          <rPr>
            <sz val="11"/>
            <color rgb="FF000000"/>
            <rFont val="Calibri"/>
          </rPr>
          <t>'</t>
        </r>
      </text>
    </comment>
    <comment ref="H356" authorId="0" shapeId="0" xr:uid="{00000000-0006-0000-0B00-000043000000}">
      <text>
        <r>
          <rPr>
            <sz val="11"/>
            <rFont val="Calibri"/>
          </rPr>
          <t>Ensure that Cosmos DB Logging is Enabled</t>
        </r>
      </text>
    </comment>
    <comment ref="I356" authorId="0" shapeId="0" xr:uid="{00000000-0006-0000-0B00-000044000000}">
      <text>
        <r>
          <rPr>
            <sz val="11"/>
            <rFont val="Calibri"/>
          </rPr>
          <t xml:space="preserve">Ensure server parameter </t>
        </r>
        <r>
          <rPr>
            <sz val="11"/>
            <color rgb="FF000000"/>
            <rFont val="Calibri"/>
          </rPr>
          <t>'</t>
        </r>
        <r>
          <rPr>
            <b/>
            <sz val="11"/>
            <color rgb="FF000000"/>
            <rFont val="Calibri"/>
          </rPr>
          <t>audit_log_enabled</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flexible server</t>
        </r>
      </text>
    </comment>
    <comment ref="J356" authorId="0" shapeId="0" xr:uid="{00000000-0006-0000-0B00-000045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357" authorId="0" shapeId="0" xr:uid="{00000000-0006-0000-0B00-000046000000}">
      <text>
        <r>
          <rPr>
            <sz val="11"/>
            <rFont val="Calibri"/>
          </rPr>
          <t>Ensure that Cosmos DB Logging is Enabled</t>
        </r>
      </text>
    </comment>
    <comment ref="I357" authorId="0" shapeId="0" xr:uid="{00000000-0006-0000-0B00-000047000000}">
      <text>
        <r>
          <rPr>
            <sz val="11"/>
            <rFont val="Calibri"/>
          </rPr>
          <t xml:space="preserve">Ensure server parameter </t>
        </r>
        <r>
          <rPr>
            <sz val="11"/>
            <color rgb="FF000000"/>
            <rFont val="Calibri"/>
          </rPr>
          <t>'</t>
        </r>
        <r>
          <rPr>
            <b/>
            <sz val="11"/>
            <color rgb="FF000000"/>
            <rFont val="Calibri"/>
          </rPr>
          <t>audit_log_events</t>
        </r>
        <r>
          <rPr>
            <sz val="11"/>
            <color rgb="FF000000"/>
            <rFont val="Calibri"/>
          </rPr>
          <t>'</t>
        </r>
        <r>
          <rPr>
            <sz val="11"/>
            <color rgb="FF000000"/>
            <rFont val="Calibri"/>
          </rPr>
          <t xml:space="preserve"> has </t>
        </r>
        <r>
          <rPr>
            <sz val="11"/>
            <color rgb="FF000000"/>
            <rFont val="Calibri"/>
          </rPr>
          <t>'</t>
        </r>
        <r>
          <rPr>
            <b/>
            <sz val="11"/>
            <color rgb="FF000000"/>
            <rFont val="Calibri"/>
          </rPr>
          <t>CONNECTION</t>
        </r>
        <r>
          <rPr>
            <sz val="11"/>
            <color rgb="FF000000"/>
            <rFont val="Calibri"/>
          </rPr>
          <t>'</t>
        </r>
        <r>
          <rPr>
            <sz val="11"/>
            <color rgb="FF000000"/>
            <rFont val="Calibri"/>
          </rPr>
          <t xml:space="preserve"> set for MySQL flexible server</t>
        </r>
      </text>
    </comment>
    <comment ref="J357" authorId="0" shapeId="0" xr:uid="{00000000-0006-0000-0B00-000048000000}">
      <text>
        <r>
          <rPr>
            <sz val="11"/>
            <rFont val="Calibri"/>
          </rPr>
          <t xml:space="preserve">Ensure server parameter </t>
        </r>
        <r>
          <rPr>
            <sz val="11"/>
            <color rgb="FF000000"/>
            <rFont val="Calibri"/>
          </rPr>
          <t>'</t>
        </r>
        <r>
          <rPr>
            <b/>
            <sz val="11"/>
            <color rgb="FF000000"/>
            <rFont val="Calibri"/>
          </rPr>
          <t>log_checkpoints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text>
    </comment>
    <comment ref="K357" authorId="0" shapeId="0" xr:uid="{00000000-0006-0000-0B00-000049000000}">
      <text>
        <r>
          <rPr>
            <sz val="11"/>
            <rFont val="Calibri"/>
          </rPr>
          <t xml:space="preserve">Ensure server parameter </t>
        </r>
        <r>
          <rPr>
            <sz val="11"/>
            <color rgb="FF000000"/>
            <rFont val="Calibri"/>
          </rPr>
          <t>'</t>
        </r>
        <r>
          <rPr>
            <b/>
            <sz val="11"/>
            <color rgb="FF000000"/>
            <rFont val="Calibri"/>
          </rPr>
          <t>log_disconnections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L357" authorId="0" shapeId="0" xr:uid="{00000000-0006-0000-0B00-00004A000000}">
      <text>
        <r>
          <rPr>
            <sz val="11"/>
            <rFont val="Calibri"/>
          </rPr>
          <t xml:space="preserve">Ensure server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text>
    </comment>
    <comment ref="H358" authorId="0" shapeId="0" xr:uid="{00000000-0006-0000-0B00-00004B000000}">
      <text>
        <r>
          <rPr>
            <sz val="11"/>
            <rFont val="Calibri"/>
          </rPr>
          <t xml:space="preserve">Ensure server parameter </t>
        </r>
        <r>
          <rPr>
            <sz val="11"/>
            <color rgb="FF000000"/>
            <rFont val="Calibri"/>
          </rPr>
          <t>'</t>
        </r>
        <r>
          <rPr>
            <b/>
            <sz val="11"/>
            <color rgb="FF000000"/>
            <rFont val="Calibri"/>
          </rPr>
          <t>error_server_log_file</t>
        </r>
        <r>
          <rPr>
            <sz val="11"/>
            <color rgb="FF000000"/>
            <rFont val="Calibri"/>
          </rPr>
          <t>'</t>
        </r>
        <r>
          <rPr>
            <sz val="11"/>
            <color rgb="FF000000"/>
            <rFont val="Calibri"/>
          </rPr>
          <t xml:space="preserve"> is Enabled for MySQL Database Server</t>
        </r>
      </text>
    </comment>
    <comment ref="H362" authorId="0" shapeId="0" xr:uid="{00000000-0006-0000-0B00-00004C000000}">
      <text>
        <r>
          <rPr>
            <sz val="11"/>
            <rFont val="Calibri"/>
          </rPr>
          <t xml:space="preserve">Ensure server parameter </t>
        </r>
        <r>
          <rPr>
            <sz val="11"/>
            <color rgb="FF000000"/>
            <rFont val="Calibri"/>
          </rPr>
          <t>'</t>
        </r>
        <r>
          <rPr>
            <b/>
            <sz val="11"/>
            <color rgb="FF000000"/>
            <rFont val="Calibri"/>
          </rPr>
          <t>logfiles.retention_days</t>
        </r>
        <r>
          <rPr>
            <sz val="11"/>
            <color rgb="FF000000"/>
            <rFont val="Calibri"/>
          </rPr>
          <t>'</t>
        </r>
        <r>
          <rPr>
            <sz val="11"/>
            <color rgb="FF000000"/>
            <rFont val="Calibri"/>
          </rPr>
          <t xml:space="preserve"> is greater than 3 days for PostgreSQL server</t>
        </r>
      </text>
    </comment>
    <comment ref="I362" authorId="0" shapeId="0" xr:uid="{00000000-0006-0000-0B00-00004D000000}">
      <text>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Retention is </t>
        </r>
        <r>
          <rPr>
            <sz val="11"/>
            <color rgb="FF000000"/>
            <rFont val="Calibri"/>
          </rPr>
          <t>'</t>
        </r>
        <r>
          <rPr>
            <b/>
            <sz val="11"/>
            <color rgb="FF000000"/>
            <rFont val="Calibri"/>
          </rPr>
          <t>greater than 90 days</t>
        </r>
        <r>
          <rPr>
            <sz val="11"/>
            <color rgb="FF000000"/>
            <rFont val="Calibri"/>
          </rPr>
          <t>'</t>
        </r>
      </text>
    </comment>
    <comment ref="H372" authorId="0" shapeId="0" xr:uid="{00000000-0006-0000-0B00-00004E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text>
    </comment>
    <comment ref="I372" authorId="0" shapeId="0" xr:uid="{00000000-0006-0000-0B00-00004F000000}">
      <text>
        <r>
          <rPr>
            <sz val="11"/>
            <rFont val="Calibri"/>
          </rPr>
          <t xml:space="preserve">Ensure That </t>
        </r>
        <r>
          <rPr>
            <sz val="11"/>
            <color rgb="FF000000"/>
            <rFont val="Calibri"/>
          </rPr>
          <t>'</t>
        </r>
        <r>
          <rPr>
            <b/>
            <sz val="11"/>
            <color rgb="FF000000"/>
            <rFont val="Calibri"/>
          </rPr>
          <t>Firewalls &amp; Networks</t>
        </r>
        <r>
          <rPr>
            <sz val="11"/>
            <color rgb="FF000000"/>
            <rFont val="Calibri"/>
          </rPr>
          <t>'</t>
        </r>
        <r>
          <rPr>
            <sz val="11"/>
            <color rgb="FF000000"/>
            <rFont val="Calibri"/>
          </rPr>
          <t xml:space="preserve"> Is Limited to Use Selected Networks Instead of All Networks</t>
        </r>
      </text>
    </comment>
    <comment ref="J372" authorId="0" shapeId="0" xr:uid="{00000000-0006-0000-0B00-000050000000}">
      <text>
        <r>
          <rPr>
            <sz val="11"/>
            <rFont val="Calibri"/>
          </rPr>
          <t>Ensure `Public Network Access` is `Disabled`</t>
        </r>
      </text>
    </comment>
    <comment ref="K372" authorId="0" shapeId="0" xr:uid="{00000000-0006-0000-0B00-000051000000}">
      <text>
        <r>
          <rPr>
            <sz val="11"/>
            <rFont val="Calibri"/>
          </rPr>
          <t>Ensure the firewall does not allow all network traffic</t>
        </r>
      </text>
    </comment>
    <comment ref="L372" authorId="0" shapeId="0" xr:uid="{00000000-0006-0000-0B00-000052000000}">
      <text>
        <r>
          <rPr>
            <sz val="11"/>
            <rFont val="Calibri"/>
          </rPr>
          <t>Ensure `Public Network Access` is `Disabled` for Azure Database for MySQL</t>
        </r>
      </text>
    </comment>
    <comment ref="M372" authorId="0" shapeId="0" xr:uid="{00000000-0006-0000-0B00-000053000000}">
      <text>
        <r>
          <rPr>
            <sz val="11"/>
            <rFont val="Calibri"/>
          </rPr>
          <t>Ensure `Public Network Access` is `Disabled` for Azure Database for PostgreSQL</t>
        </r>
      </text>
    </comment>
    <comment ref="N372" authorId="0" shapeId="0" xr:uid="{00000000-0006-0000-0B00-000054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O372" authorId="0" shapeId="0" xr:uid="{00000000-0006-0000-0B00-000055000000}">
      <text>
        <r>
          <rPr>
            <sz val="11"/>
            <rFont val="Calibri"/>
          </rPr>
          <t>Ensure no Azure SQL Database firewall rule is overly permissive</t>
        </r>
      </text>
    </comment>
    <comment ref="H373" authorId="0" shapeId="0" xr:uid="{00000000-0006-0000-0B00-000056000000}">
      <text>
        <r>
          <rPr>
            <sz val="11"/>
            <rFont val="Calibri"/>
          </rPr>
          <t>Ensure Azure Cache for Redis is Using a Private Link</t>
        </r>
      </text>
    </comment>
    <comment ref="I373" authorId="0" shapeId="0" xr:uid="{00000000-0006-0000-0B00-000057000000}">
      <text>
        <r>
          <rPr>
            <sz val="11"/>
            <rFont val="Calibri"/>
          </rPr>
          <t>Ensure that Cosmos DB uses Private Endpoints where possible</t>
        </r>
      </text>
    </comment>
    <comment ref="J373" authorId="0" shapeId="0" xr:uid="{00000000-0006-0000-0B00-000058000000}">
      <text>
        <r>
          <rPr>
            <sz val="11"/>
            <rFont val="Calibri"/>
          </rPr>
          <t>Ensure Private Endpoints Are Used for Azure MySQL Databases</t>
        </r>
      </text>
    </comment>
    <comment ref="K373" authorId="0" shapeId="0" xr:uid="{00000000-0006-0000-0B00-000059000000}">
      <text>
        <r>
          <rPr>
            <sz val="11"/>
            <rFont val="Calibri"/>
          </rPr>
          <t>Ensure Private Endpoints Are Used for Azure Database for PostgreSQL</t>
        </r>
      </text>
    </comment>
    <comment ref="H387" authorId="0" shapeId="0" xr:uid="{00000000-0006-0000-0B00-00005A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text>
    </comment>
    <comment ref="I387" authorId="0" shapeId="0" xr:uid="{00000000-0006-0000-0B00-00005B000000}">
      <text>
        <r>
          <rPr>
            <sz val="11"/>
            <rFont val="Calibri"/>
          </rPr>
          <t>Ensure Azure Cache for Redis is Using a Private Link</t>
        </r>
      </text>
    </comment>
    <comment ref="J387" authorId="0" shapeId="0" xr:uid="{00000000-0006-0000-0B00-00005C000000}">
      <text>
        <r>
          <rPr>
            <sz val="11"/>
            <rFont val="Calibri"/>
          </rPr>
          <t>Ensure that Cosmos DB uses Private Endpoints where possible</t>
        </r>
      </text>
    </comment>
    <comment ref="K387" authorId="0" shapeId="0" xr:uid="{00000000-0006-0000-0B00-00005D000000}">
      <text>
        <r>
          <rPr>
            <sz val="11"/>
            <rFont val="Calibri"/>
          </rPr>
          <t>Ensure `Public Network Access` is `Disabled`</t>
        </r>
      </text>
    </comment>
    <comment ref="L387" authorId="0" shapeId="0" xr:uid="{00000000-0006-0000-0B00-00005E000000}">
      <text>
        <r>
          <rPr>
            <sz val="11"/>
            <rFont val="Calibri"/>
          </rPr>
          <t>Ensure `Public Network Access` is `Disabled` for Azure Database for MySQL</t>
        </r>
      </text>
    </comment>
    <comment ref="M387" authorId="0" shapeId="0" xr:uid="{00000000-0006-0000-0B00-00005F000000}">
      <text>
        <r>
          <rPr>
            <sz val="11"/>
            <rFont val="Calibri"/>
          </rPr>
          <t>Ensure Private Endpoints Are Used for Azure MySQL Databases</t>
        </r>
      </text>
    </comment>
    <comment ref="N387" authorId="0" shapeId="0" xr:uid="{00000000-0006-0000-0B00-000060000000}">
      <text>
        <r>
          <rPr>
            <sz val="11"/>
            <rFont val="Calibri"/>
          </rPr>
          <t>Ensure `Public Network Access` is `Disabled` for Azure Database for PostgreSQL</t>
        </r>
      </text>
    </comment>
    <comment ref="O387" authorId="0" shapeId="0" xr:uid="{00000000-0006-0000-0B00-000061000000}">
      <text>
        <r>
          <rPr>
            <sz val="11"/>
            <rFont val="Calibri"/>
          </rPr>
          <t>Ensure Private Endpoints Are Used for Azure Database for PostgreSQL</t>
        </r>
      </text>
    </comment>
    <comment ref="P387" authorId="0" shapeId="0" xr:uid="{00000000-0006-0000-0B00-000062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List>
</comments>
</file>

<file path=xl/sharedStrings.xml><?xml version="1.0" encoding="utf-8"?>
<sst xmlns="http://schemas.openxmlformats.org/spreadsheetml/2006/main" count="11957" uniqueCount="6016">
  <si>
    <t>Section</t>
  </si>
  <si>
    <t>Id</t>
  </si>
  <si>
    <t>Title</t>
  </si>
  <si>
    <t>Assessment</t>
  </si>
  <si>
    <t>Profile</t>
  </si>
  <si>
    <t>MoSCoW</t>
  </si>
  <si>
    <t>OpsImpact</t>
  </si>
  <si>
    <t>Phase</t>
  </si>
  <si>
    <t>ImplStatus</t>
  </si>
  <si>
    <t>Notes</t>
  </si>
  <si>
    <t>Remediation</t>
  </si>
  <si>
    <t>Description</t>
  </si>
  <si>
    <t>Impact</t>
  </si>
  <si>
    <t>Audit</t>
  </si>
  <si>
    <t>Default</t>
  </si>
  <si>
    <t>Status</t>
  </si>
  <si>
    <t>LogID</t>
  </si>
  <si>
    <t>Azure Cache for Redis (Retiring)</t>
  </si>
  <si>
    <t>2.1</t>
  </si>
  <si>
    <r>
      <rPr>
        <sz val="11"/>
        <rFont val="Calibri"/>
      </rPr>
      <t xml:space="preserve">Ensure </t>
    </r>
    <r>
      <rPr>
        <sz val="11"/>
        <color rgb="FF000000"/>
        <rFont val="Calibri"/>
      </rPr>
      <t>'</t>
    </r>
    <r>
      <rPr>
        <b/>
        <sz val="11"/>
        <color rgb="FF000000"/>
        <rFont val="Calibri"/>
      </rPr>
      <t>Microsoft Entra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</si>
  <si>
    <t>Manual</t>
  </si>
  <si>
    <t>Level 1</t>
  </si>
  <si>
    <t>Unassigned</t>
  </si>
  <si>
    <t>Unassessed</t>
  </si>
  <si>
    <t>Pending</t>
  </si>
  <si>
    <t/>
  </si>
  <si>
    <r>
      <rPr>
        <b/>
        <sz val="11"/>
        <color rgb="FF000000"/>
        <rFont val="Calibri"/>
      </rPr>
      <t>Remediate From Azure Portal</t>
    </r>
    <r>
      <rPr>
        <sz val="11"/>
        <color rgb="FF000000"/>
        <rFont val="Calibri"/>
      </rPr>
      <t xml:space="preserve">
</t>
    </r>
    <r>
      <rPr>
        <sz val="11"/>
        <color rgb="FF000000"/>
        <rFont val="Calibri"/>
      </rPr>
      <t xml:space="preserve">- Search for and open the </t>
    </r>
    <r>
      <rPr>
        <b/>
        <sz val="11"/>
        <color rgb="FF000000"/>
        <rFont val="Calibri"/>
      </rPr>
      <t>Azure Cache for Redis</t>
    </r>
    <r>
      <rPr>
        <sz val="11"/>
        <color rgb="FF000000"/>
        <rFont val="Calibri"/>
      </rPr>
      <t xml:space="preserve"> service</t>
    </r>
    <r>
      <rPr>
        <sz val="11"/>
        <color rgb="FF000000"/>
        <rFont val="Calibri"/>
      </rPr>
      <t xml:space="preserve">
</t>
    </r>
    <r>
      <rPr>
        <sz val="11"/>
        <color rgb="FF000000"/>
        <rFont val="Calibri"/>
      </rPr>
      <t>- For each instance, repeat the remaining steps</t>
    </r>
    <r>
      <rPr>
        <sz val="11"/>
        <color rgb="FF000000"/>
        <rFont val="Calibri"/>
      </rPr>
      <t xml:space="preserve">
</t>
    </r>
    <r>
      <rPr>
        <sz val="11"/>
        <color rgb="FF000000"/>
        <rFont val="Calibri"/>
      </rPr>
      <t>- Click on the name of the instance</t>
    </r>
    <r>
      <rPr>
        <sz val="11"/>
        <color rgb="FF000000"/>
        <rFont val="Calibri"/>
      </rPr>
      <t xml:space="preserve">
</t>
    </r>
    <r>
      <rPr>
        <sz val="11"/>
        <color rgb="FF000000"/>
        <rFont val="Calibri"/>
      </rPr>
      <t xml:space="preserve">- In the blade menu on the left, click on </t>
    </r>
    <r>
      <rPr>
        <b/>
        <sz val="11"/>
        <color rgb="FF000000"/>
        <rFont val="Calibri"/>
      </rPr>
      <t>Authentication</t>
    </r>
    <r>
      <rPr>
        <sz val="11"/>
        <color rgb="FF000000"/>
        <rFont val="Calibri"/>
      </rPr>
      <t xml:space="preserve">
</t>
    </r>
    <r>
      <rPr>
        <sz val="11"/>
        <color rgb="FF000000"/>
        <rFont val="Calibri"/>
      </rPr>
      <t xml:space="preserve">- </t>
    </r>
    <r>
      <rPr>
        <b/>
        <sz val="11"/>
        <color rgb="FF000000"/>
        <rFont val="Calibri"/>
      </rPr>
      <t>Check</t>
    </r>
    <r>
      <rPr>
        <sz val="11"/>
        <color rgb="FF000000"/>
        <rFont val="Calibri"/>
      </rPr>
      <t xml:space="preserve"> the checkbox next to </t>
    </r>
    <r>
      <rPr>
        <b/>
        <sz val="11"/>
        <color rgb="FF000000"/>
        <rFont val="Calibri"/>
      </rPr>
      <t>Enable Microsoft Entra Authentication</t>
    </r>
  </si>
  <si>
    <r>
      <rPr>
        <sz val="11"/>
        <color rgb="FF000000"/>
        <rFont val="Calibri"/>
      </rPr>
      <t>Ensuring that Microsoft Entra Authentication is ‘Enabled’ provides a natively integrated use of identities already defined with Microsoft Entra ID.</t>
    </r>
  </si>
  <si>
    <r>
      <rPr>
        <sz val="11"/>
        <color rgb="FF000000"/>
        <rFont val="Calibri"/>
      </rPr>
      <t>Free tiers exist for the licensing of Microsoft Entra ID if required.</t>
    </r>
  </si>
  <si>
    <r>
      <rPr>
        <b/>
        <sz val="11"/>
        <color rgb="FF000000"/>
        <rFont val="Calibri"/>
      </rPr>
      <t>Audit From Azure Portal</t>
    </r>
    <r>
      <rPr>
        <sz val="11"/>
        <color rgb="FF000000"/>
        <rFont val="Calibri"/>
      </rPr>
      <t xml:space="preserve">
</t>
    </r>
    <r>
      <rPr>
        <sz val="11"/>
        <color rgb="FF000000"/>
        <rFont val="Calibri"/>
      </rPr>
      <t xml:space="preserve">- Search for and open the </t>
    </r>
    <r>
      <rPr>
        <b/>
        <sz val="11"/>
        <color rgb="FF000000"/>
        <rFont val="Calibri"/>
      </rPr>
      <t>Azure Cache for Redis</t>
    </r>
    <r>
      <rPr>
        <sz val="11"/>
        <color rgb="FF000000"/>
        <rFont val="Calibri"/>
      </rPr>
      <t xml:space="preserve"> service</t>
    </r>
    <r>
      <rPr>
        <sz val="11"/>
        <color rgb="FF000000"/>
        <rFont val="Calibri"/>
      </rPr>
      <t xml:space="preserve">
</t>
    </r>
    <r>
      <rPr>
        <sz val="11"/>
        <color rgb="FF000000"/>
        <rFont val="Calibri"/>
      </rPr>
      <t>- For each instance, repeat the remaining steps</t>
    </r>
    <r>
      <rPr>
        <sz val="11"/>
        <color rgb="FF000000"/>
        <rFont val="Calibri"/>
      </rPr>
      <t xml:space="preserve">
</t>
    </r>
    <r>
      <rPr>
        <sz val="11"/>
        <color rgb="FF000000"/>
        <rFont val="Calibri"/>
      </rPr>
      <t>- Click on the name of the instance</t>
    </r>
    <r>
      <rPr>
        <sz val="11"/>
        <color rgb="FF000000"/>
        <rFont val="Calibri"/>
      </rPr>
      <t xml:space="preserve">
</t>
    </r>
    <r>
      <rPr>
        <sz val="11"/>
        <color rgb="FF000000"/>
        <rFont val="Calibri"/>
      </rPr>
      <t xml:space="preserve">- In the blade menu on the left, click on </t>
    </r>
    <r>
      <rPr>
        <b/>
        <sz val="11"/>
        <color rgb="FF000000"/>
        <rFont val="Calibri"/>
      </rPr>
      <t>Authentication</t>
    </r>
    <r>
      <rPr>
        <sz val="11"/>
        <color rgb="FF000000"/>
        <rFont val="Calibri"/>
      </rPr>
      <t xml:space="preserve">
</t>
    </r>
    <r>
      <rPr>
        <sz val="11"/>
        <color rgb="FF000000"/>
        <rFont val="Calibri"/>
      </rPr>
      <t xml:space="preserve">- Review the checkbox next to </t>
    </r>
    <r>
      <rPr>
        <b/>
        <sz val="11"/>
        <color rgb="FF000000"/>
        <rFont val="Calibri"/>
      </rPr>
      <t>Enable Microsoft Entra Authentication</t>
    </r>
    <r>
      <rPr>
        <sz val="11"/>
        <color rgb="FF000000"/>
        <rFont val="Calibri"/>
      </rPr>
      <t xml:space="preserve">
</t>
    </r>
    <r>
      <rPr>
        <sz val="11"/>
        <color rgb="FF000000"/>
        <rFont val="Calibri"/>
      </rPr>
      <t xml:space="preserve">If the checkbox is </t>
    </r>
    <r>
      <rPr>
        <b/>
        <sz val="11"/>
        <color rgb="FF000000"/>
        <rFont val="Calibri"/>
      </rPr>
      <t>Checked</t>
    </r>
    <r>
      <rPr>
        <sz val="11"/>
        <color rgb="FF000000"/>
        <rFont val="Calibri"/>
      </rPr>
      <t>, the configuration for that instance is compliant.</t>
    </r>
  </si>
  <si>
    <r>
      <rPr>
        <sz val="11"/>
        <color rgb="FF000000"/>
        <rFont val="Calibri"/>
      </rPr>
      <t xml:space="preserve">By default, Microsoft Entra Authentication is </t>
    </r>
    <r>
      <rPr>
        <b/>
        <sz val="11"/>
        <color rgb="FF000000"/>
        <rFont val="Calibri"/>
      </rPr>
      <t>Checked</t>
    </r>
    <r>
      <rPr>
        <sz val="11"/>
        <color rgb="FF000000"/>
        <rFont val="Calibri"/>
      </rPr>
      <t xml:space="preserve"> during setup.</t>
    </r>
  </si>
  <si>
    <t>2.2</t>
  </si>
  <si>
    <r>
      <rPr>
        <sz val="11"/>
        <rFont val="Calibri"/>
      </rPr>
      <t xml:space="preserve">Ensure that </t>
    </r>
    <r>
      <rPr>
        <sz val="11"/>
        <color rgb="FF000000"/>
        <rFont val="Calibri"/>
      </rPr>
      <t>'</t>
    </r>
    <r>
      <rPr>
        <b/>
        <sz val="11"/>
        <color rgb="FF000000"/>
        <rFont val="Calibri"/>
      </rPr>
      <t>Allow access only via 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</si>
  <si>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t>Automated</t>
  </si>
  <si>
    <r>
      <rPr>
        <b/>
        <sz val="11"/>
        <color rgb="FF000000"/>
        <rFont val="Calibri"/>
      </rPr>
      <t>Remediate From Azure Portal</t>
    </r>
    <r>
      <rPr>
        <sz val="11"/>
        <color rgb="FF000000"/>
        <rFont val="Calibri"/>
      </rPr>
      <t xml:space="preserve">
</t>
    </r>
    <r>
      <rPr>
        <sz val="11"/>
        <color rgb="FF000000"/>
        <rFont val="Calibri"/>
      </rPr>
      <t xml:space="preserve">- Search for and open the </t>
    </r>
    <r>
      <rPr>
        <b/>
        <sz val="11"/>
        <color rgb="FF000000"/>
        <rFont val="Calibri"/>
      </rPr>
      <t>Azure Cache for Redis</t>
    </r>
    <r>
      <rPr>
        <sz val="11"/>
        <color rgb="FF000000"/>
        <rFont val="Calibri"/>
      </rPr>
      <t xml:space="preserve"> service</t>
    </r>
    <r>
      <rPr>
        <sz val="11"/>
        <color rgb="FF000000"/>
        <rFont val="Calibri"/>
      </rPr>
      <t xml:space="preserve">
</t>
    </r>
    <r>
      <rPr>
        <sz val="11"/>
        <color rgb="FF000000"/>
        <rFont val="Calibri"/>
      </rPr>
      <t>- For each instance, repeat the remaining steps</t>
    </r>
    <r>
      <rPr>
        <sz val="11"/>
        <color rgb="FF000000"/>
        <rFont val="Calibri"/>
      </rPr>
      <t xml:space="preserve">
</t>
    </r>
    <r>
      <rPr>
        <sz val="11"/>
        <color rgb="FF000000"/>
        <rFont val="Calibri"/>
      </rPr>
      <t>- Click on the name of the instance</t>
    </r>
    <r>
      <rPr>
        <sz val="11"/>
        <color rgb="FF000000"/>
        <rFont val="Calibri"/>
      </rPr>
      <t xml:space="preserve">
</t>
    </r>
    <r>
      <rPr>
        <sz val="11"/>
        <color rgb="FF000000"/>
        <rFont val="Calibri"/>
      </rPr>
      <t xml:space="preserve">- In the blade menu on the left, under Settings, click on </t>
    </r>
    <r>
      <rPr>
        <b/>
        <sz val="11"/>
        <color rgb="FF000000"/>
        <rFont val="Calibri"/>
      </rPr>
      <t>Advanced Settings</t>
    </r>
    <r>
      <rPr>
        <sz val="11"/>
        <color rgb="FF000000"/>
        <rFont val="Calibri"/>
      </rPr>
      <t xml:space="preserve">
</t>
    </r>
    <r>
      <rPr>
        <sz val="11"/>
        <color rgb="FF000000"/>
        <rFont val="Calibri"/>
      </rPr>
      <t xml:space="preserve">- Select </t>
    </r>
    <r>
      <rPr>
        <b/>
        <sz val="11"/>
        <color rgb="FF000000"/>
        <rFont val="Calibri"/>
      </rPr>
      <t>Yes</t>
    </r>
    <r>
      <rPr>
        <sz val="11"/>
        <color rgb="FF000000"/>
        <rFont val="Calibri"/>
      </rPr>
      <t xml:space="preserve"> under the </t>
    </r>
    <r>
      <rPr>
        <b/>
        <sz val="11"/>
        <color rgb="FF000000"/>
        <rFont val="Calibri"/>
      </rPr>
      <t>Allow access only via SSL</t>
    </r>
    <r>
      <rPr>
        <sz val="11"/>
        <color rgb="FF000000"/>
        <rFont val="Calibri"/>
      </rPr>
      <t xml:space="preserve"> heading</t>
    </r>
  </si>
  <si>
    <r>
      <rPr>
        <sz val="11"/>
        <color rgb="FF000000"/>
        <rFont val="Calibri"/>
      </rPr>
      <t>Setting ‘Allow access only via SSL’ to ‘Yes’ ensures that data in transit to and from Azure Cache for Redis is encrypted using TLS.</t>
    </r>
  </si>
  <si>
    <r>
      <rPr>
        <sz val="11"/>
        <color rgb="FF000000"/>
        <rFont val="Calibri"/>
      </rPr>
      <t>No additional cost is required to implement this recommendation. Aside from expected network changes (no unencrypted communications), performance should not be impacted.</t>
    </r>
  </si>
  <si>
    <r>
      <rPr>
        <b/>
        <sz val="11"/>
        <color rgb="FF000000"/>
        <rFont val="Calibri"/>
      </rPr>
      <t>Audit From Azure Portal</t>
    </r>
    <r>
      <rPr>
        <sz val="11"/>
        <color rgb="FF000000"/>
        <rFont val="Calibri"/>
      </rPr>
      <t xml:space="preserve">
</t>
    </r>
    <r>
      <rPr>
        <sz val="11"/>
        <color rgb="FF000000"/>
        <rFont val="Calibri"/>
      </rPr>
      <t xml:space="preserve">- Search for and open the </t>
    </r>
    <r>
      <rPr>
        <b/>
        <sz val="11"/>
        <color rgb="FF000000"/>
        <rFont val="Calibri"/>
      </rPr>
      <t>Azure Cache for Redis</t>
    </r>
    <r>
      <rPr>
        <sz val="11"/>
        <color rgb="FF000000"/>
        <rFont val="Calibri"/>
      </rPr>
      <t xml:space="preserve"> service</t>
    </r>
    <r>
      <rPr>
        <sz val="11"/>
        <color rgb="FF000000"/>
        <rFont val="Calibri"/>
      </rPr>
      <t xml:space="preserve">
</t>
    </r>
    <r>
      <rPr>
        <sz val="11"/>
        <color rgb="FF000000"/>
        <rFont val="Calibri"/>
      </rPr>
      <t>- For each instance, repeat the remaining steps</t>
    </r>
    <r>
      <rPr>
        <sz val="11"/>
        <color rgb="FF000000"/>
        <rFont val="Calibri"/>
      </rPr>
      <t xml:space="preserve">
</t>
    </r>
    <r>
      <rPr>
        <sz val="11"/>
        <color rgb="FF000000"/>
        <rFont val="Calibri"/>
      </rPr>
      <t>- Click on the name of the instance</t>
    </r>
    <r>
      <rPr>
        <sz val="11"/>
        <color rgb="FF000000"/>
        <rFont val="Calibri"/>
      </rPr>
      <t xml:space="preserve">
</t>
    </r>
    <r>
      <rPr>
        <sz val="11"/>
        <color rgb="FF000000"/>
        <rFont val="Calibri"/>
      </rPr>
      <t xml:space="preserve">- In the blade menu on the left, under Settings, click on </t>
    </r>
    <r>
      <rPr>
        <b/>
        <sz val="11"/>
        <color rgb="FF000000"/>
        <rFont val="Calibri"/>
      </rPr>
      <t>Advanced Settings</t>
    </r>
    <r>
      <rPr>
        <sz val="11"/>
        <color rgb="FF000000"/>
        <rFont val="Calibri"/>
      </rPr>
      <t xml:space="preserve">
</t>
    </r>
    <r>
      <rPr>
        <sz val="11"/>
        <color rgb="FF000000"/>
        <rFont val="Calibri"/>
      </rPr>
      <t xml:space="preserve">- Review the setting under </t>
    </r>
    <r>
      <rPr>
        <b/>
        <sz val="11"/>
        <color rgb="FF000000"/>
        <rFont val="Calibri"/>
      </rPr>
      <t>Allow access only via SSL</t>
    </r>
    <r>
      <rPr>
        <sz val="11"/>
        <color rgb="FF000000"/>
        <rFont val="Calibri"/>
      </rPr>
      <t xml:space="preserve">
</t>
    </r>
    <r>
      <rPr>
        <sz val="11"/>
        <color rgb="FF000000"/>
        <rFont val="Calibri"/>
      </rPr>
      <t xml:space="preserve">If </t>
    </r>
    <r>
      <rPr>
        <b/>
        <sz val="11"/>
        <color rgb="FF000000"/>
        <rFont val="Calibri"/>
      </rPr>
      <t>Yes</t>
    </r>
    <r>
      <rPr>
        <sz val="11"/>
        <color rgb="FF000000"/>
        <rFont val="Calibri"/>
      </rPr>
      <t xml:space="preserve"> is selected, the configuration for that instance is compliant.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22bee202-a82f-4305-9a2a-6d7f44d4dedb </t>
    </r>
    <r>
      <rPr>
        <sz val="11"/>
        <color rgb="FF0000FF"/>
        <rFont val="Calibri"/>
      </rPr>
      <t>(https://portal.azure.com/#view/Microsoft_Azure_Policy/PolicyDetailBlade/definitionId/%2Fproviders%2FMicrosoft.Authorization%2FpolicyDefinitions%2F22bee202-a82f-4305-9a2a-6d7f44d4dedb)</t>
    </r>
    <r>
      <rPr>
        <sz val="11"/>
        <color rgb="FF000000"/>
        <rFont val="Calibri"/>
      </rPr>
      <t xml:space="preserve"> </t>
    </r>
    <r>
      <rPr>
        <b/>
        <sz val="11"/>
        <color rgb="FF000000"/>
        <rFont val="Calibri"/>
      </rPr>
      <t>- Name:</t>
    </r>
    <r>
      <rPr>
        <sz val="11"/>
        <color rgb="FF000000"/>
        <rFont val="Calibri"/>
      </rPr>
      <t xml:space="preserve"> 'Only secure connections to your Azure Cache for Redis should be enabled'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766f5de3-c6c0-4327-9f4d-042ab8ae846c </t>
    </r>
    <r>
      <rPr>
        <sz val="11"/>
        <color rgb="FF0000FF"/>
        <rFont val="Calibri"/>
      </rPr>
      <t>(https://portal.azure.com/#view/Microsoft_Azure_Policy/PolicyDetailBlade/definitionId/%2Fproviders%2FMicrosoft.Authorization%2FpolicyDefinitions%2F766f5de3-c6c0-4327-9f4d-042ab8ae846c)</t>
    </r>
    <r>
      <rPr>
        <sz val="11"/>
        <color rgb="FF000000"/>
        <rFont val="Calibri"/>
      </rPr>
      <t xml:space="preserve"> </t>
    </r>
    <r>
      <rPr>
        <b/>
        <sz val="11"/>
        <color rgb="FF000000"/>
        <rFont val="Calibri"/>
      </rPr>
      <t>- Name:</t>
    </r>
    <r>
      <rPr>
        <sz val="11"/>
        <color rgb="FF000000"/>
        <rFont val="Calibri"/>
      </rPr>
      <t xml:space="preserve"> 'Configure Azure Cache for Redis to disable non SSL ports'</t>
    </r>
  </si>
  <si>
    <r>
      <rPr>
        <sz val="11"/>
        <color rgb="FF000000"/>
        <rFont val="Calibri"/>
      </rPr>
      <t>By default, 'Allow access only via SSL' is set to 'Yes.'</t>
    </r>
  </si>
  <si>
    <t>2.3</t>
  </si>
  <si>
    <r>
      <rPr>
        <sz val="11"/>
        <rFont val="Calibri"/>
      </rPr>
      <t xml:space="preserve">Ensure that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TLS v1.2 (or higher)</t>
    </r>
  </si>
  <si>
    <r>
      <rPr>
        <b/>
        <sz val="11"/>
        <color rgb="FF000000"/>
        <rFont val="Calibri"/>
      </rPr>
      <t>Remediate From Azure Portal</t>
    </r>
    <r>
      <rPr>
        <sz val="11"/>
        <color rgb="FF000000"/>
        <rFont val="Calibri"/>
      </rPr>
      <t xml:space="preserve">
</t>
    </r>
    <r>
      <rPr>
        <sz val="11"/>
        <color rgb="FF000000"/>
        <rFont val="Calibri"/>
      </rPr>
      <t xml:space="preserve">- Search for and open the </t>
    </r>
    <r>
      <rPr>
        <b/>
        <sz val="11"/>
        <color rgb="FF000000"/>
        <rFont val="Calibri"/>
      </rPr>
      <t>Azure Cache for Redis</t>
    </r>
    <r>
      <rPr>
        <sz val="11"/>
        <color rgb="FF000000"/>
        <rFont val="Calibri"/>
      </rPr>
      <t xml:space="preserve"> service</t>
    </r>
    <r>
      <rPr>
        <sz val="11"/>
        <color rgb="FF000000"/>
        <rFont val="Calibri"/>
      </rPr>
      <t xml:space="preserve">
</t>
    </r>
    <r>
      <rPr>
        <sz val="11"/>
        <color rgb="FF000000"/>
        <rFont val="Calibri"/>
      </rPr>
      <t>- For each instance listed, repeat the remaining steps</t>
    </r>
    <r>
      <rPr>
        <sz val="11"/>
        <color rgb="FF000000"/>
        <rFont val="Calibri"/>
      </rPr>
      <t xml:space="preserve">
</t>
    </r>
    <r>
      <rPr>
        <sz val="11"/>
        <color rgb="FF000000"/>
        <rFont val="Calibri"/>
      </rPr>
      <t>- Click on the name of the instance</t>
    </r>
    <r>
      <rPr>
        <sz val="11"/>
        <color rgb="FF000000"/>
        <rFont val="Calibri"/>
      </rPr>
      <t xml:space="preserve">
</t>
    </r>
    <r>
      <rPr>
        <sz val="11"/>
        <color rgb="FF000000"/>
        <rFont val="Calibri"/>
      </rPr>
      <t xml:space="preserve">- In the blade menu on the left, under Settings, click on </t>
    </r>
    <r>
      <rPr>
        <b/>
        <sz val="11"/>
        <color rgb="FF000000"/>
        <rFont val="Calibri"/>
      </rPr>
      <t>Advanced Settings</t>
    </r>
    <r>
      <rPr>
        <sz val="11"/>
        <color rgb="FF000000"/>
        <rFont val="Calibri"/>
      </rPr>
      <t xml:space="preserve">
</t>
    </r>
    <r>
      <rPr>
        <sz val="11"/>
        <color rgb="FF000000"/>
        <rFont val="Calibri"/>
      </rPr>
      <t xml:space="preserve">- Click the drop-down menu under </t>
    </r>
    <r>
      <rPr>
        <b/>
        <sz val="11"/>
        <color rgb="FF000000"/>
        <rFont val="Calibri"/>
      </rPr>
      <t>Minimum TLS version</t>
    </r>
    <r>
      <rPr>
        <sz val="11"/>
        <color rgb="FF000000"/>
        <rFont val="Calibri"/>
      </rPr>
      <t xml:space="preserve">
</t>
    </r>
    <r>
      <rPr>
        <sz val="11"/>
        <color rgb="FF000000"/>
        <rFont val="Calibri"/>
      </rPr>
      <t xml:space="preserve">- Select </t>
    </r>
    <r>
      <rPr>
        <b/>
        <sz val="11"/>
        <color rgb="FF000000"/>
        <rFont val="Calibri"/>
      </rPr>
      <t>1.2 (Recommended)</t>
    </r>
    <r>
      <rPr>
        <sz val="11"/>
        <color rgb="FF000000"/>
        <rFont val="Calibri"/>
      </rPr>
      <t xml:space="preserve"> (higher versions are preferred when available)</t>
    </r>
  </si>
  <si>
    <r>
      <rPr>
        <sz val="11"/>
        <color rgb="FF000000"/>
        <rFont val="Calibri"/>
      </rPr>
      <t>Setting the 'Minimum TLS version' helps reduce (but not eliminate) TLS protocol vulnerabilities by preventing the use of significantly outdated versions of TLS.</t>
    </r>
  </si>
  <si>
    <r>
      <rPr>
        <sz val="11"/>
        <color rgb="FF000000"/>
        <rFont val="Calibri"/>
      </rPr>
      <t>This configuration setting should not result in any perceptible changes to cost or performance.</t>
    </r>
  </si>
  <si>
    <r>
      <rPr>
        <b/>
        <sz val="11"/>
        <color rgb="FF000000"/>
        <rFont val="Calibri"/>
      </rPr>
      <t>Audit From Azure Portal</t>
    </r>
    <r>
      <rPr>
        <sz val="11"/>
        <color rgb="FF000000"/>
        <rFont val="Calibri"/>
      </rPr>
      <t xml:space="preserve">
</t>
    </r>
    <r>
      <rPr>
        <sz val="11"/>
        <color rgb="FF000000"/>
        <rFont val="Calibri"/>
      </rPr>
      <t xml:space="preserve">- Search for and open the </t>
    </r>
    <r>
      <rPr>
        <b/>
        <sz val="11"/>
        <color rgb="FF000000"/>
        <rFont val="Calibri"/>
      </rPr>
      <t>Azure Cache for Redis</t>
    </r>
    <r>
      <rPr>
        <sz val="11"/>
        <color rgb="FF000000"/>
        <rFont val="Calibri"/>
      </rPr>
      <t xml:space="preserve"> service</t>
    </r>
    <r>
      <rPr>
        <sz val="11"/>
        <color rgb="FF000000"/>
        <rFont val="Calibri"/>
      </rPr>
      <t xml:space="preserve">
</t>
    </r>
    <r>
      <rPr>
        <sz val="11"/>
        <color rgb="FF000000"/>
        <rFont val="Calibri"/>
      </rPr>
      <t>- For each instance listed, repeat the remaining steps</t>
    </r>
    <r>
      <rPr>
        <sz val="11"/>
        <color rgb="FF000000"/>
        <rFont val="Calibri"/>
      </rPr>
      <t xml:space="preserve">
</t>
    </r>
    <r>
      <rPr>
        <sz val="11"/>
        <color rgb="FF000000"/>
        <rFont val="Calibri"/>
      </rPr>
      <t>- Click on the name of the instance</t>
    </r>
    <r>
      <rPr>
        <sz val="11"/>
        <color rgb="FF000000"/>
        <rFont val="Calibri"/>
      </rPr>
      <t xml:space="preserve">
</t>
    </r>
    <r>
      <rPr>
        <sz val="11"/>
        <color rgb="FF000000"/>
        <rFont val="Calibri"/>
      </rPr>
      <t xml:space="preserve">- In the blade menu on the left, under Settings, click on </t>
    </r>
    <r>
      <rPr>
        <b/>
        <sz val="11"/>
        <color rgb="FF000000"/>
        <rFont val="Calibri"/>
      </rPr>
      <t>Advanced Settings</t>
    </r>
    <r>
      <rPr>
        <sz val="11"/>
        <color rgb="FF000000"/>
        <rFont val="Calibri"/>
      </rPr>
      <t xml:space="preserve">
</t>
    </r>
    <r>
      <rPr>
        <sz val="11"/>
        <color rgb="FF000000"/>
        <rFont val="Calibri"/>
      </rPr>
      <t xml:space="preserve">- Review the setting under </t>
    </r>
    <r>
      <rPr>
        <b/>
        <sz val="11"/>
        <color rgb="FF000000"/>
        <rFont val="Calibri"/>
      </rPr>
      <t>Minimum TLS version</t>
    </r>
    <r>
      <rPr>
        <sz val="11"/>
        <color rgb="FF000000"/>
        <rFont val="Calibri"/>
      </rPr>
      <t xml:space="preserve">
</t>
    </r>
    <r>
      <rPr>
        <sz val="11"/>
        <color rgb="FF000000"/>
        <rFont val="Calibri"/>
      </rPr>
      <t xml:space="preserve">If </t>
    </r>
    <r>
      <rPr>
        <b/>
        <sz val="11"/>
        <color rgb="FF000000"/>
        <rFont val="Calibri"/>
      </rPr>
      <t>1.2 (Recommended)</t>
    </r>
    <r>
      <rPr>
        <sz val="11"/>
        <color rgb="FF000000"/>
        <rFont val="Calibri"/>
      </rPr>
      <t xml:space="preserve"> (or a higher version) is selected, the configuration for that instance is compliant.</t>
    </r>
  </si>
  <si>
    <t>2.4</t>
  </si>
  <si>
    <r>
      <rPr>
        <sz val="11"/>
        <rFont val="Calibri"/>
      </rPr>
      <t xml:space="preserve">Ensure that </t>
    </r>
    <r>
      <rPr>
        <sz val="11"/>
        <color rgb="FF000000"/>
        <rFont val="Calibri"/>
      </rPr>
      <t>'</t>
    </r>
    <r>
      <rPr>
        <b/>
        <sz val="11"/>
        <color rgb="FF000000"/>
        <rFont val="Calibri"/>
      </rPr>
      <t>Access Policies</t>
    </r>
    <r>
      <rPr>
        <sz val="11"/>
        <color rgb="FF000000"/>
        <rFont val="Calibri"/>
      </rPr>
      <t>'</t>
    </r>
    <r>
      <rPr>
        <sz val="11"/>
        <color rgb="FF000000"/>
        <rFont val="Calibri"/>
      </rPr>
      <t xml:space="preserve"> are Implemented and Reviewed Periodically</t>
    </r>
  </si>
  <si>
    <t>Level 2</t>
  </si>
  <si>
    <r>
      <rPr>
        <sz val="11"/>
        <color rgb="FF000000"/>
        <rFont val="Calibri"/>
      </rPr>
      <t>No prescriptive remediation is available due to the specific and unique nature of implementing RBAC for any given system. Implementing RBAC for any system requires a careful analysis of 'who' needs access to the system, and 'what' privileges or functionality they require. The time required to implement RBAC will increase based on the complexity and size of an environment.</t>
    </r>
  </si>
  <si>
    <r>
      <rPr>
        <sz val="11"/>
        <color rgb="FF000000"/>
        <rFont val="Calibri"/>
      </rPr>
      <t>Access Policies provide an Access Control List (ACL) functionality allowing administrators to define which identities or identity groups have access to what data and commands. This is an implementation of the Role Based Access Control (RBAC) concept and will require careful consideration to deploy and maintain.</t>
    </r>
  </si>
  <si>
    <r>
      <rPr>
        <sz val="11"/>
        <color rgb="FF000000"/>
        <rFont val="Calibri"/>
      </rPr>
      <t>Implementing RBAC for any system requires a careful analysis of 'who' needs access to the system, and 'what' privileges or functionality they need to perform. The time required to implement RBAC will increase based on the complexity and size of an environment.</t>
    </r>
    <r>
      <rPr>
        <sz val="11"/>
        <color rgb="FF000000"/>
        <rFont val="Calibri"/>
      </rPr>
      <t xml:space="preserve">
</t>
    </r>
    <r>
      <rPr>
        <sz val="11"/>
        <color rgb="FF000000"/>
        <rFont val="Calibri"/>
      </rPr>
      <t>If RBAC is deployed without careful analysis, it may prevent users from accessing data or functionality that they require from the system. Conversely, it may present privilege which is unnecessary and introduce vulnerability to a system.</t>
    </r>
    <r>
      <rPr>
        <sz val="11"/>
        <color rgb="FF000000"/>
        <rFont val="Calibri"/>
      </rPr>
      <t xml:space="preserve">
</t>
    </r>
    <r>
      <rPr>
        <sz val="11"/>
        <color rgb="FF000000"/>
        <rFont val="Calibri"/>
      </rPr>
      <t>Once RBAC has been deployed, there should be periodically scheduled access review. During the access review, all entries in the Access Control List and all identities are reviewed for fitness and necessity.</t>
    </r>
  </si>
  <si>
    <r>
      <rPr>
        <b/>
        <sz val="11"/>
        <color rgb="FF000000"/>
        <rFont val="Calibri"/>
      </rPr>
      <t>Audit From Azure Portal</t>
    </r>
    <r>
      <rPr>
        <sz val="11"/>
        <color rgb="FF000000"/>
        <rFont val="Calibri"/>
      </rPr>
      <t xml:space="preserve">
</t>
    </r>
    <r>
      <rPr>
        <sz val="11"/>
        <color rgb="FF000000"/>
        <rFont val="Calibri"/>
      </rPr>
      <t xml:space="preserve">- Search for and open the </t>
    </r>
    <r>
      <rPr>
        <b/>
        <sz val="11"/>
        <color rgb="FF000000"/>
        <rFont val="Calibri"/>
      </rPr>
      <t>Azure Cache for Redis</t>
    </r>
    <r>
      <rPr>
        <sz val="11"/>
        <color rgb="FF000000"/>
        <rFont val="Calibri"/>
      </rPr>
      <t xml:space="preserve"> service</t>
    </r>
    <r>
      <rPr>
        <sz val="11"/>
        <color rgb="FF000000"/>
        <rFont val="Calibri"/>
      </rPr>
      <t xml:space="preserve">
</t>
    </r>
    <r>
      <rPr>
        <sz val="11"/>
        <color rgb="FF000000"/>
        <rFont val="Calibri"/>
      </rPr>
      <t>- For each instance, repeat the remaining steps</t>
    </r>
    <r>
      <rPr>
        <sz val="11"/>
        <color rgb="FF000000"/>
        <rFont val="Calibri"/>
      </rPr>
      <t xml:space="preserve">
</t>
    </r>
    <r>
      <rPr>
        <sz val="11"/>
        <color rgb="FF000000"/>
        <rFont val="Calibri"/>
      </rPr>
      <t>- Click on the name of the instance</t>
    </r>
    <r>
      <rPr>
        <sz val="11"/>
        <color rgb="FF000000"/>
        <rFont val="Calibri"/>
      </rPr>
      <t xml:space="preserve">
</t>
    </r>
    <r>
      <rPr>
        <sz val="11"/>
        <color rgb="FF000000"/>
        <rFont val="Calibri"/>
      </rPr>
      <t xml:space="preserve">- In the blade menu on the left, under Settings, click on </t>
    </r>
    <r>
      <rPr>
        <b/>
        <sz val="11"/>
        <color rgb="FF000000"/>
        <rFont val="Calibri"/>
      </rPr>
      <t>Data Access Configuration</t>
    </r>
    <r>
      <rPr>
        <sz val="11"/>
        <color rgb="FF000000"/>
        <rFont val="Calibri"/>
      </rPr>
      <t xml:space="preserve">
</t>
    </r>
    <r>
      <rPr>
        <sz val="11"/>
        <color rgb="FF000000"/>
        <rFont val="Calibri"/>
      </rPr>
      <t xml:space="preserve">- Click on the tab titled </t>
    </r>
    <r>
      <rPr>
        <b/>
        <sz val="11"/>
        <color rgb="FF000000"/>
        <rFont val="Calibri"/>
      </rPr>
      <t>Access Policies</t>
    </r>
    <r>
      <rPr>
        <sz val="11"/>
        <color rgb="FF000000"/>
        <rFont val="Calibri"/>
      </rPr>
      <t xml:space="preserve"> and review the access policies for fitness and necessity.</t>
    </r>
    <r>
      <rPr>
        <sz val="11"/>
        <color rgb="FF000000"/>
        <rFont val="Calibri"/>
      </rPr>
      <t xml:space="preserve">
</t>
    </r>
    <r>
      <rPr>
        <b/>
        <sz val="11"/>
        <color rgb="FF000000"/>
        <rFont val="Calibri"/>
      </rPr>
      <t>Please note:</t>
    </r>
    <r>
      <rPr>
        <sz val="11"/>
        <color rgb="FF000000"/>
        <rFont val="Calibri"/>
      </rPr>
      <t xml:space="preserve"> No more specific definition can be presented here because the definitions of fitness and necessity are judgments that must be made by the administrators and security personnel with knowledge of the identities and functionality required of the system being evaluated.</t>
    </r>
  </si>
  <si>
    <r>
      <rPr>
        <sz val="11"/>
        <color rgb="FF000000"/>
        <rFont val="Calibri"/>
      </rPr>
      <t>By default, no Access Policies exist.</t>
    </r>
  </si>
  <si>
    <t>2.5</t>
  </si>
  <si>
    <r>
      <rPr>
        <sz val="11"/>
        <rFont val="Calibri"/>
      </rPr>
      <t xml:space="preserve">Ensure that </t>
    </r>
    <r>
      <rPr>
        <sz val="11"/>
        <color rgb="FF000000"/>
        <rFont val="Calibri"/>
      </rPr>
      <t>'</t>
    </r>
    <r>
      <rPr>
        <b/>
        <sz val="11"/>
        <color rgb="FF000000"/>
        <rFont val="Calibri"/>
      </rPr>
      <t>System Assigned Managed Identity</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</si>
  <si>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Search for and open the </t>
    </r>
    <r>
      <rPr>
        <b/>
        <sz val="11"/>
        <color rgb="FF000000"/>
        <rFont val="Calibri"/>
      </rPr>
      <t>Azure Cache for Redis</t>
    </r>
    <r>
      <rPr>
        <sz val="11"/>
        <color rgb="FF000000"/>
        <rFont val="Calibri"/>
      </rPr>
      <t xml:space="preserve"> service</t>
    </r>
    <r>
      <rPr>
        <sz val="11"/>
        <color rgb="FF000000"/>
        <rFont val="Calibri"/>
      </rPr>
      <t xml:space="preserve">
</t>
    </r>
    <r>
      <rPr>
        <sz val="11"/>
        <color rgb="FF000000"/>
        <rFont val="Calibri"/>
      </rPr>
      <t>- For each instance, repeat the remaining steps</t>
    </r>
    <r>
      <rPr>
        <sz val="11"/>
        <color rgb="FF000000"/>
        <rFont val="Calibri"/>
      </rPr>
      <t xml:space="preserve">
</t>
    </r>
    <r>
      <rPr>
        <sz val="11"/>
        <color rgb="FF000000"/>
        <rFont val="Calibri"/>
      </rPr>
      <t>- Click on the name of the instance</t>
    </r>
    <r>
      <rPr>
        <sz val="11"/>
        <color rgb="FF000000"/>
        <rFont val="Calibri"/>
      </rPr>
      <t xml:space="preserve">
</t>
    </r>
    <r>
      <rPr>
        <sz val="11"/>
        <color rgb="FF000000"/>
        <rFont val="Calibri"/>
      </rPr>
      <t xml:space="preserve">- In the blade menu on the left, under Settings, click on </t>
    </r>
    <r>
      <rPr>
        <b/>
        <sz val="11"/>
        <color rgb="FF000000"/>
        <rFont val="Calibri"/>
      </rPr>
      <t>Identity</t>
    </r>
    <r>
      <rPr>
        <sz val="11"/>
        <color rgb="FF000000"/>
        <rFont val="Calibri"/>
      </rPr>
      <t xml:space="preserve">
</t>
    </r>
    <r>
      <rPr>
        <sz val="11"/>
        <color rgb="FF000000"/>
        <rFont val="Calibri"/>
      </rPr>
      <t xml:space="preserve">- Under the </t>
    </r>
    <r>
      <rPr>
        <b/>
        <sz val="11"/>
        <color rgb="FF000000"/>
        <rFont val="Calibri"/>
      </rPr>
      <t>System assigned</t>
    </r>
    <r>
      <rPr>
        <sz val="11"/>
        <color rgb="FF000000"/>
        <rFont val="Calibri"/>
      </rPr>
      <t xml:space="preserve"> tab, toggle the status to </t>
    </r>
    <r>
      <rPr>
        <b/>
        <sz val="11"/>
        <color rgb="FF000000"/>
        <rFont val="Calibri"/>
      </rPr>
      <t>On</t>
    </r>
    <r>
      <rPr>
        <sz val="11"/>
        <color rgb="FF000000"/>
        <rFont val="Calibri"/>
      </rPr>
      <t xml:space="preserve">
</t>
    </r>
    <r>
      <rPr>
        <sz val="11"/>
        <color rgb="FF000000"/>
        <rFont val="Calibri"/>
      </rPr>
      <t xml:space="preserve">- Click the </t>
    </r>
    <r>
      <rPr>
        <b/>
        <sz val="11"/>
        <color rgb="FF000000"/>
        <rFont val="Calibri"/>
      </rPr>
      <t>Save</t>
    </r>
    <r>
      <rPr>
        <sz val="11"/>
        <color rgb="FF000000"/>
        <rFont val="Calibri"/>
      </rPr>
      <t xml:space="preserve"> button</t>
    </r>
    <r>
      <rPr>
        <sz val="11"/>
        <color rgb="FF000000"/>
        <rFont val="Calibri"/>
      </rPr>
      <t xml:space="preserve">
</t>
    </r>
    <r>
      <rPr>
        <sz val="11"/>
        <color rgb="FF000000"/>
        <rFont val="Calibri"/>
      </rPr>
      <t xml:space="preserve">- In the pop-up dialog titled </t>
    </r>
    <r>
      <rPr>
        <b/>
        <sz val="11"/>
        <color rgb="FF000000"/>
        <rFont val="Calibri"/>
      </rPr>
      <t>Enable system assigned managed identity</t>
    </r>
    <r>
      <rPr>
        <sz val="11"/>
        <color rgb="FF000000"/>
        <rFont val="Calibri"/>
      </rPr>
      <t xml:space="preserve"> that appears after clicking save, click the </t>
    </r>
    <r>
      <rPr>
        <b/>
        <sz val="11"/>
        <color rgb="FF000000"/>
        <rFont val="Calibri"/>
      </rPr>
      <t>Yes</t>
    </r>
    <r>
      <rPr>
        <sz val="11"/>
        <color rgb="FF000000"/>
        <rFont val="Calibri"/>
      </rPr>
      <t xml:space="preserve"> button.</t>
    </r>
  </si>
  <si>
    <r>
      <rPr>
        <sz val="11"/>
        <color rgb="FF000000"/>
        <rFont val="Calibri"/>
      </rPr>
      <t>System Assigned Managed Identities provide the Azure Cache for Redis instance with a unique account like a service principle but automatically assigned and managed by Azure. These identities are unique to the resource instance they are created for, and removed when the resource is deleted.</t>
    </r>
  </si>
  <si>
    <r>
      <rPr>
        <b/>
        <sz val="11"/>
        <color rgb="FF000000"/>
        <rFont val="Calibri"/>
      </rPr>
      <t>Audit From Azure Portal</t>
    </r>
    <r>
      <rPr>
        <sz val="11"/>
        <color rgb="FF000000"/>
        <rFont val="Calibri"/>
      </rPr>
      <t xml:space="preserve">
</t>
    </r>
    <r>
      <rPr>
        <sz val="11"/>
        <color rgb="FF000000"/>
        <rFont val="Calibri"/>
      </rPr>
      <t xml:space="preserve">- Search for and open the </t>
    </r>
    <r>
      <rPr>
        <b/>
        <sz val="11"/>
        <color rgb="FF000000"/>
        <rFont val="Calibri"/>
      </rPr>
      <t>Azure Cache for Redis</t>
    </r>
    <r>
      <rPr>
        <sz val="11"/>
        <color rgb="FF000000"/>
        <rFont val="Calibri"/>
      </rPr>
      <t xml:space="preserve"> service</t>
    </r>
    <r>
      <rPr>
        <sz val="11"/>
        <color rgb="FF000000"/>
        <rFont val="Calibri"/>
      </rPr>
      <t xml:space="preserve">
</t>
    </r>
    <r>
      <rPr>
        <sz val="11"/>
        <color rgb="FF000000"/>
        <rFont val="Calibri"/>
      </rPr>
      <t>- For each instance, repeat the remaining steps</t>
    </r>
    <r>
      <rPr>
        <sz val="11"/>
        <color rgb="FF000000"/>
        <rFont val="Calibri"/>
      </rPr>
      <t xml:space="preserve">
</t>
    </r>
    <r>
      <rPr>
        <sz val="11"/>
        <color rgb="FF000000"/>
        <rFont val="Calibri"/>
      </rPr>
      <t>- Click on the name of the instance</t>
    </r>
    <r>
      <rPr>
        <sz val="11"/>
        <color rgb="FF000000"/>
        <rFont val="Calibri"/>
      </rPr>
      <t xml:space="preserve">
</t>
    </r>
    <r>
      <rPr>
        <sz val="11"/>
        <color rgb="FF000000"/>
        <rFont val="Calibri"/>
      </rPr>
      <t xml:space="preserve">- In the blade menu on the left, under Settings, click on </t>
    </r>
    <r>
      <rPr>
        <b/>
        <sz val="11"/>
        <color rgb="FF000000"/>
        <rFont val="Calibri"/>
      </rPr>
      <t>Identity</t>
    </r>
    <r>
      <rPr>
        <sz val="11"/>
        <color rgb="FF000000"/>
        <rFont val="Calibri"/>
      </rPr>
      <t xml:space="preserve">
</t>
    </r>
    <r>
      <rPr>
        <sz val="11"/>
        <color rgb="FF000000"/>
        <rFont val="Calibri"/>
      </rPr>
      <t xml:space="preserve">- Under the </t>
    </r>
    <r>
      <rPr>
        <b/>
        <sz val="11"/>
        <color rgb="FF000000"/>
        <rFont val="Calibri"/>
      </rPr>
      <t>System assigned</t>
    </r>
    <r>
      <rPr>
        <sz val="11"/>
        <color rgb="FF000000"/>
        <rFont val="Calibri"/>
      </rPr>
      <t xml:space="preserve"> tab, ensure that </t>
    </r>
    <r>
      <rPr>
        <b/>
        <sz val="11"/>
        <color rgb="FF000000"/>
        <rFont val="Calibri"/>
      </rPr>
      <t>Status</t>
    </r>
    <r>
      <rPr>
        <sz val="11"/>
        <color rgb="FF000000"/>
        <rFont val="Calibri"/>
      </rPr>
      <t xml:space="preserve"> is set to </t>
    </r>
    <r>
      <rPr>
        <b/>
        <sz val="11"/>
        <color rgb="FF000000"/>
        <rFont val="Calibri"/>
      </rPr>
      <t>On.</t>
    </r>
    <r>
      <rPr>
        <sz val="11"/>
        <color rgb="FF000000"/>
        <rFont val="Calibri"/>
      </rPr>
      <t xml:space="preserve">
</t>
    </r>
    <r>
      <rPr>
        <sz val="11"/>
        <color rgb="FF000000"/>
        <rFont val="Calibri"/>
      </rPr>
      <t xml:space="preserve">If </t>
    </r>
    <r>
      <rPr>
        <b/>
        <sz val="11"/>
        <color rgb="FF000000"/>
        <rFont val="Calibri"/>
      </rPr>
      <t>Yes</t>
    </r>
    <r>
      <rPr>
        <sz val="11"/>
        <color rgb="FF000000"/>
        <rFont val="Calibri"/>
      </rPr>
      <t xml:space="preserve"> is selected and </t>
    </r>
    <r>
      <rPr>
        <b/>
        <sz val="11"/>
        <color rgb="FF000000"/>
        <rFont val="Calibri"/>
      </rPr>
      <t>Object (principal) ID</t>
    </r>
    <r>
      <rPr>
        <sz val="11"/>
        <color rgb="FF000000"/>
        <rFont val="Calibri"/>
      </rPr>
      <t xml:space="preserve"> is populated, the configuration for that instance is compliant.</t>
    </r>
  </si>
  <si>
    <r>
      <rPr>
        <sz val="11"/>
        <color rgb="FF000000"/>
        <rFont val="Calibri"/>
      </rPr>
      <t xml:space="preserve">By default, System Assigned Managed Identity of </t>
    </r>
    <r>
      <rPr>
        <b/>
        <sz val="11"/>
        <color rgb="FF000000"/>
        <rFont val="Calibri"/>
      </rPr>
      <t>Off.</t>
    </r>
  </si>
  <si>
    <t>2.6</t>
  </si>
  <si>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</si>
  <si>
    <r>
      <rPr>
        <b/>
        <sz val="11"/>
        <color rgb="FF000000"/>
        <rFont val="Calibri"/>
      </rPr>
      <t>Remediate From Azure Portal</t>
    </r>
    <r>
      <rPr>
        <sz val="11"/>
        <color rgb="FF000000"/>
        <rFont val="Calibri"/>
      </rPr>
      <t xml:space="preserve">
</t>
    </r>
    <r>
      <rPr>
        <b/>
        <sz val="11"/>
        <color rgb="FF000000"/>
        <rFont val="Calibri"/>
      </rPr>
      <t>NOTE:</t>
    </r>
    <r>
      <rPr>
        <sz val="11"/>
        <color rgb="FF000000"/>
        <rFont val="Calibri"/>
      </rPr>
      <t xml:space="preserve"> A Private Endpoint must exist before the “Disable public network access” button allows the configuration change to be performed via Portal.</t>
    </r>
    <r>
      <rPr>
        <sz val="11"/>
        <color rgb="FF000000"/>
        <rFont val="Calibri"/>
      </rPr>
      <t xml:space="preserve">
</t>
    </r>
    <r>
      <rPr>
        <sz val="11"/>
        <color rgb="FF000000"/>
        <rFont val="Calibri"/>
      </rPr>
      <t xml:space="preserve">- Search for and open the </t>
    </r>
    <r>
      <rPr>
        <b/>
        <sz val="11"/>
        <color rgb="FF000000"/>
        <rFont val="Calibri"/>
      </rPr>
      <t>Azure Cache for Redis</t>
    </r>
    <r>
      <rPr>
        <sz val="11"/>
        <color rgb="FF000000"/>
        <rFont val="Calibri"/>
      </rPr>
      <t xml:space="preserve"> service</t>
    </r>
    <r>
      <rPr>
        <sz val="11"/>
        <color rgb="FF000000"/>
        <rFont val="Calibri"/>
      </rPr>
      <t xml:space="preserve">
</t>
    </r>
    <r>
      <rPr>
        <sz val="11"/>
        <color rgb="FF000000"/>
        <rFont val="Calibri"/>
      </rPr>
      <t>- For each instance, repeat the remaining steps</t>
    </r>
    <r>
      <rPr>
        <sz val="11"/>
        <color rgb="FF000000"/>
        <rFont val="Calibri"/>
      </rPr>
      <t xml:space="preserve">
</t>
    </r>
    <r>
      <rPr>
        <sz val="11"/>
        <color rgb="FF000000"/>
        <rFont val="Calibri"/>
      </rPr>
      <t>- Click on the name of the instance</t>
    </r>
    <r>
      <rPr>
        <sz val="11"/>
        <color rgb="FF000000"/>
        <rFont val="Calibri"/>
      </rPr>
      <t xml:space="preserve">
</t>
    </r>
    <r>
      <rPr>
        <sz val="11"/>
        <color rgb="FF000000"/>
        <rFont val="Calibri"/>
      </rPr>
      <t xml:space="preserve">- In the blade menu on the left, click on </t>
    </r>
    <r>
      <rPr>
        <b/>
        <sz val="11"/>
        <color rgb="FF000000"/>
        <rFont val="Calibri"/>
      </rPr>
      <t>Private Endpoint</t>
    </r>
    <r>
      <rPr>
        <sz val="11"/>
        <color rgb="FF000000"/>
        <rFont val="Calibri"/>
      </rPr>
      <t xml:space="preserve">
</t>
    </r>
    <r>
      <rPr>
        <sz val="11"/>
        <color rgb="FF000000"/>
        <rFont val="Calibri"/>
      </rPr>
      <t xml:space="preserve">- Click the </t>
    </r>
    <r>
      <rPr>
        <b/>
        <sz val="11"/>
        <color rgb="FF000000"/>
        <rFont val="Calibri"/>
      </rPr>
      <t>Disable public network access</t>
    </r>
    <r>
      <rPr>
        <sz val="11"/>
        <color rgb="FF000000"/>
        <rFont val="Calibri"/>
      </rPr>
      <t xml:space="preserve"> button.</t>
    </r>
  </si>
  <si>
    <r>
      <rPr>
        <sz val="11"/>
        <color rgb="FF000000"/>
        <rFont val="Calibri"/>
      </rPr>
      <t>Disabling public network access restricts the service from accessing public networks.</t>
    </r>
  </si>
  <si>
    <r>
      <rPr>
        <sz val="11"/>
        <color rgb="FF000000"/>
        <rFont val="Calibri"/>
      </rPr>
      <t>Disabling 'Public Network Access' forces the requirement of the use of Private Endpoints for network connectivity which will require some additional consideration from a network architecture perspective and will introduce cost based on the inbound/outbound data being processed by the Private Endpoint.</t>
    </r>
    <r>
      <rPr>
        <sz val="11"/>
        <color rgb="FF000000"/>
        <rFont val="Calibri"/>
      </rPr>
      <t xml:space="preserve">
</t>
    </r>
    <r>
      <rPr>
        <b/>
        <sz val="11"/>
        <color rgb="FF000000"/>
        <rFont val="Calibri"/>
      </rPr>
      <t>IMPORTANT NOTE:</t>
    </r>
    <r>
      <rPr>
        <sz val="11"/>
        <color rgb="FF000000"/>
        <rFont val="Calibri"/>
      </rPr>
      <t xml:space="preserve"> If Azure Cache for Redis has been deployed in a VNet, this recommendation cannot be implemented. See additional information below for more detail.</t>
    </r>
  </si>
  <si>
    <r>
      <rPr>
        <b/>
        <sz val="11"/>
        <color rgb="FF000000"/>
        <rFont val="Calibri"/>
      </rPr>
      <t>Audit From Azure Portal</t>
    </r>
    <r>
      <rPr>
        <sz val="11"/>
        <color rgb="FF000000"/>
        <rFont val="Calibri"/>
      </rPr>
      <t xml:space="preserve">
</t>
    </r>
    <r>
      <rPr>
        <b/>
        <sz val="11"/>
        <color rgb="FF000000"/>
        <rFont val="Calibri"/>
      </rPr>
      <t>NOTE:</t>
    </r>
    <r>
      <rPr>
        <sz val="11"/>
        <color rgb="FF000000"/>
        <rFont val="Calibri"/>
      </rPr>
      <t xml:space="preserve"> This procedure applies only to instances that are not using VNets.</t>
    </r>
    <r>
      <rPr>
        <sz val="11"/>
        <color rgb="FF000000"/>
        <rFont val="Calibri"/>
      </rPr>
      <t xml:space="preserve">
</t>
    </r>
    <r>
      <rPr>
        <sz val="11"/>
        <color rgb="FF000000"/>
        <rFont val="Calibri"/>
      </rPr>
      <t xml:space="preserve">- Search for and open the </t>
    </r>
    <r>
      <rPr>
        <b/>
        <sz val="11"/>
        <color rgb="FF000000"/>
        <rFont val="Calibri"/>
      </rPr>
      <t>Azure Cache for Redis</t>
    </r>
    <r>
      <rPr>
        <sz val="11"/>
        <color rgb="FF000000"/>
        <rFont val="Calibri"/>
      </rPr>
      <t xml:space="preserve"> service</t>
    </r>
    <r>
      <rPr>
        <sz val="11"/>
        <color rgb="FF000000"/>
        <rFont val="Calibri"/>
      </rPr>
      <t xml:space="preserve">
</t>
    </r>
    <r>
      <rPr>
        <sz val="11"/>
        <color rgb="FF000000"/>
        <rFont val="Calibri"/>
      </rPr>
      <t>- For each instance, repeat the remaining steps</t>
    </r>
    <r>
      <rPr>
        <sz val="11"/>
        <color rgb="FF000000"/>
        <rFont val="Calibri"/>
      </rPr>
      <t xml:space="preserve">
</t>
    </r>
    <r>
      <rPr>
        <sz val="11"/>
        <color rgb="FF000000"/>
        <rFont val="Calibri"/>
      </rPr>
      <t>- Click on the name of the instance</t>
    </r>
    <r>
      <rPr>
        <sz val="11"/>
        <color rgb="FF000000"/>
        <rFont val="Calibri"/>
      </rPr>
      <t xml:space="preserve">
</t>
    </r>
    <r>
      <rPr>
        <sz val="11"/>
        <color rgb="FF000000"/>
        <rFont val="Calibri"/>
      </rPr>
      <t xml:space="preserve">- In the blade menu on the left, click on </t>
    </r>
    <r>
      <rPr>
        <b/>
        <sz val="11"/>
        <color rgb="FF000000"/>
        <rFont val="Calibri"/>
      </rPr>
      <t>Private Endpoint</t>
    </r>
    <r>
      <rPr>
        <sz val="11"/>
        <color rgb="FF000000"/>
        <rFont val="Calibri"/>
      </rPr>
      <t xml:space="preserve">
</t>
    </r>
    <r>
      <rPr>
        <sz val="11"/>
        <color rgb="FF000000"/>
        <rFont val="Calibri"/>
      </rPr>
      <t xml:space="preserve">- Review the button to the right of </t>
    </r>
    <r>
      <rPr>
        <b/>
        <sz val="11"/>
        <color rgb="FF000000"/>
        <rFont val="Calibri"/>
      </rPr>
      <t>+ Private Endpoint</t>
    </r>
    <r>
      <rPr>
        <sz val="11"/>
        <color rgb="FF000000"/>
        <rFont val="Calibri"/>
      </rPr>
      <t xml:space="preserve">
</t>
    </r>
    <r>
      <rPr>
        <sz val="11"/>
        <color rgb="FF000000"/>
        <rFont val="Calibri"/>
      </rPr>
      <t xml:space="preserve">If the button is titled </t>
    </r>
    <r>
      <rPr>
        <b/>
        <sz val="11"/>
        <color rgb="FF000000"/>
        <rFont val="Calibri"/>
      </rPr>
      <t>enable public network access</t>
    </r>
    <r>
      <rPr>
        <sz val="11"/>
        <color rgb="FF000000"/>
        <rFont val="Calibri"/>
      </rPr>
      <t>, the configuration for that instance is currently disabled and compliant.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470baccb-7e51-4549-8b1a-3e5be069f663 </t>
    </r>
    <r>
      <rPr>
        <sz val="11"/>
        <color rgb="FF0000FF"/>
        <rFont val="Calibri"/>
      </rPr>
      <t>(https://portal.azure.com/#view/Microsoft_Azure_Policy/PolicyDetailBlade/definitionId/%2Fproviders%2FMicrosoft.Authorization%2FpolicyDefinitions%2F470baccb-7e51-4549-8b1a-3e5be069f663)</t>
    </r>
    <r>
      <rPr>
        <sz val="11"/>
        <color rgb="FF000000"/>
        <rFont val="Calibri"/>
      </rPr>
      <t xml:space="preserve"> </t>
    </r>
    <r>
      <rPr>
        <b/>
        <sz val="11"/>
        <color rgb="FF000000"/>
        <rFont val="Calibri"/>
      </rPr>
      <t>- Name:</t>
    </r>
    <r>
      <rPr>
        <sz val="11"/>
        <color rgb="FF000000"/>
        <rFont val="Calibri"/>
      </rPr>
      <t xml:space="preserve"> 'Azure Cache for Redis should disable public network access'</t>
    </r>
  </si>
  <si>
    <r>
      <rPr>
        <sz val="11"/>
        <color rgb="FF000000"/>
        <rFont val="Calibri"/>
      </rPr>
      <t xml:space="preserve">By default Public Network Access is </t>
    </r>
    <r>
      <rPr>
        <b/>
        <sz val="11"/>
        <color rgb="FF000000"/>
        <rFont val="Calibri"/>
      </rPr>
      <t>Disabled</t>
    </r>
    <r>
      <rPr>
        <sz val="11"/>
        <color rgb="FF000000"/>
        <rFont val="Calibri"/>
      </rPr>
      <t xml:space="preserve"> when creating an Azure Cache for Redis instance.</t>
    </r>
  </si>
  <si>
    <t>2.7</t>
  </si>
  <si>
    <r>
      <rPr>
        <sz val="11"/>
        <rFont val="Calibri"/>
      </rPr>
      <t>Ensure Azure Cache for Redis is Using a Private Link</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</si>
  <si>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Azure Cache for Redis</t>
    </r>
    <r>
      <rPr>
        <sz val="11"/>
        <color rgb="FF000000"/>
        <rFont val="Calibri"/>
      </rPr>
      <t>.</t>
    </r>
    <r>
      <rPr>
        <sz val="11"/>
        <color rgb="FF000000"/>
        <rFont val="Calibri"/>
      </rPr>
      <t xml:space="preserve">
</t>
    </r>
    <r>
      <rPr>
        <sz val="11"/>
        <color rgb="FF000000"/>
        <rFont val="Calibri"/>
      </rPr>
      <t>- Select the name of a cache.</t>
    </r>
    <r>
      <rPr>
        <sz val="11"/>
        <color rgb="FF000000"/>
        <rFont val="Calibri"/>
      </rPr>
      <t xml:space="preserve">
</t>
    </r>
    <r>
      <rPr>
        <sz val="11"/>
        <color rgb="FF000000"/>
        <rFont val="Calibri"/>
      </rPr>
      <t xml:space="preserve">- In the left column expand </t>
    </r>
    <r>
      <rPr>
        <b/>
        <sz val="11"/>
        <color rgb="FF000000"/>
        <rFont val="Calibri"/>
      </rPr>
      <t>Administration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In the top heading select </t>
    </r>
    <r>
      <rPr>
        <b/>
        <sz val="11"/>
        <color rgb="FF000000"/>
        <rFont val="Calibri"/>
      </rPr>
      <t>Private Endpoints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 Private Endpoint</t>
    </r>
    <r>
      <rPr>
        <sz val="11"/>
        <color rgb="FF000000"/>
        <rFont val="Calibri"/>
      </rPr>
      <t>.</t>
    </r>
    <r>
      <rPr>
        <sz val="11"/>
        <color rgb="FF000000"/>
        <rFont val="Calibri"/>
      </rPr>
      <t xml:space="preserve">
</t>
    </r>
    <r>
      <rPr>
        <sz val="11"/>
        <color rgb="FF000000"/>
        <rFont val="Calibri"/>
      </rPr>
      <t xml:space="preserve">- Select your subscription and resource group then select </t>
    </r>
    <r>
      <rPr>
        <b/>
        <sz val="11"/>
        <color rgb="FF000000"/>
        <rFont val="Calibri"/>
      </rPr>
      <t>Next : Resource &gt;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Connect to an Azure resource in my directory.</t>
    </r>
    <r>
      <rPr>
        <sz val="11"/>
        <color rgb="FF000000"/>
        <rFont val="Calibri"/>
      </rPr>
      <t xml:space="preserve">
</t>
    </r>
    <r>
      <rPr>
        <sz val="11"/>
        <color rgb="FF000000"/>
        <rFont val="Calibri"/>
      </rPr>
      <t>- Enter your subscription id or select from the dropdown.</t>
    </r>
    <r>
      <rPr>
        <sz val="11"/>
        <color rgb="FF000000"/>
        <rFont val="Calibri"/>
      </rPr>
      <t xml:space="preserve">
</t>
    </r>
    <r>
      <rPr>
        <sz val="11"/>
        <color rgb="FF000000"/>
        <rFont val="Calibri"/>
      </rPr>
      <t>- Under Resource type select Microsoft.Cache/redisEnterprise from the dropdown.</t>
    </r>
    <r>
      <rPr>
        <sz val="11"/>
        <color rgb="FF000000"/>
        <rFont val="Calibri"/>
      </rPr>
      <t xml:space="preserve">
</t>
    </r>
    <r>
      <rPr>
        <sz val="11"/>
        <color rgb="FF000000"/>
        <rFont val="Calibri"/>
      </rPr>
      <t xml:space="preserve">- Select your resource and your sub-resource of </t>
    </r>
    <r>
      <rPr>
        <b/>
        <sz val="11"/>
        <color rgb="FF000000"/>
        <rFont val="Calibri"/>
      </rPr>
      <t>redisEnterprise</t>
    </r>
    <r>
      <rPr>
        <sz val="11"/>
        <color rgb="FF000000"/>
        <rFont val="Calibri"/>
      </rPr>
      <t>.</t>
    </r>
    <r>
      <rPr>
        <sz val="11"/>
        <color rgb="FF000000"/>
        <rFont val="Calibri"/>
      </rPr>
      <t xml:space="preserve">
</t>
    </r>
    <r>
      <rPr>
        <sz val="11"/>
        <color rgb="FF000000"/>
        <rFont val="Calibri"/>
      </rPr>
      <t>- Select your desired virtual network.</t>
    </r>
    <r>
      <rPr>
        <sz val="11"/>
        <color rgb="FF000000"/>
        <rFont val="Calibri"/>
      </rPr>
      <t xml:space="preserve">
</t>
    </r>
    <r>
      <rPr>
        <sz val="11"/>
        <color rgb="FF000000"/>
        <rFont val="Calibri"/>
      </rPr>
      <t>- Select your desired subnet.</t>
    </r>
    <r>
      <rPr>
        <sz val="11"/>
        <color rgb="FF000000"/>
        <rFont val="Calibri"/>
      </rPr>
      <t xml:space="preserve">
</t>
    </r>
    <r>
      <rPr>
        <sz val="11"/>
        <color rgb="FF000000"/>
        <rFont val="Calibri"/>
      </rPr>
      <t>- Determine whether you want to dynamically or statically allocate an IP address.</t>
    </r>
    <r>
      <rPr>
        <sz val="11"/>
        <color rgb="FF000000"/>
        <rFont val="Calibri"/>
      </rPr>
      <t xml:space="preserve">
</t>
    </r>
    <r>
      <rPr>
        <sz val="11"/>
        <color rgb="FF000000"/>
        <rFont val="Calibri"/>
      </rPr>
      <t xml:space="preserve">- Select your network application security group or select </t>
    </r>
    <r>
      <rPr>
        <b/>
        <sz val="11"/>
        <color rgb="FF000000"/>
        <rFont val="Calibri"/>
      </rPr>
      <t>+ Create</t>
    </r>
    <r>
      <rPr>
        <sz val="11"/>
        <color rgb="FF000000"/>
        <rFont val="Calibri"/>
      </rPr>
      <t xml:space="preserve"> to create a new one, the select </t>
    </r>
    <r>
      <rPr>
        <b/>
        <sz val="11"/>
        <color rgb="FF000000"/>
        <rFont val="Calibri"/>
      </rPr>
      <t>Next</t>
    </r>
    <r>
      <rPr>
        <sz val="11"/>
        <color rgb="FF000000"/>
        <rFont val="Calibri"/>
      </rPr>
      <t>.</t>
    </r>
    <r>
      <rPr>
        <sz val="11"/>
        <color rgb="FF000000"/>
        <rFont val="Calibri"/>
      </rPr>
      <t xml:space="preserve">
</t>
    </r>
    <r>
      <rPr>
        <sz val="11"/>
        <color rgb="FF000000"/>
        <rFont val="Calibri"/>
      </rPr>
      <t>- Determine if you want to create a dns entry in a private DNS zone or on your own DNS servers. If in a private DNS zone select the desired subscription and resource group. Select next.</t>
    </r>
    <r>
      <rPr>
        <sz val="11"/>
        <color rgb="FF000000"/>
        <rFont val="Calibri"/>
      </rPr>
      <t xml:space="preserve">
</t>
    </r>
    <r>
      <rPr>
        <sz val="11"/>
        <color rgb="FF000000"/>
        <rFont val="Calibri"/>
      </rPr>
      <t>- Enter any tags necessary, then click next.</t>
    </r>
    <r>
      <rPr>
        <sz val="11"/>
        <color rgb="FF000000"/>
        <rFont val="Calibri"/>
      </rPr>
      <t xml:space="preserve">
</t>
    </r>
    <r>
      <rPr>
        <sz val="11"/>
        <color rgb="FF000000"/>
        <rFont val="Calibri"/>
      </rPr>
      <t xml:space="preserve">- Review the settings and select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After creation your Cache will be available in your network at the FQDN and IP address listed under </t>
    </r>
    <r>
      <rPr>
        <b/>
        <sz val="11"/>
        <color rgb="FF000000"/>
        <rFont val="Calibri"/>
      </rPr>
      <t>Settings</t>
    </r>
    <r>
      <rPr>
        <sz val="11"/>
        <color rgb="FF000000"/>
        <rFont val="Calibri"/>
      </rPr>
      <t xml:space="preserve"> and </t>
    </r>
    <r>
      <rPr>
        <b/>
        <sz val="11"/>
        <color rgb="FF000000"/>
        <rFont val="Calibri"/>
      </rPr>
      <t>DNS configuration</t>
    </r>
    <r>
      <rPr>
        <sz val="11"/>
        <color rgb="FF000000"/>
        <rFont val="Calibri"/>
      </rPr>
      <t>.</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$resourceGroup      = "&lt;resourcegroup&gt;"</t>
    </r>
    <r>
      <rPr>
        <sz val="11"/>
        <color rgb="FF006096"/>
        <rFont val="Roboto Condensed"/>
      </rPr>
      <t xml:space="preserve">
</t>
    </r>
    <r>
      <rPr>
        <sz val="11"/>
        <color rgb="FF006096"/>
        <rFont val="Roboto Condensed"/>
      </rPr>
      <t>$virtualNetName     = "&lt;virtualnetworkname&gt;"</t>
    </r>
    <r>
      <rPr>
        <sz val="11"/>
        <color rgb="FF006096"/>
        <rFont val="Roboto Condensed"/>
      </rPr>
      <t xml:space="preserve">
</t>
    </r>
    <r>
      <rPr>
        <sz val="11"/>
        <color rgb="FF006096"/>
        <rFont val="Roboto Condensed"/>
      </rPr>
      <t>$subnetName         = "&lt;subnetName&gt;"</t>
    </r>
    <r>
      <rPr>
        <sz val="11"/>
        <color rgb="FF006096"/>
        <rFont val="Roboto Condensed"/>
      </rPr>
      <t xml:space="preserve">
</t>
    </r>
    <r>
      <rPr>
        <sz val="11"/>
        <color rgb="FF006096"/>
        <rFont val="Roboto Condensed"/>
      </rPr>
      <t>$redisName          = "&lt;rediscachename&gt;"</t>
    </r>
    <r>
      <rPr>
        <sz val="11"/>
        <color rgb="FF006096"/>
        <rFont val="Roboto Condensed"/>
      </rPr>
      <t xml:space="preserve">
</t>
    </r>
    <r>
      <rPr>
        <sz val="11"/>
        <color rgb="FF006096"/>
        <rFont val="Roboto Condensed"/>
      </rPr>
      <t>$privateEndpointName = "&lt;privateendpointname&gt;"</t>
    </r>
    <r>
      <rPr>
        <sz val="11"/>
        <color rgb="FF006096"/>
        <rFont val="Roboto Condensed"/>
      </rPr>
      <t xml:space="preserve">
</t>
    </r>
    <r>
      <rPr>
        <sz val="11"/>
        <color rgb="FF006096"/>
        <rFont val="Roboto Condensed"/>
      </rPr>
      <t>$dnsZoneName        = "&lt;dnsfqdn&gt;"</t>
    </r>
    <r>
      <rPr>
        <sz val="11"/>
        <color rgb="FF006096"/>
        <rFont val="Roboto Condensed"/>
      </rPr>
      <t xml:space="preserve">
</t>
    </r>
    <r>
      <rPr>
        <sz val="11"/>
        <color rgb="FF006096"/>
        <rFont val="Roboto Condensed"/>
      </rPr>
      <t>$dnsLinkName        = "&lt;redisdnsname&gt;"</t>
    </r>
    <r>
      <rPr>
        <sz val="11"/>
        <color rgb="FF006096"/>
        <rFont val="Roboto Condensed"/>
      </rPr>
      <t xml:space="preserve">
</t>
    </r>
    <r>
      <rPr>
        <sz val="11"/>
        <color rgb="FF006096"/>
        <rFont val="Roboto Condensed"/>
      </rPr>
      <t># Get existing resources</t>
    </r>
    <r>
      <rPr>
        <sz val="11"/>
        <color rgb="FF006096"/>
        <rFont val="Roboto Condensed"/>
      </rPr>
      <t xml:space="preserve">
</t>
    </r>
    <r>
      <rPr>
        <sz val="11"/>
        <color rgb="FF006096"/>
        <rFont val="Roboto Condensed"/>
      </rPr>
      <t>$vnet  = Get-AzVirtualNetwork -Name $virtualNetName -ResourceGroupName $resourceGroup</t>
    </r>
    <r>
      <rPr>
        <sz val="11"/>
        <color rgb="FF006096"/>
        <rFont val="Roboto Condensed"/>
      </rPr>
      <t xml:space="preserve">
</t>
    </r>
    <r>
      <rPr>
        <sz val="11"/>
        <color rgb="FF006096"/>
        <rFont val="Roboto Condensed"/>
      </rPr>
      <t>$subnet = Get-AzVirtualNetworkSubnetConfig -VirtualNetwork $virtualNetName -Name $subnetName</t>
    </r>
    <r>
      <rPr>
        <sz val="11"/>
        <color rgb="FF006096"/>
        <rFont val="Roboto Condensed"/>
      </rPr>
      <t xml:space="preserve">
</t>
    </r>
    <r>
      <rPr>
        <sz val="11"/>
        <color rgb="FF006096"/>
        <rFont val="Roboto Condensed"/>
      </rPr>
      <t>$redis = Get-AzRedisCache -Name $redisName -ResourceGroupName $resourceGroup</t>
    </r>
    <r>
      <rPr>
        <sz val="11"/>
        <color rgb="FF006096"/>
        <rFont val="Roboto Condensed"/>
      </rPr>
      <t xml:space="preserve">
</t>
    </r>
    <r>
      <rPr>
        <sz val="11"/>
        <color rgb="FF006096"/>
        <rFont val="Roboto Condensed"/>
      </rPr>
      <t># Validate Redis resource ID for Private Endpoint connection</t>
    </r>
    <r>
      <rPr>
        <sz val="11"/>
        <color rgb="FF006096"/>
        <rFont val="Roboto Condensed"/>
      </rPr>
      <t xml:space="preserve">
</t>
    </r>
    <r>
      <rPr>
        <sz val="11"/>
        <color rgb="FF006096"/>
        <rFont val="Roboto Condensed"/>
      </rPr>
      <t>$redisResourceId = $redis.Id</t>
    </r>
    <r>
      <rPr>
        <sz val="11"/>
        <color rgb="FF006096"/>
        <rFont val="Roboto Condensed"/>
      </rPr>
      <t xml:space="preserve">
</t>
    </r>
    <r>
      <rPr>
        <sz val="11"/>
        <color rgb="FF006096"/>
        <rFont val="Roboto Condensed"/>
      </rPr>
      <t># Link DNS Zone to Virtual Network</t>
    </r>
    <r>
      <rPr>
        <sz val="11"/>
        <color rgb="FF006096"/>
        <rFont val="Roboto Condensed"/>
      </rPr>
      <t xml:space="preserve">
</t>
    </r>
    <r>
      <rPr>
        <sz val="11"/>
        <color rgb="FF006096"/>
        <rFont val="Roboto Condensed"/>
      </rPr>
      <t>$link = New-AzPrivateDnsVirtualNetworkLink `</t>
    </r>
    <r>
      <rPr>
        <sz val="11"/>
        <color rgb="FF006096"/>
        <rFont val="Roboto Condensed"/>
      </rPr>
      <t xml:space="preserve">
</t>
    </r>
    <r>
      <rPr>
        <sz val="11"/>
        <color rgb="FF006096"/>
        <rFont val="Roboto Condensed"/>
      </rPr>
      <t xml:space="preserve">    -ZoneName $dnsZoneName `</t>
    </r>
    <r>
      <rPr>
        <sz val="11"/>
        <color rgb="FF006096"/>
        <rFont val="Roboto Condensed"/>
      </rPr>
      <t xml:space="preserve">
</t>
    </r>
    <r>
      <rPr>
        <sz val="11"/>
        <color rgb="FF006096"/>
        <rFont val="Roboto Condensed"/>
      </rPr>
      <t xml:space="preserve">    -ResourceGroupName $resourceGroup `</t>
    </r>
    <r>
      <rPr>
        <sz val="11"/>
        <color rgb="FF006096"/>
        <rFont val="Roboto Condensed"/>
      </rPr>
      <t xml:space="preserve">
</t>
    </r>
    <r>
      <rPr>
        <sz val="11"/>
        <color rgb="FF006096"/>
        <rFont val="Roboto Condensed"/>
      </rPr>
      <t xml:space="preserve">    -Name $dnsLinkName `</t>
    </r>
    <r>
      <rPr>
        <sz val="11"/>
        <color rgb="FF006096"/>
        <rFont val="Roboto Condensed"/>
      </rPr>
      <t xml:space="preserve">
</t>
    </r>
    <r>
      <rPr>
        <sz val="11"/>
        <color rgb="FF006096"/>
        <rFont val="Roboto Condensed"/>
      </rPr>
      <t xml:space="preserve">    -VirtualNetworkId $vnet.Id `</t>
    </r>
    <r>
      <rPr>
        <sz val="11"/>
        <color rgb="FF006096"/>
        <rFont val="Roboto Condensed"/>
      </rPr>
      <t xml:space="preserve">
</t>
    </r>
    <r>
      <rPr>
        <sz val="11"/>
        <color rgb="FF006096"/>
        <rFont val="Roboto Condensed"/>
      </rPr>
      <t xml:space="preserve">    -EnableRegistration false</t>
    </r>
    <r>
      <rPr>
        <sz val="11"/>
        <color rgb="FF006096"/>
        <rFont val="Roboto Condensed"/>
      </rPr>
      <t xml:space="preserve">
</t>
    </r>
    <r>
      <rPr>
        <sz val="11"/>
        <color rgb="FF006096"/>
        <rFont val="Roboto Condensed"/>
      </rPr>
      <t># Create the Private Endpoint</t>
    </r>
    <r>
      <rPr>
        <sz val="11"/>
        <color rgb="FF006096"/>
        <rFont val="Roboto Condensed"/>
      </rPr>
      <t xml:space="preserve">
</t>
    </r>
    <r>
      <rPr>
        <sz val="11"/>
        <color rgb="FF006096"/>
        <rFont val="Roboto Condensed"/>
      </rPr>
      <t>$privateLinkConnection = New-AzPrivateLinkServiceConnection `</t>
    </r>
    <r>
      <rPr>
        <sz val="11"/>
        <color rgb="FF006096"/>
        <rFont val="Roboto Condensed"/>
      </rPr>
      <t xml:space="preserve">
</t>
    </r>
    <r>
      <rPr>
        <sz val="11"/>
        <color rgb="FF006096"/>
        <rFont val="Roboto Condensed"/>
      </rPr>
      <t xml:space="preserve">    -Name $privateEndpointName `</t>
    </r>
    <r>
      <rPr>
        <sz val="11"/>
        <color rgb="FF006096"/>
        <rFont val="Roboto Condensed"/>
      </rPr>
      <t xml:space="preserve">
</t>
    </r>
    <r>
      <rPr>
        <sz val="11"/>
        <color rgb="FF006096"/>
        <rFont val="Roboto Condensed"/>
      </rPr>
      <t xml:space="preserve">    -PrivateLinkServiceId $redisResourceId `</t>
    </r>
    <r>
      <rPr>
        <sz val="11"/>
        <color rgb="FF006096"/>
        <rFont val="Roboto Condensed"/>
      </rPr>
      <t xml:space="preserve">
</t>
    </r>
    <r>
      <rPr>
        <sz val="11"/>
        <color rgb="FF006096"/>
        <rFont val="Roboto Condensed"/>
      </rPr>
      <t xml:space="preserve">    -GroupId "redisCache"</t>
    </r>
    <r>
      <rPr>
        <sz val="11"/>
        <color rgb="FF006096"/>
        <rFont val="Roboto Condensed"/>
      </rPr>
      <t xml:space="preserve">
</t>
    </r>
    <r>
      <rPr>
        <sz val="11"/>
        <color rgb="FF006096"/>
        <rFont val="Roboto Condensed"/>
      </rPr>
      <t>$privateEndpoint = New-AzPrivateEndpoint `</t>
    </r>
    <r>
      <rPr>
        <sz val="11"/>
        <color rgb="FF006096"/>
        <rFont val="Roboto Condensed"/>
      </rPr>
      <t xml:space="preserve">
</t>
    </r>
    <r>
      <rPr>
        <sz val="11"/>
        <color rgb="FF006096"/>
        <rFont val="Roboto Condensed"/>
      </rPr>
      <t xml:space="preserve">    -Name $privateEndpointName `</t>
    </r>
    <r>
      <rPr>
        <sz val="11"/>
        <color rgb="FF006096"/>
        <rFont val="Roboto Condensed"/>
      </rPr>
      <t xml:space="preserve">
</t>
    </r>
    <r>
      <rPr>
        <sz val="11"/>
        <color rgb="FF006096"/>
        <rFont val="Roboto Condensed"/>
      </rPr>
      <t xml:space="preserve">    -ResourceGroupName $resourceGroup `</t>
    </r>
    <r>
      <rPr>
        <sz val="11"/>
        <color rgb="FF006096"/>
        <rFont val="Roboto Condensed"/>
      </rPr>
      <t xml:space="preserve">
</t>
    </r>
    <r>
      <rPr>
        <sz val="11"/>
        <color rgb="FF006096"/>
        <rFont val="Roboto Condensed"/>
      </rPr>
      <t xml:space="preserve">    -Location $location `</t>
    </r>
    <r>
      <rPr>
        <sz val="11"/>
        <color rgb="FF006096"/>
        <rFont val="Roboto Condensed"/>
      </rPr>
      <t xml:space="preserve">
</t>
    </r>
    <r>
      <rPr>
        <sz val="11"/>
        <color rgb="FF006096"/>
        <rFont val="Roboto Condensed"/>
      </rPr>
      <t xml:space="preserve">    -Subnet $subnet `</t>
    </r>
    <r>
      <rPr>
        <sz val="11"/>
        <color rgb="FF006096"/>
        <rFont val="Roboto Condensed"/>
      </rPr>
      <t xml:space="preserve">
</t>
    </r>
    <r>
      <rPr>
        <sz val="11"/>
        <color rgb="FF006096"/>
        <rFont val="Roboto Condensed"/>
      </rPr>
      <t xml:space="preserve">    -PrivateLinkServiceConnection $privateLinkConnection</t>
    </r>
    <r>
      <rPr>
        <sz val="11"/>
        <color rgb="FF006096"/>
        <rFont val="Roboto Condensed"/>
      </rPr>
      <t xml:space="preserve">
</t>
    </r>
  </si>
  <si>
    <r>
      <rPr>
        <sz val="11"/>
        <color rgb="FF000000"/>
        <rFont val="Calibri"/>
      </rPr>
      <t>Private links make resources available via a private endpoint to a network you select. Tunneling between subscriptions, resource groups, without the need for traditional network routing.</t>
    </r>
  </si>
  <si>
    <r>
      <rPr>
        <sz val="11"/>
        <color rgb="FF000000"/>
        <rFont val="Calibri"/>
      </rPr>
      <t>If improperly configured network communication between your Azure Cache for Redis and other resources may be interrupted. This is only concerning resources or services being offered to other Azure tenants.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</si>
  <si>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Azure Cache for Redis</t>
    </r>
    <r>
      <rPr>
        <sz val="11"/>
        <color rgb="FF000000"/>
        <rFont val="Calibri"/>
      </rPr>
      <t>.</t>
    </r>
    <r>
      <rPr>
        <sz val="11"/>
        <color rgb="FF000000"/>
        <rFont val="Calibri"/>
      </rPr>
      <t xml:space="preserve">
</t>
    </r>
    <r>
      <rPr>
        <sz val="11"/>
        <color rgb="FF000000"/>
        <rFont val="Calibri"/>
      </rPr>
      <t>- Select the name of a cache.</t>
    </r>
    <r>
      <rPr>
        <sz val="11"/>
        <color rgb="FF000000"/>
        <rFont val="Calibri"/>
      </rPr>
      <t xml:space="preserve">
</t>
    </r>
    <r>
      <rPr>
        <sz val="11"/>
        <color rgb="FF000000"/>
        <rFont val="Calibri"/>
      </rPr>
      <t xml:space="preserve">- Expand the </t>
    </r>
    <r>
      <rPr>
        <b/>
        <sz val="11"/>
        <color rgb="FF000000"/>
        <rFont val="Calibri"/>
      </rPr>
      <t>Administration</t>
    </r>
    <r>
      <rPr>
        <sz val="11"/>
        <color rgb="FF000000"/>
        <rFont val="Calibri"/>
      </rPr>
      <t xml:space="preserve"> menu in the left column.</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View the private endpoints associated with the cache.</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Run the following code block with the identifying information for your environment.</t>
    </r>
    <r>
      <rPr>
        <sz val="11"/>
        <color rgb="FF000000"/>
        <rFont val="Calibri"/>
      </rPr>
      <t xml:space="preserve">
</t>
    </r>
    <r>
      <rPr>
        <sz val="11"/>
        <color rgb="FF006096"/>
        <rFont val="Roboto Condensed"/>
      </rPr>
      <t xml:space="preserve">Get-AzPrivateEndpoint-ResourceGroupName &lt;ResourceGroupName&gt; | </t>
    </r>
    <r>
      <rPr>
        <sz val="11"/>
        <color rgb="FF006096"/>
        <rFont val="Roboto Condensed"/>
      </rPr>
      <t xml:space="preserve">
</t>
    </r>
    <r>
      <rPr>
        <sz val="11"/>
        <color rgb="FF006096"/>
        <rFont val="Roboto Condensed"/>
      </rPr>
      <t>Where-Object{</t>
    </r>
    <r>
      <rPr>
        <sz val="11"/>
        <color rgb="FF006096"/>
        <rFont val="Roboto Condensed"/>
      </rPr>
      <t xml:space="preserve">
</t>
    </r>
    <r>
      <rPr>
        <sz val="11"/>
        <color rgb="FF006096"/>
        <rFont val="Roboto Condensed"/>
      </rPr>
      <t>$_.PrivateLinkServiceConnections.PrivateLinkServiceId -eq &lt;AzureCacheforRedisName&gt;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View the private endpoints associated with the cache.</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960e650e-9ce3-4316-9590-8ee2c016ca2f </t>
    </r>
    <r>
      <rPr>
        <sz val="11"/>
        <color rgb="FF0000FF"/>
        <rFont val="Calibri"/>
      </rPr>
      <t>(https://portal.azure.com/#view/Microsoft_Azure_Policy/PolicyDetailAdaptor.ReactView/definitionId/%2Fproviders%2FMicrosoft.Authorization%2FpolicyDefinitions%2F960e650e-9ce3-4316-9590-8ee2c016ca2f)</t>
    </r>
    <r>
      <rPr>
        <sz val="11"/>
        <color rgb="FF000000"/>
        <rFont val="Calibri"/>
      </rPr>
      <t xml:space="preserve"> </t>
    </r>
    <r>
      <rPr>
        <b/>
        <sz val="11"/>
        <color rgb="FF000000"/>
        <rFont val="Calibri"/>
      </rPr>
      <t>- Name:</t>
    </r>
    <r>
      <rPr>
        <sz val="11"/>
        <color rgb="FF000000"/>
        <rFont val="Calibri"/>
      </rPr>
      <t xml:space="preserve"> 'Azure Cache for Redis should use private link'</t>
    </r>
  </si>
  <si>
    <r>
      <rPr>
        <sz val="11"/>
        <color rgb="FF000000"/>
        <rFont val="Calibri"/>
      </rPr>
      <t>Unless configured at resource creation, by default no private links are used in Azure Cache for Redis.</t>
    </r>
  </si>
  <si>
    <t>2.8</t>
  </si>
  <si>
    <r>
      <rPr>
        <sz val="11"/>
        <rFont val="Calibri"/>
      </rPr>
      <t>Ensure that Azure Cache for Redis is Using Customer-Managed Keys</t>
    </r>
  </si>
  <si>
    <r>
      <rPr>
        <b/>
        <sz val="11"/>
        <color rgb="FF000000"/>
        <rFont val="Calibri"/>
      </rPr>
      <t>Remediate From Azure Portal</t>
    </r>
    <r>
      <rPr>
        <sz val="11"/>
        <color rgb="FF000000"/>
        <rFont val="Calibri"/>
      </rPr>
      <t xml:space="preserve">
</t>
    </r>
    <r>
      <rPr>
        <sz val="11"/>
        <color rgb="FF000000"/>
        <rFont val="Calibri"/>
      </rPr>
      <t>- Select your Redis Cache.</t>
    </r>
    <r>
      <rPr>
        <sz val="11"/>
        <color rgb="FF000000"/>
        <rFont val="Calibri"/>
      </rPr>
      <t xml:space="preserve">
</t>
    </r>
    <r>
      <rPr>
        <sz val="11"/>
        <color rgb="FF000000"/>
        <rFont val="Calibri"/>
      </rPr>
      <t>- In the left column select Encryption.</t>
    </r>
    <r>
      <rPr>
        <sz val="11"/>
        <color rgb="FF000000"/>
        <rFont val="Calibri"/>
      </rPr>
      <t xml:space="preserve">
</t>
    </r>
    <r>
      <rPr>
        <sz val="11"/>
        <color rgb="FF000000"/>
        <rFont val="Calibri"/>
      </rPr>
      <t>- Select the checkbox to enable Customer Managed keys.</t>
    </r>
    <r>
      <rPr>
        <sz val="11"/>
        <color rgb="FF000000"/>
        <rFont val="Calibri"/>
      </rPr>
      <t xml:space="preserve">
</t>
    </r>
    <r>
      <rPr>
        <sz val="11"/>
        <color rgb="FF000000"/>
        <rFont val="Calibri"/>
      </rPr>
      <t xml:space="preserve">- Select </t>
    </r>
    <r>
      <rPr>
        <b/>
        <sz val="11"/>
        <color rgb="FF000000"/>
        <rFont val="Calibri"/>
      </rPr>
      <t>Add</t>
    </r>
    <r>
      <rPr>
        <sz val="11"/>
        <color rgb="FF000000"/>
        <rFont val="Calibri"/>
      </rPr>
      <t xml:space="preserve"> to assign a user managed identity with permissions to access your Azure key vault.</t>
    </r>
    <r>
      <rPr>
        <sz val="11"/>
        <color rgb="FF000000"/>
        <rFont val="Calibri"/>
      </rPr>
      <t xml:space="preserve">
</t>
    </r>
    <r>
      <rPr>
        <sz val="11"/>
        <color rgb="FF000000"/>
        <rFont val="Calibri"/>
      </rPr>
      <t>- Select your subscription and Azure Key vault that contains your customer managed key. Ensure this is in the same region as your Azure Cache for Redis.</t>
    </r>
    <r>
      <rPr>
        <sz val="11"/>
        <color rgb="FF000000"/>
        <rFont val="Calibri"/>
      </rPr>
      <t xml:space="preserve">
</t>
    </r>
    <r>
      <rPr>
        <sz val="11"/>
        <color rgb="FF000000"/>
        <rFont val="Calibri"/>
      </rPr>
      <t>- Select your customer managed key.</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In Azure Key Vault find the full URL for a key you have created. Then run the following command with the information for your environment.</t>
    </r>
    <r>
      <rPr>
        <sz val="11"/>
        <color rgb="FF000000"/>
        <rFont val="Calibri"/>
      </rPr>
      <t xml:space="preserve">
</t>
    </r>
    <r>
      <rPr>
        <sz val="11"/>
        <color rgb="FF006096"/>
        <rFont val="Roboto Condensed"/>
      </rPr>
      <t>Update-AzRedisEnterpriseCache -ClusterName "&lt;yourclustername&gt;" =ResourceGroupName "&lt;yourresourcegroupname&gt;" -CustomerManagedKeyEncryptionKeyUrl "&lt;thekeyinazurekeyvaultURL&gt;"</t>
    </r>
    <r>
      <rPr>
        <sz val="11"/>
        <color rgb="FF006096"/>
        <rFont val="Roboto Condensed"/>
      </rPr>
      <t xml:space="preserve">
</t>
    </r>
  </si>
  <si>
    <r>
      <rPr>
        <sz val="11"/>
        <color rgb="FF000000"/>
        <rFont val="Calibri"/>
      </rPr>
      <t>Customer Managed Keys allow you more granular control over the encryption of your information.</t>
    </r>
  </si>
  <si>
    <r>
      <rPr>
        <sz val="11"/>
        <color rgb="FF000000"/>
        <rFont val="Calibri"/>
      </rPr>
      <t>This comes with an increased cost, as only Enterprise tier Azure Cache for Redis supports customer managed keys.</t>
    </r>
  </si>
  <si>
    <r>
      <rPr>
        <b/>
        <sz val="11"/>
        <color rgb="FF000000"/>
        <rFont val="Calibri"/>
      </rPr>
      <t>Audit From Azure Portal</t>
    </r>
    <r>
      <rPr>
        <sz val="11"/>
        <color rgb="FF000000"/>
        <rFont val="Calibri"/>
      </rPr>
      <t xml:space="preserve">
</t>
    </r>
    <r>
      <rPr>
        <sz val="11"/>
        <color rgb="FF000000"/>
        <rFont val="Calibri"/>
      </rPr>
      <t>- Select your Redis Cache.</t>
    </r>
    <r>
      <rPr>
        <sz val="11"/>
        <color rgb="FF000000"/>
        <rFont val="Calibri"/>
      </rPr>
      <t xml:space="preserve">
</t>
    </r>
    <r>
      <rPr>
        <sz val="11"/>
        <color rgb="FF000000"/>
        <rFont val="Calibri"/>
      </rPr>
      <t>- In the left column select Encryption.</t>
    </r>
    <r>
      <rPr>
        <sz val="11"/>
        <color rgb="FF000000"/>
        <rFont val="Calibri"/>
      </rPr>
      <t xml:space="preserve">
</t>
    </r>
    <r>
      <rPr>
        <sz val="11"/>
        <color rgb="FF000000"/>
        <rFont val="Calibri"/>
      </rPr>
      <t>- View the keys listed, and determine if the checkbox for 'Customer Managed Key' is selected.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Run the following command to determine if your Azure Cache for Redis is using a Customer Managed Key.</t>
    </r>
    <r>
      <rPr>
        <sz val="11"/>
        <color rgb="FF000000"/>
        <rFont val="Calibri"/>
      </rPr>
      <t xml:space="preserve">
</t>
    </r>
    <r>
      <rPr>
        <sz val="11"/>
        <color rgb="FF006096"/>
        <rFont val="Roboto Condensed"/>
      </rPr>
      <t>Get-AzRedisEnterpriseCache -ResourceGroupName "&lt;resourcegroupname&gt;" -Name "&lt;azurecacheforredisname" | Select-Object -ExpandProperty EnableCustomerManagedKey</t>
    </r>
    <r>
      <rPr>
        <sz val="11"/>
        <color rgb="FF006096"/>
        <rFont val="Roboto Condensed"/>
      </rPr>
      <t xml:space="preserve">
</t>
    </r>
    <r>
      <rPr>
        <sz val="11"/>
        <color rgb="FF000000"/>
        <rFont val="Calibri"/>
      </rPr>
      <t xml:space="preserve">
</t>
    </r>
    <r>
      <rPr>
        <sz val="11"/>
        <color rgb="FF000000"/>
        <rFont val="Calibri"/>
      </rPr>
      <t>- If the command returns true, you are using a customer managed key.</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09aa11bb-87ec-409f-bf0b-49b7c1561a87 </t>
    </r>
    <r>
      <rPr>
        <sz val="11"/>
        <color rgb="FF0000FF"/>
        <rFont val="Calibri"/>
      </rPr>
      <t>(https://portal.azure.com/#view/Microsoft_Azure_Policy/PolicyDetailBlade/definitionId/%2Fproviders%2FMicrosoft.Authorization%2FpolicyDefinitions%2F09aa11bb-87ec-409f-bf0b-49b7c1561a87)</t>
    </r>
    <r>
      <rPr>
        <sz val="11"/>
        <color rgb="FF000000"/>
        <rFont val="Calibri"/>
      </rPr>
      <t xml:space="preserve"> </t>
    </r>
    <r>
      <rPr>
        <b/>
        <sz val="11"/>
        <color rgb="FF000000"/>
        <rFont val="Calibri"/>
      </rPr>
      <t>- Name:</t>
    </r>
    <r>
      <rPr>
        <sz val="11"/>
        <color rgb="FF000000"/>
        <rFont val="Calibri"/>
      </rPr>
      <t xml:space="preserve"> 'Azure Cache for Redis Enterprise should use customer-managed keys for encrypting disk data'</t>
    </r>
  </si>
  <si>
    <r>
      <rPr>
        <sz val="11"/>
        <color rgb="FF000000"/>
        <rFont val="Calibri"/>
      </rPr>
      <t>By default Azure Cache for Redis uses Microsoft Managed Keys for all Redis services.</t>
    </r>
  </si>
  <si>
    <t>2.9</t>
  </si>
  <si>
    <r>
      <rPr>
        <sz val="11"/>
        <rFont val="Calibri"/>
      </rPr>
      <t xml:space="preserve">Ensure </t>
    </r>
    <r>
      <rPr>
        <sz val="11"/>
        <color rgb="FF000000"/>
        <rFont val="Calibri"/>
      </rPr>
      <t>'</t>
    </r>
    <r>
      <rPr>
        <b/>
        <sz val="11"/>
        <color rgb="FF000000"/>
        <rFont val="Calibri"/>
      </rPr>
      <t>Access Keys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</si>
  <si>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Azure Cache for Redis</t>
    </r>
    <r>
      <rPr>
        <sz val="11"/>
        <color rgb="FF000000"/>
        <rFont val="Calibri"/>
      </rPr>
      <t>.</t>
    </r>
    <r>
      <rPr>
        <sz val="11"/>
        <color rgb="FF000000"/>
        <rFont val="Calibri"/>
      </rPr>
      <t xml:space="preserve">
</t>
    </r>
    <r>
      <rPr>
        <sz val="11"/>
        <color rgb="FF000000"/>
        <rFont val="Calibri"/>
      </rPr>
      <t>- Select the name of a cache.</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Authentication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Access keys</t>
    </r>
    <r>
      <rPr>
        <sz val="11"/>
        <color rgb="FF000000"/>
        <rFont val="Calibri"/>
      </rPr>
      <t>.</t>
    </r>
    <r>
      <rPr>
        <sz val="11"/>
        <color rgb="FF000000"/>
        <rFont val="Calibri"/>
      </rPr>
      <t xml:space="preserve">
</t>
    </r>
    <r>
      <rPr>
        <sz val="11"/>
        <color rgb="FF000000"/>
        <rFont val="Calibri"/>
      </rPr>
      <t xml:space="preserve">- Check </t>
    </r>
    <r>
      <rPr>
        <b/>
        <sz val="11"/>
        <color rgb="FF000000"/>
        <rFont val="Calibri"/>
      </rPr>
      <t>Disable Access Keys Authentication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Yes</t>
    </r>
    <r>
      <rPr>
        <sz val="11"/>
        <color rgb="FF000000"/>
        <rFont val="Calibri"/>
      </rPr>
      <t xml:space="preserve"> to confirm.</t>
    </r>
    <r>
      <rPr>
        <sz val="11"/>
        <color rgb="FF000000"/>
        <rFont val="Calibri"/>
      </rPr>
      <t xml:space="preserve">
</t>
    </r>
    <r>
      <rPr>
        <sz val="11"/>
        <color rgb="FF000000"/>
        <rFont val="Calibri"/>
      </rPr>
      <t>- Repeat steps 1-7 for each cache.</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cache requiring remediation, run the following command to disable access key authentication:</t>
    </r>
    <r>
      <rPr>
        <sz val="11"/>
        <color rgb="FF000000"/>
        <rFont val="Calibri"/>
      </rPr>
      <t xml:space="preserve">
</t>
    </r>
    <r>
      <rPr>
        <sz val="11"/>
        <color rgb="FF006096"/>
        <rFont val="Roboto Condensed"/>
      </rPr>
      <t>az redis update --resource-group &lt;resource-group&gt; --name &lt;cache&gt; --set "disableAccessKeyAuthentication=true"</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cache requiring remediation, run the following command to disable access key authentication:</t>
    </r>
    <r>
      <rPr>
        <sz val="11"/>
        <color rgb="FF000000"/>
        <rFont val="Calibri"/>
      </rPr>
      <t xml:space="preserve">
</t>
    </r>
    <r>
      <rPr>
        <sz val="11"/>
        <color rgb="FF006096"/>
        <rFont val="Roboto Condensed"/>
      </rPr>
      <t>Set-AzRedisCache -ResourceGroupName &lt;resource-group&gt; -Name &lt;cache&gt; -DisableAccessKeyAuthentication $true</t>
    </r>
    <r>
      <rPr>
        <sz val="11"/>
        <color rgb="FF006096"/>
        <rFont val="Roboto Condensed"/>
      </rPr>
      <t xml:space="preserve">
</t>
    </r>
  </si>
  <si>
    <r>
      <rPr>
        <sz val="11"/>
        <color rgb="FF000000"/>
        <rFont val="Calibri"/>
      </rPr>
      <t>Ensure access key authentication is disabled for Azure Cache for Redis instances. Use Microsoft Entra for secure cache authentication.</t>
    </r>
  </si>
  <si>
    <r>
      <rPr>
        <sz val="11"/>
        <color rgb="FF000000"/>
        <rFont val="Calibri"/>
      </rPr>
      <t>Disabling access key authentication terminates all existing client connections. Ensure retry mechanisms are in place for reconnection via Microsoft Entra.</t>
    </r>
    <r>
      <rPr>
        <sz val="11"/>
        <color rgb="FF000000"/>
        <rFont val="Calibri"/>
      </rPr>
      <t xml:space="preserve">
</t>
    </r>
    <r>
      <rPr>
        <sz val="11"/>
        <color rgb="FF000000"/>
        <rFont val="Calibri"/>
      </rPr>
      <t>Ensure Microsoft Entra authentication is enabled and configured before disabling access key authentication.</t>
    </r>
    <r>
      <rPr>
        <sz val="11"/>
        <color rgb="FF000000"/>
        <rFont val="Calibri"/>
      </rPr>
      <t xml:space="preserve">
</t>
    </r>
    <r>
      <rPr>
        <sz val="11"/>
        <color rgb="FF000000"/>
        <rFont val="Calibri"/>
      </rPr>
      <t xml:space="preserve">Refer to the recommendation in this section titled </t>
    </r>
    <r>
      <rPr>
        <b/>
        <sz val="11"/>
        <color rgb="FF000000"/>
        <rFont val="Calibri"/>
      </rPr>
      <t>"Ensure 'Microsoft Entra Authentication' is 'Enabled'"</t>
    </r>
    <r>
      <rPr>
        <sz val="11"/>
        <color rgb="FF000000"/>
        <rFont val="Calibri"/>
      </rPr>
      <t xml:space="preserve"> for details.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</si>
  <si>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Azure Cache for Redis</t>
    </r>
    <r>
      <rPr>
        <sz val="11"/>
        <color rgb="FF000000"/>
        <rFont val="Calibri"/>
      </rPr>
      <t>.</t>
    </r>
    <r>
      <rPr>
        <sz val="11"/>
        <color rgb="FF000000"/>
        <rFont val="Calibri"/>
      </rPr>
      <t xml:space="preserve">
</t>
    </r>
    <r>
      <rPr>
        <sz val="11"/>
        <color rgb="FF000000"/>
        <rFont val="Calibri"/>
      </rPr>
      <t>- Select the name of a cache.</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Authentication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Access keys</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Disable Access Keys Authentication</t>
    </r>
    <r>
      <rPr>
        <sz val="11"/>
        <color rgb="FF000000"/>
        <rFont val="Calibri"/>
      </rPr>
      <t xml:space="preserve"> is checked.</t>
    </r>
    <r>
      <rPr>
        <sz val="11"/>
        <color rgb="FF000000"/>
        <rFont val="Calibri"/>
      </rPr>
      <t xml:space="preserve">
</t>
    </r>
    <r>
      <rPr>
        <sz val="11"/>
        <color rgb="FF000000"/>
        <rFont val="Calibri"/>
      </rPr>
      <t>- Repeat steps 1-5 for each cache.</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caches:</t>
    </r>
    <r>
      <rPr>
        <sz val="11"/>
        <color rgb="FF000000"/>
        <rFont val="Calibri"/>
      </rPr>
      <t xml:space="preserve">
</t>
    </r>
    <r>
      <rPr>
        <sz val="11"/>
        <color rgb="FF006096"/>
        <rFont val="Roboto Condensed"/>
      </rPr>
      <t>az redis list</t>
    </r>
    <r>
      <rPr>
        <sz val="11"/>
        <color rgb="FF006096"/>
        <rFont val="Roboto Condensed"/>
      </rPr>
      <t xml:space="preserve">
</t>
    </r>
    <r>
      <rPr>
        <sz val="11"/>
        <color rgb="FF000000"/>
        <rFont val="Calibri"/>
      </rPr>
      <t xml:space="preserve">
</t>
    </r>
    <r>
      <rPr>
        <sz val="11"/>
        <color rgb="FF000000"/>
        <rFont val="Calibri"/>
      </rPr>
      <t xml:space="preserve">For each cache, run the following command to get the </t>
    </r>
    <r>
      <rPr>
        <b/>
        <sz val="11"/>
        <color rgb="FF000000"/>
        <rFont val="Calibri"/>
      </rPr>
      <t>disableAccessKeyAuthentication</t>
    </r>
    <r>
      <rPr>
        <sz val="11"/>
        <color rgb="FF000000"/>
        <rFont val="Calibri"/>
      </rPr>
      <t xml:space="preserve"> setting:</t>
    </r>
    <r>
      <rPr>
        <sz val="11"/>
        <color rgb="FF000000"/>
        <rFont val="Calibri"/>
      </rPr>
      <t xml:space="preserve">
</t>
    </r>
    <r>
      <rPr>
        <sz val="11"/>
        <color rgb="FF006096"/>
        <rFont val="Roboto Condensed"/>
      </rPr>
      <t>az redis show --resource-group &lt;resource-group&gt; --name &lt;cache&gt; --query disableAccessKeyAuthentication</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true</t>
    </r>
    <r>
      <rPr>
        <sz val="11"/>
        <color rgb="FF000000"/>
        <rFont val="Calibri"/>
      </rPr>
      <t xml:space="preserve"> is returned.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caches:</t>
    </r>
    <r>
      <rPr>
        <sz val="11"/>
        <color rgb="FF000000"/>
        <rFont val="Calibri"/>
      </rPr>
      <t xml:space="preserve">
</t>
    </r>
    <r>
      <rPr>
        <sz val="11"/>
        <color rgb="FF006096"/>
        <rFont val="Roboto Condensed"/>
      </rPr>
      <t>Get-AzRedisCache</t>
    </r>
    <r>
      <rPr>
        <sz val="11"/>
        <color rgb="FF006096"/>
        <rFont val="Roboto Condensed"/>
      </rPr>
      <t xml:space="preserve">
</t>
    </r>
    <r>
      <rPr>
        <sz val="11"/>
        <color rgb="FF000000"/>
        <rFont val="Calibri"/>
      </rPr>
      <t xml:space="preserve">
</t>
    </r>
    <r>
      <rPr>
        <sz val="11"/>
        <color rgb="FF000000"/>
        <rFont val="Calibri"/>
      </rPr>
      <t>Run the following command to get the cache in a resource group with a given name:</t>
    </r>
    <r>
      <rPr>
        <sz val="11"/>
        <color rgb="FF000000"/>
        <rFont val="Calibri"/>
      </rPr>
      <t xml:space="preserve">
</t>
    </r>
    <r>
      <rPr>
        <sz val="11"/>
        <color rgb="FF006096"/>
        <rFont val="Roboto Condensed"/>
      </rPr>
      <t>$cache = Get-AzRedisCache -ResourceGroupName &lt;resource-group&gt; -Name &lt;cache&gt;</t>
    </r>
    <r>
      <rPr>
        <sz val="11"/>
        <color rgb="FF006096"/>
        <rFont val="Roboto Condensed"/>
      </rPr>
      <t xml:space="preserve">
</t>
    </r>
    <r>
      <rPr>
        <sz val="11"/>
        <color rgb="FF000000"/>
        <rFont val="Calibri"/>
      </rPr>
      <t xml:space="preserve">
</t>
    </r>
    <r>
      <rPr>
        <sz val="11"/>
        <color rgb="FF000000"/>
        <rFont val="Calibri"/>
      </rPr>
      <t xml:space="preserve">Run the following command to get the </t>
    </r>
    <r>
      <rPr>
        <b/>
        <sz val="11"/>
        <color rgb="FF000000"/>
        <rFont val="Calibri"/>
      </rPr>
      <t>DisableAccessKeyAuthentication</t>
    </r>
    <r>
      <rPr>
        <sz val="11"/>
        <color rgb="FF000000"/>
        <rFont val="Calibri"/>
      </rPr>
      <t xml:space="preserve"> setting:</t>
    </r>
    <r>
      <rPr>
        <sz val="11"/>
        <color rgb="FF000000"/>
        <rFont val="Calibri"/>
      </rPr>
      <t xml:space="preserve">
</t>
    </r>
    <r>
      <rPr>
        <sz val="11"/>
        <color rgb="FF006096"/>
        <rFont val="Roboto Condensed"/>
      </rPr>
      <t>$cache.DisableAccessKeyAuthentication</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True</t>
    </r>
    <r>
      <rPr>
        <sz val="11"/>
        <color rgb="FF000000"/>
        <rFont val="Calibri"/>
      </rPr>
      <t xml:space="preserve"> is returned.</t>
    </r>
    <r>
      <rPr>
        <sz val="11"/>
        <color rgb="FF000000"/>
        <rFont val="Calibri"/>
      </rPr>
      <t xml:space="preserve">
</t>
    </r>
    <r>
      <rPr>
        <sz val="11"/>
        <color rgb="FF000000"/>
        <rFont val="Calibri"/>
      </rPr>
      <t>Repeat for each cache.</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3827af20-8f80-4b15-8300-6db0873ec901 </t>
    </r>
    <r>
      <rPr>
        <sz val="11"/>
        <color rgb="FF0000FF"/>
        <rFont val="Calibri"/>
      </rPr>
      <t>(https://portal.azure.com/#view/Microsoft_Azure_Policy/PolicyDetailBlade/definitionId/%2Fproviders%2FMicrosoft.Authorization%2FpolicyDefinitions%2F3827af20-8f80-4b15-8300-6db0873ec901)</t>
    </r>
    <r>
      <rPr>
        <sz val="11"/>
        <color rgb="FF000000"/>
        <rFont val="Calibri"/>
      </rPr>
      <t xml:space="preserve"> </t>
    </r>
    <r>
      <rPr>
        <b/>
        <sz val="11"/>
        <color rgb="FF000000"/>
        <rFont val="Calibri"/>
      </rPr>
      <t>- Name:</t>
    </r>
    <r>
      <rPr>
        <sz val="11"/>
        <color rgb="FF000000"/>
        <rFont val="Calibri"/>
      </rPr>
      <t xml:space="preserve"> 'Azure Cache for Redis should not use access keys for authentication'</t>
    </r>
  </si>
  <si>
    <r>
      <rPr>
        <sz val="11"/>
        <color rgb="FF000000"/>
        <rFont val="Calibri"/>
      </rPr>
      <t>By default, access key authentication is disabled.</t>
    </r>
  </si>
  <si>
    <t>2.10</t>
  </si>
  <si>
    <r>
      <rPr>
        <sz val="11"/>
        <rFont val="Calibri"/>
      </rPr>
      <t xml:space="preserve">Ensure </t>
    </r>
    <r>
      <rPr>
        <sz val="11"/>
        <color rgb="FF000000"/>
        <rFont val="Calibri"/>
      </rPr>
      <t>'</t>
    </r>
    <r>
      <rPr>
        <b/>
        <sz val="11"/>
        <color rgb="FF000000"/>
        <rFont val="Calibri"/>
      </rPr>
      <t>Update Channel</t>
    </r>
    <r>
      <rPr>
        <sz val="11"/>
        <color rgb="FF000000"/>
        <rFont val="Calibri"/>
      </rPr>
      <t>'</t>
    </r>
    <r>
      <rPr>
        <sz val="11"/>
        <color rgb="FF000000"/>
        <rFont val="Calibri"/>
      </rPr>
      <t xml:space="preserve"> is set to </t>
    </r>
    <r>
      <rPr>
        <sz val="11"/>
        <color rgb="FF000000"/>
        <rFont val="Calibri"/>
      </rPr>
      <t>'</t>
    </r>
    <r>
      <rPr>
        <b/>
        <sz val="11"/>
        <color rgb="FF000000"/>
        <rFont val="Calibri"/>
      </rPr>
      <t>Stable</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</si>
  <si>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Azure Cache for Redis</t>
    </r>
    <r>
      <rPr>
        <sz val="11"/>
        <color rgb="FF000000"/>
        <rFont val="Calibri"/>
      </rPr>
      <t>.</t>
    </r>
    <r>
      <rPr>
        <sz val="11"/>
        <color rgb="FF000000"/>
        <rFont val="Calibri"/>
      </rPr>
      <t xml:space="preserve">
</t>
    </r>
    <r>
      <rPr>
        <sz val="11"/>
        <color rgb="FF000000"/>
        <rFont val="Calibri"/>
      </rPr>
      <t>- Select the name of a cache.</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Schedule updates</t>
    </r>
    <r>
      <rPr>
        <sz val="11"/>
        <color rgb="FF000000"/>
        <rFont val="Calibri"/>
      </rPr>
      <t>.</t>
    </r>
    <r>
      <rPr>
        <sz val="11"/>
        <color rgb="FF000000"/>
        <rFont val="Calibri"/>
      </rPr>
      <t xml:space="preserve">
</t>
    </r>
    <r>
      <rPr>
        <sz val="11"/>
        <color rgb="FF000000"/>
        <rFont val="Calibri"/>
      </rPr>
      <t xml:space="preserve">- Set </t>
    </r>
    <r>
      <rPr>
        <b/>
        <sz val="11"/>
        <color rgb="FF000000"/>
        <rFont val="Calibri"/>
      </rPr>
      <t>Update Channel</t>
    </r>
    <r>
      <rPr>
        <sz val="11"/>
        <color rgb="FF000000"/>
        <rFont val="Calibri"/>
      </rPr>
      <t xml:space="preserve"> to </t>
    </r>
    <r>
      <rPr>
        <b/>
        <sz val="11"/>
        <color rgb="FF000000"/>
        <rFont val="Calibri"/>
      </rPr>
      <t>Stable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r>
      <rPr>
        <sz val="11"/>
        <color rgb="FF000000"/>
        <rFont val="Calibri"/>
      </rPr>
      <t xml:space="preserve">
</t>
    </r>
    <r>
      <rPr>
        <sz val="11"/>
        <color rgb="FF000000"/>
        <rFont val="Calibri"/>
      </rPr>
      <t>- Repeat steps 1-5 for each cache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For each cache requiring remediation, run the following command to set </t>
    </r>
    <r>
      <rPr>
        <b/>
        <sz val="11"/>
        <color rgb="FF000000"/>
        <rFont val="Calibri"/>
      </rPr>
      <t>updateChannel</t>
    </r>
    <r>
      <rPr>
        <sz val="11"/>
        <color rgb="FF000000"/>
        <rFont val="Calibri"/>
      </rPr>
      <t xml:space="preserve"> to </t>
    </r>
    <r>
      <rPr>
        <b/>
        <sz val="11"/>
        <color rgb="FF000000"/>
        <rFont val="Calibri"/>
      </rPr>
      <t>Stable</t>
    </r>
    <r>
      <rPr>
        <sz val="11"/>
        <color rgb="FF000000"/>
        <rFont val="Calibri"/>
      </rPr>
      <t>:</t>
    </r>
    <r>
      <rPr>
        <sz val="11"/>
        <color rgb="FF000000"/>
        <rFont val="Calibri"/>
      </rPr>
      <t xml:space="preserve">
</t>
    </r>
    <r>
      <rPr>
        <sz val="11"/>
        <color rgb="FF006096"/>
        <rFont val="Roboto Condensed"/>
      </rPr>
      <t>az redis update --resource-group &lt;resource-group&gt; --name &lt;cache&gt; --set "updateChannel=Stable"</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For each cache requiring remediation, run the following command to set </t>
    </r>
    <r>
      <rPr>
        <b/>
        <sz val="11"/>
        <color rgb="FF000000"/>
        <rFont val="Calibri"/>
      </rPr>
      <t>UpdateChannel</t>
    </r>
    <r>
      <rPr>
        <sz val="11"/>
        <color rgb="FF000000"/>
        <rFont val="Calibri"/>
      </rPr>
      <t xml:space="preserve"> to </t>
    </r>
    <r>
      <rPr>
        <b/>
        <sz val="11"/>
        <color rgb="FF000000"/>
        <rFont val="Calibri"/>
      </rPr>
      <t>Stable</t>
    </r>
    <r>
      <rPr>
        <sz val="11"/>
        <color rgb="FF000000"/>
        <rFont val="Calibri"/>
      </rPr>
      <t>:</t>
    </r>
    <r>
      <rPr>
        <sz val="11"/>
        <color rgb="FF000000"/>
        <rFont val="Calibri"/>
      </rPr>
      <t xml:space="preserve">
</t>
    </r>
    <r>
      <rPr>
        <sz val="11"/>
        <color rgb="FF006096"/>
        <rFont val="Roboto Condensed"/>
      </rPr>
      <t>Set-AzRedisCache -ResourceGroupName &lt;resource-group&gt; -Name &lt;cache&gt; -UpdateChannel Stable</t>
    </r>
    <r>
      <rPr>
        <sz val="11"/>
        <color rgb="FF006096"/>
        <rFont val="Roboto Condensed"/>
      </rPr>
      <t xml:space="preserve">
</t>
    </r>
  </si>
  <si>
    <r>
      <rPr>
        <sz val="11"/>
        <color rgb="FF000000"/>
        <rFont val="Calibri"/>
      </rPr>
      <t>Ensure all Azure Cache for Redis instances are configured to use the stable update channel.</t>
    </r>
  </si>
  <si>
    <r>
      <rPr>
        <sz val="11"/>
        <color rgb="FF000000"/>
        <rFont val="Calibri"/>
      </rPr>
      <t>Updates and new features will take longer to arrive when using the stable update channel.</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</si>
  <si>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Azure Cache for Redis</t>
    </r>
    <r>
      <rPr>
        <sz val="11"/>
        <color rgb="FF000000"/>
        <rFont val="Calibri"/>
      </rPr>
      <t>.</t>
    </r>
    <r>
      <rPr>
        <sz val="11"/>
        <color rgb="FF000000"/>
        <rFont val="Calibri"/>
      </rPr>
      <t xml:space="preserve">
</t>
    </r>
    <r>
      <rPr>
        <sz val="11"/>
        <color rgb="FF000000"/>
        <rFont val="Calibri"/>
      </rPr>
      <t>- Select the name of a cache.</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Schedule updates</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Update Channel</t>
    </r>
    <r>
      <rPr>
        <sz val="11"/>
        <color rgb="FF000000"/>
        <rFont val="Calibri"/>
      </rPr>
      <t xml:space="preserve"> is set to </t>
    </r>
    <r>
      <rPr>
        <b/>
        <sz val="11"/>
        <color rgb="FF000000"/>
        <rFont val="Calibri"/>
      </rPr>
      <t>Stable</t>
    </r>
    <r>
      <rPr>
        <sz val="11"/>
        <color rgb="FF000000"/>
        <rFont val="Calibri"/>
      </rPr>
      <t>.</t>
    </r>
    <r>
      <rPr>
        <sz val="11"/>
        <color rgb="FF000000"/>
        <rFont val="Calibri"/>
      </rPr>
      <t xml:space="preserve">
</t>
    </r>
    <r>
      <rPr>
        <sz val="11"/>
        <color rgb="FF000000"/>
        <rFont val="Calibri"/>
      </rPr>
      <t>- Repeat steps 1-4 for each cache.</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caches:</t>
    </r>
    <r>
      <rPr>
        <sz val="11"/>
        <color rgb="FF000000"/>
        <rFont val="Calibri"/>
      </rPr>
      <t xml:space="preserve">
</t>
    </r>
    <r>
      <rPr>
        <sz val="11"/>
        <color rgb="FF006096"/>
        <rFont val="Roboto Condensed"/>
      </rPr>
      <t>az redis list</t>
    </r>
    <r>
      <rPr>
        <sz val="11"/>
        <color rgb="FF006096"/>
        <rFont val="Roboto Condensed"/>
      </rPr>
      <t xml:space="preserve">
</t>
    </r>
    <r>
      <rPr>
        <sz val="11"/>
        <color rgb="FF000000"/>
        <rFont val="Calibri"/>
      </rPr>
      <t xml:space="preserve">
</t>
    </r>
    <r>
      <rPr>
        <sz val="11"/>
        <color rgb="FF000000"/>
        <rFont val="Calibri"/>
      </rPr>
      <t xml:space="preserve">For each cache, run the following command to get the </t>
    </r>
    <r>
      <rPr>
        <b/>
        <sz val="11"/>
        <color rgb="FF000000"/>
        <rFont val="Calibri"/>
      </rPr>
      <t>updateChannel</t>
    </r>
    <r>
      <rPr>
        <sz val="11"/>
        <color rgb="FF000000"/>
        <rFont val="Calibri"/>
      </rPr>
      <t xml:space="preserve"> setting:</t>
    </r>
    <r>
      <rPr>
        <sz val="11"/>
        <color rgb="FF000000"/>
        <rFont val="Calibri"/>
      </rPr>
      <t xml:space="preserve">
</t>
    </r>
    <r>
      <rPr>
        <sz val="11"/>
        <color rgb="FF006096"/>
        <rFont val="Roboto Condensed"/>
      </rPr>
      <t>az redis show --resource-group &lt;resource-group&gt; --name &lt;cache&gt; --query updateChannel</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"Stable"</t>
    </r>
    <r>
      <rPr>
        <sz val="11"/>
        <color rgb="FF000000"/>
        <rFont val="Calibri"/>
      </rPr>
      <t xml:space="preserve"> is returned.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caches:</t>
    </r>
    <r>
      <rPr>
        <sz val="11"/>
        <color rgb="FF000000"/>
        <rFont val="Calibri"/>
      </rPr>
      <t xml:space="preserve">
</t>
    </r>
    <r>
      <rPr>
        <sz val="11"/>
        <color rgb="FF006096"/>
        <rFont val="Roboto Condensed"/>
      </rPr>
      <t>Get-AzRedisCache</t>
    </r>
    <r>
      <rPr>
        <sz val="11"/>
        <color rgb="FF006096"/>
        <rFont val="Roboto Condensed"/>
      </rPr>
      <t xml:space="preserve">
</t>
    </r>
    <r>
      <rPr>
        <sz val="11"/>
        <color rgb="FF000000"/>
        <rFont val="Calibri"/>
      </rPr>
      <t xml:space="preserve">
</t>
    </r>
    <r>
      <rPr>
        <sz val="11"/>
        <color rgb="FF000000"/>
        <rFont val="Calibri"/>
      </rPr>
      <t>Run the following command to get the cache in a resource group with a given name:</t>
    </r>
    <r>
      <rPr>
        <sz val="11"/>
        <color rgb="FF000000"/>
        <rFont val="Calibri"/>
      </rPr>
      <t xml:space="preserve">
</t>
    </r>
    <r>
      <rPr>
        <sz val="11"/>
        <color rgb="FF006096"/>
        <rFont val="Roboto Condensed"/>
      </rPr>
      <t>$cache = Get-AzRedisCache -ResourceGroupName &lt;resource-group&gt; -Name &lt;cache&gt;</t>
    </r>
    <r>
      <rPr>
        <sz val="11"/>
        <color rgb="FF006096"/>
        <rFont val="Roboto Condensed"/>
      </rPr>
      <t xml:space="preserve">
</t>
    </r>
    <r>
      <rPr>
        <sz val="11"/>
        <color rgb="FF000000"/>
        <rFont val="Calibri"/>
      </rPr>
      <t xml:space="preserve">
</t>
    </r>
    <r>
      <rPr>
        <sz val="11"/>
        <color rgb="FF000000"/>
        <rFont val="Calibri"/>
      </rPr>
      <t xml:space="preserve">Run the following command to get the </t>
    </r>
    <r>
      <rPr>
        <b/>
        <sz val="11"/>
        <color rgb="FF000000"/>
        <rFont val="Calibri"/>
      </rPr>
      <t>UpdateChannel</t>
    </r>
    <r>
      <rPr>
        <sz val="11"/>
        <color rgb="FF000000"/>
        <rFont val="Calibri"/>
      </rPr>
      <t xml:space="preserve"> setting:</t>
    </r>
    <r>
      <rPr>
        <sz val="11"/>
        <color rgb="FF000000"/>
        <rFont val="Calibri"/>
      </rPr>
      <t xml:space="preserve">
</t>
    </r>
    <r>
      <rPr>
        <sz val="11"/>
        <color rgb="FF006096"/>
        <rFont val="Roboto Condensed"/>
      </rPr>
      <t>$cache.UpdateChannel</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Stable</t>
    </r>
    <r>
      <rPr>
        <sz val="11"/>
        <color rgb="FF000000"/>
        <rFont val="Calibri"/>
      </rPr>
      <t xml:space="preserve"> is returned.</t>
    </r>
    <r>
      <rPr>
        <sz val="11"/>
        <color rgb="FF000000"/>
        <rFont val="Calibri"/>
      </rPr>
      <t xml:space="preserve">
</t>
    </r>
    <r>
      <rPr>
        <sz val="11"/>
        <color rgb="FF000000"/>
        <rFont val="Calibri"/>
      </rPr>
      <t>Repeat for each cache.</t>
    </r>
  </si>
  <si>
    <r>
      <rPr>
        <sz val="11"/>
        <color rgb="FF000000"/>
        <rFont val="Calibri"/>
      </rPr>
      <t>By default, 'Update Channel' is set to 'Stable'.</t>
    </r>
  </si>
  <si>
    <t>Azure Cosmos DB</t>
  </si>
  <si>
    <t>3.1</t>
  </si>
  <si>
    <r>
      <rPr>
        <sz val="11"/>
        <rFont val="Calibri"/>
      </rPr>
      <t xml:space="preserve">Ensure That </t>
    </r>
    <r>
      <rPr>
        <sz val="11"/>
        <color rgb="FF000000"/>
        <rFont val="Calibri"/>
      </rPr>
      <t>'</t>
    </r>
    <r>
      <rPr>
        <b/>
        <sz val="11"/>
        <color rgb="FF000000"/>
        <rFont val="Calibri"/>
      </rPr>
      <t>Firewalls &amp; Networks</t>
    </r>
    <r>
      <rPr>
        <sz val="11"/>
        <color rgb="FF000000"/>
        <rFont val="Calibri"/>
      </rPr>
      <t>'</t>
    </r>
    <r>
      <rPr>
        <sz val="11"/>
        <color rgb="FF000000"/>
        <rFont val="Calibri"/>
      </rPr>
      <t xml:space="preserve"> Is Limited to Use Selected Networks Instead of All Networks</t>
    </r>
  </si>
  <si>
    <r>
      <rPr>
        <b/>
        <sz val="11"/>
        <color rgb="FF000000"/>
        <rFont val="Calibri"/>
      </rPr>
      <t>Remediate From Azure Portal</t>
    </r>
    <r>
      <rPr>
        <sz val="11"/>
        <color rgb="FF000000"/>
        <rFont val="Calibri"/>
      </rPr>
      <t xml:space="preserve">
</t>
    </r>
    <r>
      <rPr>
        <sz val="11"/>
        <color rgb="FF000000"/>
        <rFont val="Calibri"/>
      </rPr>
      <t>- Open the portal menu.</t>
    </r>
    <r>
      <rPr>
        <sz val="11"/>
        <color rgb="FF000000"/>
        <rFont val="Calibri"/>
      </rPr>
      <t xml:space="preserve">
</t>
    </r>
    <r>
      <rPr>
        <sz val="11"/>
        <color rgb="FF000000"/>
        <rFont val="Calibri"/>
      </rPr>
      <t>- Select the Azure Cosmos DB blade.</t>
    </r>
    <r>
      <rPr>
        <sz val="11"/>
        <color rgb="FF000000"/>
        <rFont val="Calibri"/>
      </rPr>
      <t xml:space="preserve">
</t>
    </r>
    <r>
      <rPr>
        <sz val="11"/>
        <color rgb="FF000000"/>
        <rFont val="Calibri"/>
      </rPr>
      <t>- Select a Cosmos DB account to audit.</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Public network access</t>
    </r>
    <r>
      <rPr>
        <sz val="11"/>
        <color rgb="FF000000"/>
        <rFont val="Calibri"/>
      </rPr>
      <t xml:space="preserve">, select </t>
    </r>
    <r>
      <rPr>
        <b/>
        <sz val="11"/>
        <color rgb="FF000000"/>
        <rFont val="Calibri"/>
      </rPr>
      <t>Selected networks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Virtual networks</t>
    </r>
    <r>
      <rPr>
        <sz val="11"/>
        <color rgb="FF000000"/>
        <rFont val="Calibri"/>
      </rPr>
      <t xml:space="preserve">, select </t>
    </r>
    <r>
      <rPr>
        <b/>
        <sz val="11"/>
        <color rgb="FF000000"/>
        <rFont val="Calibri"/>
      </rPr>
      <t>+ Add existing virtual network</t>
    </r>
    <r>
      <rPr>
        <sz val="11"/>
        <color rgb="FF000000"/>
        <rFont val="Calibri"/>
      </rPr>
      <t xml:space="preserve"> or </t>
    </r>
    <r>
      <rPr>
        <b/>
        <sz val="11"/>
        <color rgb="FF000000"/>
        <rFont val="Calibri"/>
      </rPr>
      <t>+ Add a new virtual network</t>
    </r>
    <r>
      <rPr>
        <sz val="11"/>
        <color rgb="FF000000"/>
        <rFont val="Calibri"/>
      </rPr>
      <t>.</t>
    </r>
    <r>
      <rPr>
        <sz val="11"/>
        <color rgb="FF000000"/>
        <rFont val="Calibri"/>
      </rPr>
      <t xml:space="preserve">
</t>
    </r>
    <r>
      <rPr>
        <sz val="11"/>
        <color rgb="FF000000"/>
        <rFont val="Calibri"/>
      </rPr>
      <t xml:space="preserve">- For existing networks, select subscription, virtual network, subnet and click </t>
    </r>
    <r>
      <rPr>
        <b/>
        <sz val="11"/>
        <color rgb="FF000000"/>
        <rFont val="Calibri"/>
      </rPr>
      <t>Add</t>
    </r>
    <r>
      <rPr>
        <sz val="11"/>
        <color rgb="FF000000"/>
        <rFont val="Calibri"/>
      </rPr>
      <t xml:space="preserve">. For new networks, provide a name, update the default values if required, and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</si>
  <si>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Limiting your Cosmos DB to only communicate on whitelisted networks lowers its attack footprint.</t>
    </r>
  </si>
  <si>
    <r>
      <rPr>
        <b/>
        <sz val="11"/>
        <color rgb="FF000000"/>
        <rFont val="Calibri"/>
      </rPr>
      <t>WARNING:</t>
    </r>
    <r>
      <rPr>
        <sz val="11"/>
        <color rgb="FF000000"/>
        <rFont val="Calibri"/>
      </rPr>
      <t xml:space="preserve"> Failure to whitelist the correct networks will result in a connection loss. If using NoSQL / Table / Graph APIs for Cosmos DB Data Explorer end user IPs must be allowed. Other APIs are proxied and shouldn't require end user IPs.</t>
    </r>
    <r>
      <rPr>
        <sz val="11"/>
        <color rgb="FF000000"/>
        <rFont val="Calibri"/>
      </rPr>
      <t xml:space="preserve">
</t>
    </r>
    <r>
      <rPr>
        <b/>
        <sz val="11"/>
        <color rgb="FF000000"/>
        <rFont val="Calibri"/>
      </rPr>
      <t>WARNING:</t>
    </r>
    <r>
      <rPr>
        <sz val="11"/>
        <color rgb="FF000000"/>
        <rFont val="Calibri"/>
      </rPr>
      <t xml:space="preserve"> Changes to Cosmos DB firewalls may take up to 15 minutes to apply. Ensure that sufficient time is planned for remediation or changes to avoid disruption.</t>
    </r>
  </si>
  <si>
    <r>
      <rPr>
        <b/>
        <sz val="11"/>
        <color rgb="FF000000"/>
        <rFont val="Calibri"/>
      </rPr>
      <t>Audit From Azure Portal</t>
    </r>
    <r>
      <rPr>
        <sz val="11"/>
        <color rgb="FF000000"/>
        <rFont val="Calibri"/>
      </rPr>
      <t xml:space="preserve">
</t>
    </r>
    <r>
      <rPr>
        <sz val="11"/>
        <color rgb="FF000000"/>
        <rFont val="Calibri"/>
      </rPr>
      <t>- Open the portal menu.</t>
    </r>
    <r>
      <rPr>
        <sz val="11"/>
        <color rgb="FF000000"/>
        <rFont val="Calibri"/>
      </rPr>
      <t xml:space="preserve">
</t>
    </r>
    <r>
      <rPr>
        <sz val="11"/>
        <color rgb="FF000000"/>
        <rFont val="Calibri"/>
      </rPr>
      <t>- Select the Azure Cosmos DB blade</t>
    </r>
    <r>
      <rPr>
        <sz val="11"/>
        <color rgb="FF000000"/>
        <rFont val="Calibri"/>
      </rPr>
      <t xml:space="preserve">
</t>
    </r>
    <r>
      <rPr>
        <sz val="11"/>
        <color rgb="FF000000"/>
        <rFont val="Calibri"/>
      </rPr>
      <t>- Select a Cosmos DB to audit.</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Public network access</t>
    </r>
    <r>
      <rPr>
        <sz val="11"/>
        <color rgb="FF000000"/>
        <rFont val="Calibri"/>
      </rPr>
      <t xml:space="preserve">, ensure </t>
    </r>
    <r>
      <rPr>
        <b/>
        <sz val="11"/>
        <color rgb="FF000000"/>
        <rFont val="Calibri"/>
      </rPr>
      <t>Selected networks</t>
    </r>
    <r>
      <rPr>
        <sz val="11"/>
        <color rgb="FF000000"/>
        <rFont val="Calibri"/>
      </rPr>
      <t xml:space="preserve"> is selected.</t>
    </r>
    <r>
      <rPr>
        <sz val="11"/>
        <color rgb="FF000000"/>
        <rFont val="Calibri"/>
      </rPr>
      <t xml:space="preserve">
</t>
    </r>
    <r>
      <rPr>
        <sz val="11"/>
        <color rgb="FF000000"/>
        <rFont val="Calibri"/>
      </rPr>
      <t xml:space="preserve">- Under </t>
    </r>
    <r>
      <rPr>
        <b/>
        <sz val="11"/>
        <color rgb="FF000000"/>
        <rFont val="Calibri"/>
      </rPr>
      <t>Virtual networks</t>
    </r>
    <r>
      <rPr>
        <sz val="11"/>
        <color rgb="FF000000"/>
        <rFont val="Calibri"/>
      </rPr>
      <t>, ensure appropriate virtual networks are configured.</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Retrieve a list of all CosmosDB database names:</t>
    </r>
    <r>
      <rPr>
        <sz val="11"/>
        <color rgb="FF000000"/>
        <rFont val="Calibri"/>
      </rPr>
      <t xml:space="preserve">
</t>
    </r>
    <r>
      <rPr>
        <sz val="11"/>
        <color rgb="FF006096"/>
        <rFont val="Roboto Condensed"/>
      </rPr>
      <t>az cosmosdb list</t>
    </r>
    <r>
      <rPr>
        <sz val="11"/>
        <color rgb="FF006096"/>
        <rFont val="Roboto Condensed"/>
      </rPr>
      <t xml:space="preserve">
</t>
    </r>
    <r>
      <rPr>
        <sz val="11"/>
        <color rgb="FF000000"/>
        <rFont val="Calibri"/>
      </rPr>
      <t xml:space="preserve">
</t>
    </r>
    <r>
      <rPr>
        <sz val="11"/>
        <color rgb="FF000000"/>
        <rFont val="Calibri"/>
      </rPr>
      <t>For each database listed, run the following command:</t>
    </r>
    <r>
      <rPr>
        <sz val="11"/>
        <color rgb="FF000000"/>
        <rFont val="Calibri"/>
      </rPr>
      <t xml:space="preserve">
</t>
    </r>
    <r>
      <rPr>
        <sz val="11"/>
        <color rgb="FF006096"/>
        <rFont val="Roboto Condensed"/>
      </rPr>
      <t>az cosmosdb show &lt;database id&gt;</t>
    </r>
    <r>
      <rPr>
        <sz val="11"/>
        <color rgb="FF006096"/>
        <rFont val="Roboto Condensed"/>
      </rPr>
      <t xml:space="preserve">
</t>
    </r>
    <r>
      <rPr>
        <sz val="11"/>
        <color rgb="FF000000"/>
        <rFont val="Calibri"/>
      </rPr>
      <t xml:space="preserve">
</t>
    </r>
    <r>
      <rPr>
        <sz val="11"/>
        <color rgb="FF000000"/>
        <rFont val="Calibri"/>
      </rPr>
      <t xml:space="preserve">For each database, ensure that </t>
    </r>
    <r>
      <rPr>
        <b/>
        <sz val="11"/>
        <color rgb="FF000000"/>
        <rFont val="Calibri"/>
      </rPr>
      <t>isVirtualNetworkFilterEnabled</t>
    </r>
    <r>
      <rPr>
        <sz val="11"/>
        <color rgb="FF000000"/>
        <rFont val="Calibri"/>
      </rPr>
      <t xml:space="preserve"> is set to </t>
    </r>
    <r>
      <rPr>
        <b/>
        <sz val="11"/>
        <color rgb="FF000000"/>
        <rFont val="Calibri"/>
      </rPr>
      <t>true</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862e97cf-49fc-4a5c-9de4-40d4e2e7c8eb </t>
    </r>
    <r>
      <rPr>
        <sz val="11"/>
        <color rgb="FF0000FF"/>
        <rFont val="Calibri"/>
      </rPr>
      <t>(https://portal.azure.com/#view/Microsoft_Azure_Policy/PolicyDetailBlade/definitionId/%2Fproviders%2FMicrosoft.Authorization%2FpolicyDefinitions%2F862e97cf-49fc-4a5c-9de4-40d4e2e7c8eb)</t>
    </r>
    <r>
      <rPr>
        <sz val="11"/>
        <color rgb="FF000000"/>
        <rFont val="Calibri"/>
      </rPr>
      <t xml:space="preserve"> </t>
    </r>
    <r>
      <rPr>
        <b/>
        <sz val="11"/>
        <color rgb="FF000000"/>
        <rFont val="Calibri"/>
      </rPr>
      <t>- Name:</t>
    </r>
    <r>
      <rPr>
        <sz val="11"/>
        <color rgb="FF000000"/>
        <rFont val="Calibri"/>
      </rPr>
      <t xml:space="preserve"> 'Azure Cosmos DB accounts should have firewall rules'</t>
    </r>
  </si>
  <si>
    <r>
      <rPr>
        <sz val="11"/>
        <color rgb="FF000000"/>
        <rFont val="Calibri"/>
      </rPr>
      <t>By default, Cosmos DBs are set to have access all networks.</t>
    </r>
  </si>
  <si>
    <t>3.2</t>
  </si>
  <si>
    <r>
      <rPr>
        <sz val="11"/>
        <rFont val="Calibri"/>
      </rPr>
      <t>Ensure that Cosmos DB uses Private Endpoints where possible</t>
    </r>
  </si>
  <si>
    <r>
      <rPr>
        <b/>
        <sz val="11"/>
        <color rgb="FF000000"/>
        <rFont val="Calibri"/>
      </rPr>
      <t>Remediate From Azure Portal</t>
    </r>
    <r>
      <rPr>
        <sz val="11"/>
        <color rgb="FF000000"/>
        <rFont val="Calibri"/>
      </rPr>
      <t xml:space="preserve">
</t>
    </r>
    <r>
      <rPr>
        <sz val="11"/>
        <color rgb="FF000000"/>
        <rFont val="Calibri"/>
      </rPr>
      <t>- Open the portal menu.</t>
    </r>
    <r>
      <rPr>
        <sz val="11"/>
        <color rgb="FF000000"/>
        <rFont val="Calibri"/>
      </rPr>
      <t xml:space="preserve">
</t>
    </r>
    <r>
      <rPr>
        <sz val="11"/>
        <color rgb="FF000000"/>
        <rFont val="Calibri"/>
      </rPr>
      <t>- Select the Azure Cosmos DB blade.</t>
    </r>
    <r>
      <rPr>
        <sz val="11"/>
        <color rgb="FF000000"/>
        <rFont val="Calibri"/>
      </rPr>
      <t xml:space="preserve">
</t>
    </r>
    <r>
      <rPr>
        <sz val="11"/>
        <color rgb="FF000000"/>
        <rFont val="Calibri"/>
      </rPr>
      <t>- Select the Azure Cosmos DB account.</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Private access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Private Endpoint</t>
    </r>
    <r>
      <rPr>
        <sz val="11"/>
        <color rgb="FF000000"/>
        <rFont val="Calibri"/>
      </rPr>
      <t>.</t>
    </r>
    <r>
      <rPr>
        <sz val="11"/>
        <color rgb="FF000000"/>
        <rFont val="Calibri"/>
      </rPr>
      <t xml:space="preserve">
</t>
    </r>
    <r>
      <rPr>
        <sz val="11"/>
        <color rgb="FF000000"/>
        <rFont val="Calibri"/>
      </rPr>
      <t>- Provide a Name.</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From the Resource type drop down, select </t>
    </r>
    <r>
      <rPr>
        <b/>
        <sz val="11"/>
        <color rgb="FF000000"/>
        <rFont val="Calibri"/>
      </rPr>
      <t>Microsoft.AzureCosmosDB/databaseAccounts</t>
    </r>
    <r>
      <rPr>
        <sz val="11"/>
        <color rgb="FF000000"/>
        <rFont val="Calibri"/>
      </rPr>
      <t>.</t>
    </r>
    <r>
      <rPr>
        <sz val="11"/>
        <color rgb="FF000000"/>
        <rFont val="Calibri"/>
      </rPr>
      <t xml:space="preserve">
</t>
    </r>
    <r>
      <rPr>
        <sz val="11"/>
        <color rgb="FF000000"/>
        <rFont val="Calibri"/>
      </rPr>
      <t>- From the Resource drop down, select the Cosmos DB account.</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Provide appropriate Virtual Network details.</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Provide appropriate DNS details.</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Optionally provide Tags.</t>
    </r>
    <r>
      <rPr>
        <sz val="11"/>
        <color rgb="FF000000"/>
        <rFont val="Calibri"/>
      </rPr>
      <t xml:space="preserve">
</t>
    </r>
    <r>
      <rPr>
        <sz val="11"/>
        <color rgb="FF000000"/>
        <rFont val="Calibri"/>
      </rPr>
      <t xml:space="preserve">- Click </t>
    </r>
    <r>
      <rPr>
        <b/>
        <sz val="11"/>
        <color rgb="FF000000"/>
        <rFont val="Calibri"/>
      </rPr>
      <t>Next : 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</si>
  <si>
    <r>
      <rPr>
        <sz val="11"/>
        <color rgb="FF000000"/>
        <rFont val="Calibri"/>
      </rPr>
      <t>Private endpoints limit network traffic to approved sources.</t>
    </r>
  </si>
  <si>
    <r>
      <rPr>
        <sz val="11"/>
        <color rgb="FF000000"/>
        <rFont val="Calibri"/>
      </rPr>
      <t>Only whitelisted services will have access to communicate with the Cosmos DB.</t>
    </r>
  </si>
  <si>
    <r>
      <rPr>
        <b/>
        <sz val="11"/>
        <color rgb="FF000000"/>
        <rFont val="Calibri"/>
      </rPr>
      <t>Audit From Azure Portal</t>
    </r>
    <r>
      <rPr>
        <sz val="11"/>
        <color rgb="FF000000"/>
        <rFont val="Calibri"/>
      </rPr>
      <t xml:space="preserve">
</t>
    </r>
    <r>
      <rPr>
        <sz val="11"/>
        <color rgb="FF000000"/>
        <rFont val="Calibri"/>
      </rPr>
      <t>- Open the portal menu.</t>
    </r>
    <r>
      <rPr>
        <sz val="11"/>
        <color rgb="FF000000"/>
        <rFont val="Calibri"/>
      </rPr>
      <t xml:space="preserve">
</t>
    </r>
    <r>
      <rPr>
        <sz val="11"/>
        <color rgb="FF000000"/>
        <rFont val="Calibri"/>
      </rPr>
      <t>- Select the Azure Cosmos DB blade.</t>
    </r>
    <r>
      <rPr>
        <sz val="11"/>
        <color rgb="FF000000"/>
        <rFont val="Calibri"/>
      </rPr>
      <t xml:space="preserve">
</t>
    </r>
    <r>
      <rPr>
        <sz val="11"/>
        <color rgb="FF000000"/>
        <rFont val="Calibri"/>
      </rPr>
      <t>- Select the Azure Cosmos DB account.</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Public network access</t>
    </r>
    <r>
      <rPr>
        <sz val="11"/>
        <color rgb="FF000000"/>
        <rFont val="Calibri"/>
      </rPr>
      <t xml:space="preserve"> is set to </t>
    </r>
    <r>
      <rPr>
        <b/>
        <sz val="11"/>
        <color rgb="FF000000"/>
        <rFont val="Calibri"/>
      </rPr>
      <t>Selected networks</t>
    </r>
    <r>
      <rPr>
        <sz val="11"/>
        <color rgb="FF000000"/>
        <rFont val="Calibri"/>
      </rPr>
      <t>.</t>
    </r>
    <r>
      <rPr>
        <sz val="11"/>
        <color rgb="FF000000"/>
        <rFont val="Calibri"/>
      </rPr>
      <t xml:space="preserve">
</t>
    </r>
    <r>
      <rPr>
        <sz val="11"/>
        <color rgb="FF000000"/>
        <rFont val="Calibri"/>
      </rPr>
      <t>- Ensure the listed networks are set appropriately.</t>
    </r>
    <r>
      <rPr>
        <sz val="11"/>
        <color rgb="FF000000"/>
        <rFont val="Calibri"/>
      </rPr>
      <t xml:space="preserve">
</t>
    </r>
    <r>
      <rPr>
        <sz val="11"/>
        <color rgb="FF000000"/>
        <rFont val="Calibri"/>
      </rPr>
      <t xml:space="preserve">- Select </t>
    </r>
    <r>
      <rPr>
        <b/>
        <sz val="11"/>
        <color rgb="FF000000"/>
        <rFont val="Calibri"/>
      </rPr>
      <t>Private access</t>
    </r>
    <r>
      <rPr>
        <sz val="11"/>
        <color rgb="FF000000"/>
        <rFont val="Calibri"/>
      </rPr>
      <t>.</t>
    </r>
    <r>
      <rPr>
        <sz val="11"/>
        <color rgb="FF000000"/>
        <rFont val="Calibri"/>
      </rPr>
      <t xml:space="preserve">
</t>
    </r>
    <r>
      <rPr>
        <sz val="11"/>
        <color rgb="FF000000"/>
        <rFont val="Calibri"/>
      </rPr>
      <t xml:space="preserve">- Ensure a private endpoint exists and </t>
    </r>
    <r>
      <rPr>
        <b/>
        <sz val="11"/>
        <color rgb="FF000000"/>
        <rFont val="Calibri"/>
      </rPr>
      <t>Connection state</t>
    </r>
    <r>
      <rPr>
        <sz val="11"/>
        <color rgb="FF000000"/>
        <rFont val="Calibri"/>
      </rPr>
      <t xml:space="preserve"> is </t>
    </r>
    <r>
      <rPr>
        <b/>
        <sz val="11"/>
        <color rgb="FF000000"/>
        <rFont val="Calibri"/>
      </rPr>
      <t>Approved</t>
    </r>
    <r>
      <rPr>
        <sz val="11"/>
        <color rgb="FF000000"/>
        <rFont val="Calibri"/>
      </rPr>
      <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58440f8a-10c5-4151-bdce-dfbaad4a20b7 </t>
    </r>
    <r>
      <rPr>
        <sz val="11"/>
        <color rgb="FF0000FF"/>
        <rFont val="Calibri"/>
      </rPr>
      <t>(https://portal.azure.com/#view/Microsoft_Azure_Policy/PolicyDetailBlade/definitionId/%2Fproviders%2FMicrosoft.Authorization%2FpolicyDefinitions%2F58440f8a-10c5-4151-bdce-dfbaad4a20b7)</t>
    </r>
    <r>
      <rPr>
        <sz val="11"/>
        <color rgb="FF000000"/>
        <rFont val="Calibri"/>
      </rPr>
      <t xml:space="preserve"> </t>
    </r>
    <r>
      <rPr>
        <b/>
        <sz val="11"/>
        <color rgb="FF000000"/>
        <rFont val="Calibri"/>
      </rPr>
      <t>- Name:</t>
    </r>
    <r>
      <rPr>
        <sz val="11"/>
        <color rgb="FF000000"/>
        <rFont val="Calibri"/>
      </rPr>
      <t xml:space="preserve"> 'CosmosDB accounts should use private link'</t>
    </r>
  </si>
  <si>
    <r>
      <rPr>
        <sz val="11"/>
        <color rgb="FF000000"/>
        <rFont val="Calibri"/>
      </rPr>
      <t>By default Cosmos DB does not have private endpoints enabled and its traffic is public to the network.</t>
    </r>
  </si>
  <si>
    <t>3.3</t>
  </si>
  <si>
    <r>
      <rPr>
        <sz val="11"/>
        <rFont val="Calibri"/>
      </rPr>
      <t xml:space="preserve">Ensure that </t>
    </r>
    <r>
      <rPr>
        <sz val="11"/>
        <color rgb="FF000000"/>
        <rFont val="Calibri"/>
      </rPr>
      <t>'</t>
    </r>
    <r>
      <rPr>
        <b/>
        <sz val="11"/>
        <color rgb="FF000000"/>
        <rFont val="Calibri"/>
      </rPr>
      <t>disableLocalAuth</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</si>
  <si>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Map all the resources that currently have access to the Azure Cosmos DB account with keys or access tokens.</t>
    </r>
    <r>
      <rPr>
        <sz val="11"/>
        <color rgb="FF000000"/>
        <rFont val="Calibri"/>
      </rPr>
      <t xml:space="preserve">
</t>
    </r>
    <r>
      <rPr>
        <sz val="11"/>
        <color rgb="FF000000"/>
        <rFont val="Calibri"/>
      </rPr>
      <t>Create an Entra ID identity for each of these resources:</t>
    </r>
    <r>
      <rPr>
        <sz val="11"/>
        <color rgb="FF000000"/>
        <rFont val="Calibri"/>
      </rPr>
      <t xml:space="preserve">
</t>
    </r>
    <r>
      <rPr>
        <sz val="11"/>
        <color rgb="FF000000"/>
        <rFont val="Calibri"/>
      </rPr>
      <t>- For Azure resources, you can create a managed identity. You may choose between system-assigned and user-assigned managed identities.</t>
    </r>
    <r>
      <rPr>
        <sz val="11"/>
        <color rgb="FF000000"/>
        <rFont val="Calibri"/>
      </rPr>
      <t xml:space="preserve">
</t>
    </r>
    <r>
      <rPr>
        <sz val="11"/>
        <color rgb="FF000000"/>
        <rFont val="Calibri"/>
      </rPr>
      <t>- For non-Azure resources, create Entra ID service principals. Grant each Entra ID service principal the minimum permissions it requires. We recommend using one of the two built-in role definitions: Cosmos DB Built-in Data Reader or Cosmos DB Built-in Data Contributor. Validate that the new resource is functioning correctly. After new permissions are granted to identities, it may take a few hours for them to propagate.</t>
    </r>
    <r>
      <rPr>
        <sz val="11"/>
        <color rgb="FF000000"/>
        <rFont val="Calibri"/>
      </rPr>
      <t xml:space="preserve">
</t>
    </r>
    <r>
      <rPr>
        <sz val="11"/>
        <color rgb="FF000000"/>
        <rFont val="Calibri"/>
      </rPr>
      <t>When all resources work correctly with the new identities, continue to the next step.</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For each Cosmos DB account requiring remediation, run the following command to set </t>
    </r>
    <r>
      <rPr>
        <b/>
        <sz val="11"/>
        <color rgb="FF000000"/>
        <rFont val="Calibri"/>
      </rPr>
      <t>disableLocalAuth</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6096"/>
        <rFont val="Roboto Condensed"/>
      </rPr>
      <t>az resource update --resource-group &lt;resource-group&gt; --name &lt;cosmosdb-account&gt; --resource-type Microsoft.DocumentDB/databaseAccounts --set properties.disableLocalAuth=true</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For each Cosmos DB account requiring remediation, run the following commands to set </t>
    </r>
    <r>
      <rPr>
        <b/>
        <sz val="11"/>
        <color rgb="FF000000"/>
        <rFont val="Calibri"/>
      </rPr>
      <t>disableLocalAuth</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6096"/>
        <rFont val="Roboto Condensed"/>
      </rPr>
      <t>$cosmosdb = Get-AzResource -ResourceType Microsoft.DocumentDB/databaseAccounts -ResourceGroupName &lt;resource-group&gt; -ResourceName &lt;cosmosdb-account&gt;</t>
    </r>
    <r>
      <rPr>
        <sz val="11"/>
        <color rgb="FF006096"/>
        <rFont val="Roboto Condensed"/>
      </rPr>
      <t xml:space="preserve">
</t>
    </r>
    <r>
      <rPr>
        <sz val="11"/>
        <color rgb="FF006096"/>
        <rFont val="Roboto Condensed"/>
      </rPr>
      <t>$cosmosdb.Properties.disableLocalAuth = "True"</t>
    </r>
    <r>
      <rPr>
        <sz val="11"/>
        <color rgb="FF006096"/>
        <rFont val="Roboto Condensed"/>
      </rPr>
      <t xml:space="preserve">
</t>
    </r>
    <r>
      <rPr>
        <sz val="11"/>
        <color rgb="FF006096"/>
        <rFont val="Roboto Condensed"/>
      </rPr>
      <t>$cosmosdb | Set-AzResource -Force</t>
    </r>
    <r>
      <rPr>
        <sz val="11"/>
        <color rgb="FF006096"/>
        <rFont val="Roboto Condensed"/>
      </rPr>
      <t xml:space="preserve">
</t>
    </r>
  </si>
  <si>
    <r>
      <rPr>
        <sz val="11"/>
        <color rgb="FF000000"/>
        <rFont val="Calibri"/>
      </rPr>
      <t xml:space="preserve">Ensure that key-based authentication (including resource owner password credential authentication) is disabled for Azure Cosmos DB accounts by setting </t>
    </r>
    <r>
      <rPr>
        <b/>
        <sz val="11"/>
        <color rgb="FF000000"/>
        <rFont val="Calibri"/>
      </rPr>
      <t>disableLocalAuth</t>
    </r>
    <r>
      <rPr>
        <sz val="11"/>
        <color rgb="FF000000"/>
        <rFont val="Calibri"/>
      </rPr>
      <t xml:space="preserve"> to </t>
    </r>
    <r>
      <rPr>
        <b/>
        <sz val="11"/>
        <color rgb="FF000000"/>
        <rFont val="Calibri"/>
      </rPr>
      <t>true</t>
    </r>
    <r>
      <rPr>
        <sz val="11"/>
        <color rgb="FF000000"/>
        <rFont val="Calibri"/>
      </rPr>
      <t>. Instead, use Microsoft Entra ID for authentication, as it provides stronger security through managed credentials, multi-factor authentication (MFA), centralized access control, and seamless integration with Azure RBAC.</t>
    </r>
  </si>
  <si>
    <r>
      <rPr>
        <sz val="11"/>
        <color rgb="FF000000"/>
        <rFont val="Calibri"/>
      </rPr>
      <t>Administrative overhead in configuring, managing, and monitoring Entra ID authentication and role-based access.</t>
    </r>
  </si>
  <si>
    <r>
      <rPr>
        <b/>
        <sz val="11"/>
        <color rgb="FF000000"/>
        <rFont val="Calibri"/>
      </rPr>
      <t>Audit from Azure CLI</t>
    </r>
    <r>
      <rPr>
        <sz val="11"/>
        <color rgb="FF000000"/>
        <rFont val="Calibri"/>
      </rPr>
      <t xml:space="preserve">
</t>
    </r>
    <r>
      <rPr>
        <sz val="11"/>
        <color rgb="FF000000"/>
        <rFont val="Calibri"/>
      </rPr>
      <t xml:space="preserve">Run the following command to get the </t>
    </r>
    <r>
      <rPr>
        <b/>
        <sz val="11"/>
        <color rgb="FF000000"/>
        <rFont val="Calibri"/>
      </rPr>
      <t>disableLocalAuth</t>
    </r>
    <r>
      <rPr>
        <sz val="11"/>
        <color rgb="FF000000"/>
        <rFont val="Calibri"/>
      </rPr>
      <t xml:space="preserve"> setting for each Cosmos DB account:</t>
    </r>
    <r>
      <rPr>
        <sz val="11"/>
        <color rgb="FF000000"/>
        <rFont val="Calibri"/>
      </rPr>
      <t xml:space="preserve">
</t>
    </r>
    <r>
      <rPr>
        <sz val="11"/>
        <color rgb="FF006096"/>
        <rFont val="Roboto Condensed"/>
      </rPr>
      <t>az cosmosdb list --query "[].{name:name, resourceGroup:resourceGroup, disableLocalAuth:disableLocalAuth}"</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disableLocalAuth</t>
    </r>
    <r>
      <rPr>
        <sz val="11"/>
        <color rgb="FF000000"/>
        <rFont val="Calibri"/>
      </rPr>
      <t xml:space="preserve"> is set to </t>
    </r>
    <r>
      <rPr>
        <b/>
        <sz val="11"/>
        <color rgb="FF000000"/>
        <rFont val="Calibri"/>
      </rPr>
      <t>true</t>
    </r>
    <r>
      <rPr>
        <sz val="11"/>
        <color rgb="FF000000"/>
        <rFont val="Calibri"/>
      </rPr>
      <t xml:space="preserve"> for each Cosmos DB account.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Cosmos DB accounts in a resource group:</t>
    </r>
    <r>
      <rPr>
        <sz val="11"/>
        <color rgb="FF000000"/>
        <rFont val="Calibri"/>
      </rPr>
      <t xml:space="preserve">
</t>
    </r>
    <r>
      <rPr>
        <sz val="11"/>
        <color rgb="FF006096"/>
        <rFont val="Roboto Condensed"/>
      </rPr>
      <t>Get-AzCosmosDBAccount -ResourceGroupName &lt;resource-group&gt;</t>
    </r>
    <r>
      <rPr>
        <sz val="11"/>
        <color rgb="FF006096"/>
        <rFont val="Roboto Condensed"/>
      </rPr>
      <t xml:space="preserve">
</t>
    </r>
    <r>
      <rPr>
        <sz val="11"/>
        <color rgb="FF000000"/>
        <rFont val="Calibri"/>
      </rPr>
      <t xml:space="preserve">
</t>
    </r>
    <r>
      <rPr>
        <sz val="11"/>
        <color rgb="FF000000"/>
        <rFont val="Calibri"/>
      </rPr>
      <t>Run the following command to get the Cosmos DB account in a resource group with a given name:</t>
    </r>
    <r>
      <rPr>
        <sz val="11"/>
        <color rgb="FF000000"/>
        <rFont val="Calibri"/>
      </rPr>
      <t xml:space="preserve">
</t>
    </r>
    <r>
      <rPr>
        <sz val="11"/>
        <color rgb="FF006096"/>
        <rFont val="Roboto Condensed"/>
      </rPr>
      <t>$cosmosdb = Get-AzResource -ResourceType Microsoft.DocumentDB/databaseAccounts -ResourceGroupName &lt;resource-group&gt; -ResourceName &lt;cosmosdb-account&gt;</t>
    </r>
    <r>
      <rPr>
        <sz val="11"/>
        <color rgb="FF006096"/>
        <rFont val="Roboto Condensed"/>
      </rPr>
      <t xml:space="preserve">
</t>
    </r>
    <r>
      <rPr>
        <sz val="11"/>
        <color rgb="FF000000"/>
        <rFont val="Calibri"/>
      </rPr>
      <t xml:space="preserve">
</t>
    </r>
    <r>
      <rPr>
        <sz val="11"/>
        <color rgb="FF000000"/>
        <rFont val="Calibri"/>
      </rPr>
      <t xml:space="preserve">Run the following command to get the </t>
    </r>
    <r>
      <rPr>
        <b/>
        <sz val="11"/>
        <color rgb="FF000000"/>
        <rFont val="Calibri"/>
      </rPr>
      <t>disableLocalAuth</t>
    </r>
    <r>
      <rPr>
        <sz val="11"/>
        <color rgb="FF000000"/>
        <rFont val="Calibri"/>
      </rPr>
      <t xml:space="preserve"> setting for the Cosmos DB account:</t>
    </r>
    <r>
      <rPr>
        <sz val="11"/>
        <color rgb="FF000000"/>
        <rFont val="Calibri"/>
      </rPr>
      <t xml:space="preserve">
</t>
    </r>
    <r>
      <rPr>
        <sz val="11"/>
        <color rgb="FF006096"/>
        <rFont val="Roboto Condensed"/>
      </rPr>
      <t>$cosmosdb.Properties.disableLocalAuth</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True</t>
    </r>
    <r>
      <rPr>
        <sz val="11"/>
        <color rgb="FF000000"/>
        <rFont val="Calibri"/>
      </rPr>
      <t>.</t>
    </r>
    <r>
      <rPr>
        <sz val="11"/>
        <color rgb="FF000000"/>
        <rFont val="Calibri"/>
      </rPr>
      <t xml:space="preserve">
</t>
    </r>
    <r>
      <rPr>
        <sz val="11"/>
        <color rgb="FF000000"/>
        <rFont val="Calibri"/>
      </rPr>
      <t>Repeat for each Cosmos DB account.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5450f5bd-9c72-4390-a9c4-a7aba4edfdd2 </t>
    </r>
    <r>
      <rPr>
        <sz val="11"/>
        <color rgb="FF0000FF"/>
        <rFont val="Calibri"/>
      </rPr>
      <t>(https://portal.azure.com/#view/Microsoft_Azure_Policy/PolicyDetailBlade/definitionId/%2Fproviders%2FMicrosoft.Authorization%2FpolicyDefinitions%2F5450f5bd-9c72-4390-a9c4-a7aba4edfdd2)</t>
    </r>
    <r>
      <rPr>
        <sz val="11"/>
        <color rgb="FF000000"/>
        <rFont val="Calibri"/>
      </rPr>
      <t xml:space="preserve"> </t>
    </r>
    <r>
      <rPr>
        <b/>
        <sz val="11"/>
        <color rgb="FF000000"/>
        <rFont val="Calibri"/>
      </rPr>
      <t>- Name:</t>
    </r>
    <r>
      <rPr>
        <sz val="11"/>
        <color rgb="FF000000"/>
        <rFont val="Calibri"/>
      </rPr>
      <t xml:space="preserve"> 'Cosmos DB database accounts should have local authentication methods disabled'</t>
    </r>
  </si>
  <si>
    <r>
      <rPr>
        <sz val="11"/>
        <color rgb="FF000000"/>
        <rFont val="Calibri"/>
      </rPr>
      <t xml:space="preserve">By default, </t>
    </r>
    <r>
      <rPr>
        <b/>
        <sz val="11"/>
        <color rgb="FF000000"/>
        <rFont val="Calibri"/>
      </rPr>
      <t>disableLocalAuth</t>
    </r>
    <r>
      <rPr>
        <sz val="11"/>
        <color rgb="FF000000"/>
        <rFont val="Calibri"/>
      </rPr>
      <t xml:space="preserve"> is set to </t>
    </r>
    <r>
      <rPr>
        <b/>
        <sz val="11"/>
        <color rgb="FF000000"/>
        <rFont val="Calibri"/>
      </rPr>
      <t>false</t>
    </r>
    <r>
      <rPr>
        <sz val="11"/>
        <color rgb="FF000000"/>
        <rFont val="Calibri"/>
      </rPr>
      <t>.</t>
    </r>
  </si>
  <si>
    <t>3.4</t>
  </si>
  <si>
    <r>
      <rPr>
        <sz val="11"/>
        <rFont val="Calibri"/>
      </rPr>
      <t>Ensure `Public Network Access` is `Disabled`</t>
    </r>
  </si>
  <si>
    <r>
      <rPr>
        <b/>
        <sz val="11"/>
        <color rgb="FF000000"/>
        <rFont val="Calibri"/>
      </rPr>
      <t>Remediate from Azure Portal</t>
    </r>
    <r>
      <rPr>
        <sz val="11"/>
        <color rgb="FF000000"/>
        <rFont val="Calibri"/>
      </rPr>
      <t xml:space="preserve">
</t>
    </r>
    <r>
      <rPr>
        <sz val="11"/>
        <color rgb="FF000000"/>
        <rFont val="Calibri"/>
      </rPr>
      <t xml:space="preserve">- Select or search for </t>
    </r>
    <r>
      <rPr>
        <b/>
        <sz val="11"/>
        <color rgb="FF000000"/>
        <rFont val="Calibri"/>
      </rPr>
      <t>Azure CosmosDB</t>
    </r>
    <r>
      <rPr>
        <sz val="11"/>
        <color rgb="FF000000"/>
        <rFont val="Calibri"/>
      </rPr>
      <t>.</t>
    </r>
    <r>
      <rPr>
        <sz val="11"/>
        <color rgb="FF000000"/>
        <rFont val="Calibri"/>
      </rPr>
      <t xml:space="preserve">
</t>
    </r>
    <r>
      <rPr>
        <sz val="11"/>
        <color rgb="FF000000"/>
        <rFont val="Calibri"/>
      </rPr>
      <t>- Select your Azure CosmosDB Account.</t>
    </r>
    <r>
      <rPr>
        <sz val="11"/>
        <color rgb="FF000000"/>
        <rFont val="Calibri"/>
      </rPr>
      <t xml:space="preserve">
</t>
    </r>
    <r>
      <rPr>
        <sz val="11"/>
        <color rgb="FF000000"/>
        <rFont val="Calibri"/>
      </rPr>
      <t xml:space="preserve">- In the left column expand </t>
    </r>
    <r>
      <rPr>
        <b/>
        <sz val="11"/>
        <color rgb="FF000000"/>
        <rFont val="Calibri"/>
      </rPr>
      <t>&gt;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Public Access</t>
    </r>
    <r>
      <rPr>
        <sz val="11"/>
        <color rgb="FF000000"/>
        <rFont val="Calibri"/>
      </rPr>
      <t xml:space="preserve"> select the radial button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 Run the following Powershell as many times as you need with the public network information for your environment to allowlist your ip addresses with CIDR notation, e.g. </t>
    </r>
    <r>
      <rPr>
        <b/>
        <sz val="11"/>
        <color rgb="FF000000"/>
        <rFont val="Calibri"/>
      </rPr>
      <t>0.0.0.0/0</t>
    </r>
    <r>
      <rPr>
        <sz val="11"/>
        <color rgb="FF000000"/>
        <rFont val="Calibri"/>
      </rPr>
      <t>. These must also not be private IP addresses.</t>
    </r>
    <r>
      <rPr>
        <sz val="11"/>
        <color rgb="FF000000"/>
        <rFont val="Calibri"/>
      </rPr>
      <t xml:space="preserve">
</t>
    </r>
    <r>
      <rPr>
        <sz val="11"/>
        <color rgb="FF006096"/>
        <rFont val="Roboto Condensed"/>
      </rPr>
      <t>Update-AzCosmosDBAccount -name &lt;cosmosdbaccountname&gt; -ResourceGroupName &lt;resourcegroupname&gt; -IPRule &lt;IPRange&gt;</t>
    </r>
    <r>
      <rPr>
        <sz val="11"/>
        <color rgb="FF006096"/>
        <rFont val="Roboto Condensed"/>
      </rPr>
      <t xml:space="preserve">
</t>
    </r>
    <r>
      <rPr>
        <sz val="11"/>
        <color rgb="FF000000"/>
        <rFont val="Calibri"/>
      </rPr>
      <t xml:space="preserve">
</t>
    </r>
    <r>
      <rPr>
        <sz val="11"/>
        <color rgb="FF000000"/>
        <rFont val="Calibri"/>
      </rPr>
      <t>- Once all your IP addresses are allowlisted, run the following Powershell command with identifying information for your environment.</t>
    </r>
    <r>
      <rPr>
        <sz val="11"/>
        <color rgb="FF000000"/>
        <rFont val="Calibri"/>
      </rPr>
      <t xml:space="preserve">
</t>
    </r>
    <r>
      <rPr>
        <sz val="11"/>
        <color rgb="FF006096"/>
        <rFont val="Roboto Condensed"/>
      </rPr>
      <t>Update-AzCosmosDBAccount -name &lt;cosmosdbaccountname&gt; -ResourceGroupName &lt;resourcegroupname&gt; -PublicNetworkAccess 'Disabled'</t>
    </r>
    <r>
      <rPr>
        <sz val="11"/>
        <color rgb="FF006096"/>
        <rFont val="Roboto Condensed"/>
      </rPr>
      <t xml:space="preserve">
</t>
    </r>
  </si>
  <si>
    <r>
      <rPr>
        <sz val="11"/>
        <color rgb="FF000000"/>
        <rFont val="Calibri"/>
      </rPr>
      <t>Setting public networks to disabled prevents requests from the public internet.</t>
    </r>
  </si>
  <si>
    <r>
      <rPr>
        <sz val="11"/>
        <color rgb="FF000000"/>
        <rFont val="Calibri"/>
      </rPr>
      <t>If improperly configured, network communication to the Azure Cosmos DB Account will be interrupted, including Azure web portal access potentially. Be certain to check the additional resources linked here and allowlist appropriate IPs for your environment before selecting apply.</t>
    </r>
    <r>
      <rPr>
        <sz val="11"/>
        <color rgb="FF000000"/>
        <rFont val="Calibri"/>
      </rPr>
      <t xml:space="preserve">
</t>
    </r>
    <r>
      <rPr>
        <sz val="11"/>
        <color rgb="FF000000"/>
        <rFont val="Calibri"/>
      </rPr>
      <t>Disabling 'Public Network Access' forces the requirement of the use of Private Endpoints for network connectivity which will require some additional consideration from a network architecture perspective and will introduce cost based on the inbound/outbound data being processed by the Private Endpoint.</t>
    </r>
  </si>
  <si>
    <r>
      <rPr>
        <b/>
        <sz val="11"/>
        <color rgb="FF000000"/>
        <rFont val="Calibri"/>
      </rPr>
      <t>Audit from Azure Portal</t>
    </r>
    <r>
      <rPr>
        <sz val="11"/>
        <color rgb="FF000000"/>
        <rFont val="Calibri"/>
      </rPr>
      <t xml:space="preserve">
</t>
    </r>
    <r>
      <rPr>
        <sz val="11"/>
        <color rgb="FF000000"/>
        <rFont val="Calibri"/>
      </rPr>
      <t xml:space="preserve">- Select or search for </t>
    </r>
    <r>
      <rPr>
        <b/>
        <sz val="11"/>
        <color rgb="FF000000"/>
        <rFont val="Calibri"/>
      </rPr>
      <t>Azure CosmosDB</t>
    </r>
    <r>
      <rPr>
        <sz val="11"/>
        <color rgb="FF000000"/>
        <rFont val="Calibri"/>
      </rPr>
      <t>.</t>
    </r>
    <r>
      <rPr>
        <sz val="11"/>
        <color rgb="FF000000"/>
        <rFont val="Calibri"/>
      </rPr>
      <t xml:space="preserve">
</t>
    </r>
    <r>
      <rPr>
        <sz val="11"/>
        <color rgb="FF000000"/>
        <rFont val="Calibri"/>
      </rPr>
      <t>- Select your Azure CosmosDB Account.</t>
    </r>
    <r>
      <rPr>
        <sz val="11"/>
        <color rgb="FF000000"/>
        <rFont val="Calibri"/>
      </rPr>
      <t xml:space="preserve">
</t>
    </r>
    <r>
      <rPr>
        <sz val="11"/>
        <color rgb="FF000000"/>
        <rFont val="Calibri"/>
      </rPr>
      <t xml:space="preserve">- In the left column expand </t>
    </r>
    <r>
      <rPr>
        <b/>
        <sz val="11"/>
        <color rgb="FF000000"/>
        <rFont val="Calibri"/>
      </rPr>
      <t>&gt;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Determine in the second row if Public Network Access is set to </t>
    </r>
    <r>
      <rPr>
        <b/>
        <sz val="11"/>
        <color rgb="FF000000"/>
        <rFont val="Calibri"/>
      </rPr>
      <t>All Networks</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Run the following Powershell command with identifying information for your environment.</t>
    </r>
    <r>
      <rPr>
        <sz val="11"/>
        <color rgb="FF000000"/>
        <rFont val="Calibri"/>
      </rPr>
      <t xml:space="preserve">
</t>
    </r>
    <r>
      <rPr>
        <sz val="11"/>
        <color rgb="FF006096"/>
        <rFont val="Roboto Condensed"/>
      </rPr>
      <t>Get-AzCosmosDBAccount -Name &lt;cosmosdbaccountname&gt; -ResourceGroupName &lt;resourcegroupname&gt; | Select-Object -Property "PublicNetworkAccess", "IpRules", "IpRangeFilter"</t>
    </r>
    <r>
      <rPr>
        <sz val="11"/>
        <color rgb="FF006096"/>
        <rFont val="Roboto Condensed"/>
      </rPr>
      <t xml:space="preserve">
</t>
    </r>
    <r>
      <rPr>
        <sz val="11"/>
        <color rgb="FF000000"/>
        <rFont val="Calibri"/>
      </rPr>
      <t xml:space="preserve">
</t>
    </r>
    <r>
      <rPr>
        <sz val="11"/>
        <color rgb="FF000000"/>
        <rFont val="Calibri"/>
      </rPr>
      <t>- Determine from left to right, if public network access is enabled, which IpRules are set, and which IP Ranges are allowlisted. All must be accurate for your environment for proper functionality.</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797b37f7-06b8-444c-b1ad-fc62867f335a </t>
    </r>
    <r>
      <rPr>
        <sz val="11"/>
        <color rgb="FF0000FF"/>
        <rFont val="Calibri"/>
      </rPr>
      <t>(https://portal.azure.com/#view/Microsoft_Azure_Policy/PolicyDetailBlade/definitionId/%2Fproviders%2FMicrosoft.Authorization%2FpolicyDefinitions%2F797b37f7-06b8-444c-b1ad-fc62867f335a)</t>
    </r>
    <r>
      <rPr>
        <sz val="11"/>
        <color rgb="FF000000"/>
        <rFont val="Calibri"/>
      </rPr>
      <t xml:space="preserve"> </t>
    </r>
    <r>
      <rPr>
        <b/>
        <sz val="11"/>
        <color rgb="FF000000"/>
        <rFont val="Calibri"/>
      </rPr>
      <t>- Name:</t>
    </r>
    <r>
      <rPr>
        <sz val="11"/>
        <color rgb="FF000000"/>
        <rFont val="Calibri"/>
      </rPr>
      <t xml:space="preserve"> 'Azure Cosmos DB should disable public network access'</t>
    </r>
  </si>
  <si>
    <r>
      <rPr>
        <sz val="11"/>
        <color rgb="FF000000"/>
        <rFont val="Calibri"/>
      </rPr>
      <t>Unless specified at resource creation, Azure CosmosDB by default allows public network access, but authenticates requests.</t>
    </r>
  </si>
  <si>
    <t>3.5</t>
  </si>
  <si>
    <r>
      <rPr>
        <sz val="11"/>
        <rFont val="Calibri"/>
      </rPr>
      <t>Ensure critical data is encrypted with customer-managed keys (CMK)</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</si>
  <si>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Azure Cosmos DB</t>
    </r>
    <r>
      <rPr>
        <sz val="11"/>
        <color rgb="FF000000"/>
        <rFont val="Calibri"/>
      </rPr>
      <t>.</t>
    </r>
    <r>
      <rPr>
        <sz val="11"/>
        <color rgb="FF000000"/>
        <rFont val="Calibri"/>
      </rPr>
      <t xml:space="preserve">
</t>
    </r>
    <r>
      <rPr>
        <sz val="11"/>
        <color rgb="FF000000"/>
        <rFont val="Calibri"/>
      </rPr>
      <t>- Select the name of an Azure Cosmos DB account.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Data Encryption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Encryption Key Type</t>
    </r>
    <r>
      <rPr>
        <sz val="11"/>
        <color rgb="FF000000"/>
        <rFont val="Calibri"/>
      </rPr>
      <t xml:space="preserve"> to </t>
    </r>
    <r>
      <rPr>
        <b/>
        <sz val="11"/>
        <color rgb="FF000000"/>
        <rFont val="Calibri"/>
      </rPr>
      <t>Customer-managed key</t>
    </r>
    <r>
      <rPr>
        <sz val="11"/>
        <color rgb="FF000000"/>
        <rFont val="Calibri"/>
      </rPr>
      <t>.</t>
    </r>
    <r>
      <rPr>
        <sz val="11"/>
        <color rgb="FF000000"/>
        <rFont val="Calibri"/>
      </rPr>
      <t xml:space="preserve">
</t>
    </r>
    <r>
      <rPr>
        <sz val="11"/>
        <color rgb="FF000000"/>
        <rFont val="Calibri"/>
      </rPr>
      <t>- Provide a key URI.</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r>
      <rPr>
        <sz val="11"/>
        <color rgb="FF000000"/>
        <rFont val="Calibri"/>
      </rPr>
      <t xml:space="preserve">
</t>
    </r>
    <r>
      <rPr>
        <sz val="11"/>
        <color rgb="FF000000"/>
        <rFont val="Calibri"/>
      </rPr>
      <t>- Repeat steps 1-6 for each account requiring remediation.</t>
    </r>
  </si>
  <si>
    <r>
      <rPr>
        <sz val="11"/>
        <color rgb="FF000000"/>
        <rFont val="Calibri"/>
      </rPr>
      <t>Customer-managed keys introduce additional depth to security by providing control over encryption keys. Where required, and organizational capacity allows, sensitive data at rest can be encrypted using customer-managed keys.</t>
    </r>
    <r>
      <rPr>
        <sz val="11"/>
        <color rgb="FF000000"/>
        <rFont val="Calibri"/>
      </rPr>
      <t xml:space="preserve">
</t>
    </r>
    <r>
      <rPr>
        <sz val="11"/>
        <color rgb="FF000000"/>
        <rFont val="Calibri"/>
      </rPr>
      <t>While it is possible to automate the assessment of this recommendation, the assessment status remains "Manual" due to ideally limited scope. The scope of application should be carefully considered to account for organizational capacity, and targeted to workloads with specific need for CMK.</t>
    </r>
  </si>
  <si>
    <r>
      <rPr>
        <sz val="11"/>
        <color rgb="FF000000"/>
        <rFont val="Calibri"/>
      </rPr>
      <t>Implementing customer-managed keys introduces additional administrative effort to create, rotate, monitor, and secure encryption keys.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</si>
  <si>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Azure Cosmos DB</t>
    </r>
    <r>
      <rPr>
        <sz val="11"/>
        <color rgb="FF000000"/>
        <rFont val="Calibri"/>
      </rPr>
      <t>.</t>
    </r>
    <r>
      <rPr>
        <sz val="11"/>
        <color rgb="FF000000"/>
        <rFont val="Calibri"/>
      </rPr>
      <t xml:space="preserve">
</t>
    </r>
    <r>
      <rPr>
        <sz val="11"/>
        <color rgb="FF000000"/>
        <rFont val="Calibri"/>
      </rPr>
      <t>- Select the name of an Azure Cosmos DB account.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Data Encryption</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Encryption Key Type</t>
    </r>
    <r>
      <rPr>
        <sz val="11"/>
        <color rgb="FF000000"/>
        <rFont val="Calibri"/>
      </rPr>
      <t xml:space="preserve"> is set to </t>
    </r>
    <r>
      <rPr>
        <b/>
        <sz val="11"/>
        <color rgb="FF000000"/>
        <rFont val="Calibri"/>
      </rPr>
      <t>Customer-managed key</t>
    </r>
    <r>
      <rPr>
        <sz val="11"/>
        <color rgb="FF000000"/>
        <rFont val="Calibri"/>
      </rPr>
      <t>.</t>
    </r>
    <r>
      <rPr>
        <sz val="11"/>
        <color rgb="FF000000"/>
        <rFont val="Calibri"/>
      </rPr>
      <t xml:space="preserve">
</t>
    </r>
    <r>
      <rPr>
        <sz val="11"/>
        <color rgb="FF000000"/>
        <rFont val="Calibri"/>
      </rPr>
      <t>- Repeat steps 1-4 for each account.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Azure Cosmos DB accounts:</t>
    </r>
    <r>
      <rPr>
        <sz val="11"/>
        <color rgb="FF000000"/>
        <rFont val="Calibri"/>
      </rPr>
      <t xml:space="preserve">
</t>
    </r>
    <r>
      <rPr>
        <sz val="11"/>
        <color rgb="FF006096"/>
        <rFont val="Roboto Condensed"/>
      </rPr>
      <t>az cosmosdb list</t>
    </r>
    <r>
      <rPr>
        <sz val="11"/>
        <color rgb="FF006096"/>
        <rFont val="Roboto Condensed"/>
      </rPr>
      <t xml:space="preserve">
</t>
    </r>
    <r>
      <rPr>
        <sz val="11"/>
        <color rgb="FF000000"/>
        <rFont val="Calibri"/>
      </rPr>
      <t xml:space="preserve">
</t>
    </r>
    <r>
      <rPr>
        <sz val="11"/>
        <color rgb="FF000000"/>
        <rFont val="Calibri"/>
      </rPr>
      <t>For each account, run the following command to get the Key Vault key URI:</t>
    </r>
    <r>
      <rPr>
        <sz val="11"/>
        <color rgb="FF000000"/>
        <rFont val="Calibri"/>
      </rPr>
      <t xml:space="preserve">
</t>
    </r>
    <r>
      <rPr>
        <sz val="11"/>
        <color rgb="FF006096"/>
        <rFont val="Roboto Condensed"/>
      </rPr>
      <t>az cosmosdb show --resource-group &lt;resource-group&gt; --name &lt;cosmos-db&gt; --query keyVaultKeyUri</t>
    </r>
    <r>
      <rPr>
        <sz val="11"/>
        <color rgb="FF006096"/>
        <rFont val="Roboto Condensed"/>
      </rPr>
      <t xml:space="preserve">
</t>
    </r>
    <r>
      <rPr>
        <sz val="11"/>
        <color rgb="FF000000"/>
        <rFont val="Calibri"/>
      </rPr>
      <t xml:space="preserve">
</t>
    </r>
    <r>
      <rPr>
        <sz val="11"/>
        <color rgb="FF000000"/>
        <rFont val="Calibri"/>
      </rPr>
      <t>Ensure an Azure Key Vault key URI is returned.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get Azure Cosmos DB accounts for a given resource group:</t>
    </r>
    <r>
      <rPr>
        <sz val="11"/>
        <color rgb="FF000000"/>
        <rFont val="Calibri"/>
      </rPr>
      <t xml:space="preserve">
</t>
    </r>
    <r>
      <rPr>
        <sz val="11"/>
        <color rgb="FF006096"/>
        <rFont val="Roboto Condensed"/>
      </rPr>
      <t>Get-AzCosmosDBAccount -ResourceGroupName &lt;resource-group&gt;</t>
    </r>
    <r>
      <rPr>
        <sz val="11"/>
        <color rgb="FF006096"/>
        <rFont val="Roboto Condensed"/>
      </rPr>
      <t xml:space="preserve">
</t>
    </r>
    <r>
      <rPr>
        <sz val="11"/>
        <color rgb="FF000000"/>
        <rFont val="Calibri"/>
      </rPr>
      <t xml:space="preserve">
</t>
    </r>
    <r>
      <rPr>
        <sz val="11"/>
        <color rgb="FF000000"/>
        <rFont val="Calibri"/>
      </rPr>
      <t>Run the following command to get the account with a given name:</t>
    </r>
    <r>
      <rPr>
        <sz val="11"/>
        <color rgb="FF000000"/>
        <rFont val="Calibri"/>
      </rPr>
      <t xml:space="preserve">
</t>
    </r>
    <r>
      <rPr>
        <sz val="11"/>
        <color rgb="FF006096"/>
        <rFont val="Roboto Condensed"/>
      </rPr>
      <t>$cosmosdb = Get-AzCosmosDBAccount -ResourceGroupName &lt;resource-group&gt; -Name &lt;cosmos-db&gt;</t>
    </r>
    <r>
      <rPr>
        <sz val="11"/>
        <color rgb="FF006096"/>
        <rFont val="Roboto Condensed"/>
      </rPr>
      <t xml:space="preserve">
</t>
    </r>
    <r>
      <rPr>
        <sz val="11"/>
        <color rgb="FF000000"/>
        <rFont val="Calibri"/>
      </rPr>
      <t xml:space="preserve">
</t>
    </r>
    <r>
      <rPr>
        <sz val="11"/>
        <color rgb="FF000000"/>
        <rFont val="Calibri"/>
      </rPr>
      <t>Run the following command to get the Key Vault key URI:</t>
    </r>
    <r>
      <rPr>
        <sz val="11"/>
        <color rgb="FF000000"/>
        <rFont val="Calibri"/>
      </rPr>
      <t xml:space="preserve">
</t>
    </r>
    <r>
      <rPr>
        <sz val="11"/>
        <color rgb="FF006096"/>
        <rFont val="Roboto Condensed"/>
      </rPr>
      <t>$cosmosdb.KeyVaultKeyUri</t>
    </r>
    <r>
      <rPr>
        <sz val="11"/>
        <color rgb="FF006096"/>
        <rFont val="Roboto Condensed"/>
      </rPr>
      <t xml:space="preserve">
</t>
    </r>
    <r>
      <rPr>
        <sz val="11"/>
        <color rgb="FF000000"/>
        <rFont val="Calibri"/>
      </rPr>
      <t xml:space="preserve">
</t>
    </r>
    <r>
      <rPr>
        <sz val="11"/>
        <color rgb="FF000000"/>
        <rFont val="Calibri"/>
      </rPr>
      <t>Ensure an Azure Key Vault key URI is returned.</t>
    </r>
    <r>
      <rPr>
        <sz val="11"/>
        <color rgb="FF000000"/>
        <rFont val="Calibri"/>
      </rPr>
      <t xml:space="preserve">
</t>
    </r>
    <r>
      <rPr>
        <sz val="11"/>
        <color rgb="FF000000"/>
        <rFont val="Calibri"/>
      </rPr>
      <t>Repeat for each account.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1f905d99-2ab7-462c-a6b0-f709acca6c8f </t>
    </r>
    <r>
      <rPr>
        <sz val="11"/>
        <color rgb="FF0000FF"/>
        <rFont val="Calibri"/>
      </rPr>
      <t>(https://portal.azure.com/#view/Microsoft_Azure_Policy/PolicyDetailBlade/definitionId/%2Fproviders%2FMicrosoft.Authorization%2FpolicyDefinitions%2F1f905d99-2ab7-462c-a6b0-f709acca6c8f)</t>
    </r>
    <r>
      <rPr>
        <sz val="11"/>
        <color rgb="FF000000"/>
        <rFont val="Calibri"/>
      </rPr>
      <t xml:space="preserve"> </t>
    </r>
    <r>
      <rPr>
        <b/>
        <sz val="11"/>
        <color rgb="FF000000"/>
        <rFont val="Calibri"/>
      </rPr>
      <t>- Name:</t>
    </r>
    <r>
      <rPr>
        <sz val="11"/>
        <color rgb="FF000000"/>
        <rFont val="Calibri"/>
      </rPr>
      <t xml:space="preserve"> 'Azure Cosmos DB accounts should use customer-managed keys to encrypt data at rest'</t>
    </r>
  </si>
  <si>
    <r>
      <rPr>
        <sz val="11"/>
        <color rgb="FF000000"/>
        <rFont val="Calibri"/>
      </rPr>
      <t>By default, Azure Cosmos DB accounts are encrypted using service-managed keys.</t>
    </r>
  </si>
  <si>
    <t>3.6</t>
  </si>
  <si>
    <r>
      <rPr>
        <sz val="11"/>
        <rFont val="Calibri"/>
      </rPr>
      <t>Ensure the firewall does not allow all network traffic</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</si>
  <si>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Azure Cosmos DB</t>
    </r>
    <r>
      <rPr>
        <sz val="11"/>
        <color rgb="FF000000"/>
        <rFont val="Calibri"/>
      </rPr>
      <t>.</t>
    </r>
    <r>
      <rPr>
        <sz val="11"/>
        <color rgb="FF000000"/>
        <rFont val="Calibri"/>
      </rPr>
      <t xml:space="preserve">
</t>
    </r>
    <r>
      <rPr>
        <sz val="11"/>
        <color rgb="FF000000"/>
        <rFont val="Calibri"/>
      </rPr>
      <t>- Select the name of an Azure Cosmos DB account.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Public access</t>
    </r>
    <r>
      <rPr>
        <sz val="11"/>
        <color rgb="FF000000"/>
        <rFont val="Calibri"/>
      </rPr>
      <t xml:space="preserve">, </t>
    </r>
    <r>
      <rPr>
        <b/>
        <sz val="11"/>
        <color rgb="FF000000"/>
        <rFont val="Calibri"/>
      </rPr>
      <t>Firewall</t>
    </r>
    <r>
      <rPr>
        <sz val="11"/>
        <color rgb="FF000000"/>
        <rFont val="Calibri"/>
      </rPr>
      <t xml:space="preserve"> &gt; </t>
    </r>
    <r>
      <rPr>
        <b/>
        <sz val="11"/>
        <color rgb="FF000000"/>
        <rFont val="Calibri"/>
      </rPr>
      <t>IPs</t>
    </r>
    <r>
      <rPr>
        <sz val="11"/>
        <color rgb="FF000000"/>
        <rFont val="Calibri"/>
      </rPr>
      <t xml:space="preserve">, select the </t>
    </r>
    <r>
      <rPr>
        <b/>
        <sz val="11"/>
        <color rgb="FF000000"/>
        <rFont val="Calibri"/>
      </rPr>
      <t>Delete</t>
    </r>
    <r>
      <rPr>
        <sz val="11"/>
        <color rgb="FF000000"/>
        <rFont val="Calibri"/>
      </rPr>
      <t xml:space="preserve"> icon next to </t>
    </r>
    <r>
      <rPr>
        <b/>
        <sz val="11"/>
        <color rgb="FF000000"/>
        <rFont val="Calibri"/>
      </rPr>
      <t>0.0.0.0</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r>
      <rPr>
        <sz val="11"/>
        <color rgb="FF000000"/>
        <rFont val="Calibri"/>
      </rPr>
      <t xml:space="preserve">
</t>
    </r>
    <r>
      <rPr>
        <sz val="11"/>
        <color rgb="FF000000"/>
        <rFont val="Calibri"/>
      </rPr>
      <t>- Repeat steps 1-5 for each account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For each account requiring remediation, run the following command to update the list of allowed IP addresses, excluding </t>
    </r>
    <r>
      <rPr>
        <b/>
        <sz val="11"/>
        <color rgb="FF000000"/>
        <rFont val="Calibri"/>
      </rPr>
      <t>0.0.0.0</t>
    </r>
    <r>
      <rPr>
        <sz val="11"/>
        <color rgb="FF000000"/>
        <rFont val="Calibri"/>
      </rPr>
      <t>:</t>
    </r>
    <r>
      <rPr>
        <sz val="11"/>
        <color rgb="FF000000"/>
        <rFont val="Calibri"/>
      </rPr>
      <t xml:space="preserve">
</t>
    </r>
    <r>
      <rPr>
        <sz val="11"/>
        <color rgb="FF006096"/>
        <rFont val="Roboto Condensed"/>
      </rPr>
      <t>az cosmosdb update --resource-group &lt;resource-group&gt; --name &lt;cosmos-db-account&gt; --ip-range-filter &lt;comma-separated-list-of-allowed-ip-addresses&gt;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For each account requiring remediation, run the following command to update the list of allowed IP addresses, excluding </t>
    </r>
    <r>
      <rPr>
        <b/>
        <sz val="11"/>
        <color rgb="FF000000"/>
        <rFont val="Calibri"/>
      </rPr>
      <t>0.0.0.0</t>
    </r>
    <r>
      <rPr>
        <sz val="11"/>
        <color rgb="FF000000"/>
        <rFont val="Calibri"/>
      </rPr>
      <t>:</t>
    </r>
    <r>
      <rPr>
        <sz val="11"/>
        <color rgb="FF000000"/>
        <rFont val="Calibri"/>
      </rPr>
      <t xml:space="preserve">
</t>
    </r>
    <r>
      <rPr>
        <sz val="11"/>
        <color rgb="FF006096"/>
        <rFont val="Roboto Condensed"/>
      </rPr>
      <t>Update-AzCosmosDBAccount -ResourceGroupName &lt;resource-group&gt; -Name &lt;cosmos-db-account&gt; -IpRule &lt;comma-separated-list-of-allowed-ip-addresses&gt;</t>
    </r>
    <r>
      <rPr>
        <sz val="11"/>
        <color rgb="FF006096"/>
        <rFont val="Roboto Condensed"/>
      </rPr>
      <t xml:space="preserve">
</t>
    </r>
  </si>
  <si>
    <r>
      <rPr>
        <sz val="11"/>
        <color rgb="FF000000"/>
        <rFont val="Calibri"/>
      </rPr>
      <t>Do not allow all network traffic. Restrict access to specific IP addresses or ranges.</t>
    </r>
  </si>
  <si>
    <r>
      <rPr>
        <sz val="11"/>
        <color rgb="FF000000"/>
        <rFont val="Calibri"/>
      </rPr>
      <t>Administrative effort to identify and maintain the list of IP addresses and ranges requiring access to the account.</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</si>
  <si>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Azure Cosmos DB</t>
    </r>
    <r>
      <rPr>
        <sz val="11"/>
        <color rgb="FF000000"/>
        <rFont val="Calibri"/>
      </rPr>
      <t>.</t>
    </r>
    <r>
      <rPr>
        <sz val="11"/>
        <color rgb="FF000000"/>
        <rFont val="Calibri"/>
      </rPr>
      <t xml:space="preserve">
</t>
    </r>
    <r>
      <rPr>
        <sz val="11"/>
        <color rgb="FF000000"/>
        <rFont val="Calibri"/>
      </rPr>
      <t>- Select the name of an Azure Cosmos DB account.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Public access</t>
    </r>
    <r>
      <rPr>
        <sz val="11"/>
        <color rgb="FF000000"/>
        <rFont val="Calibri"/>
      </rPr>
      <t xml:space="preserve">, if </t>
    </r>
    <r>
      <rPr>
        <b/>
        <sz val="11"/>
        <color rgb="FF000000"/>
        <rFont val="Calibri"/>
      </rPr>
      <t>Public network access</t>
    </r>
    <r>
      <rPr>
        <sz val="11"/>
        <color rgb="FF000000"/>
        <rFont val="Calibri"/>
      </rPr>
      <t xml:space="preserve"> is set to </t>
    </r>
    <r>
      <rPr>
        <b/>
        <sz val="11"/>
        <color rgb="FF000000"/>
        <rFont val="Calibri"/>
      </rPr>
      <t>Selected networks</t>
    </r>
    <r>
      <rPr>
        <sz val="11"/>
        <color rgb="FF000000"/>
        <rFont val="Calibri"/>
      </rPr>
      <t xml:space="preserve">, ensure </t>
    </r>
    <r>
      <rPr>
        <b/>
        <sz val="11"/>
        <color rgb="FF000000"/>
        <rFont val="Calibri"/>
      </rPr>
      <t>0.0.0.0</t>
    </r>
    <r>
      <rPr>
        <sz val="11"/>
        <color rgb="FF000000"/>
        <rFont val="Calibri"/>
      </rPr>
      <t xml:space="preserve"> is not listed under </t>
    </r>
    <r>
      <rPr>
        <b/>
        <sz val="11"/>
        <color rgb="FF000000"/>
        <rFont val="Calibri"/>
      </rPr>
      <t>Firewall</t>
    </r>
    <r>
      <rPr>
        <sz val="11"/>
        <color rgb="FF000000"/>
        <rFont val="Calibri"/>
      </rPr>
      <t xml:space="preserve"> &gt; </t>
    </r>
    <r>
      <rPr>
        <b/>
        <sz val="11"/>
        <color rgb="FF000000"/>
        <rFont val="Calibri"/>
      </rPr>
      <t>IPs</t>
    </r>
    <r>
      <rPr>
        <sz val="11"/>
        <color rgb="FF000000"/>
        <rFont val="Calibri"/>
      </rPr>
      <t>.</t>
    </r>
    <r>
      <rPr>
        <sz val="11"/>
        <color rgb="FF000000"/>
        <rFont val="Calibri"/>
      </rPr>
      <t xml:space="preserve">
</t>
    </r>
    <r>
      <rPr>
        <sz val="11"/>
        <color rgb="FF000000"/>
        <rFont val="Calibri"/>
      </rPr>
      <t>- Repeat steps 1-4 for each account.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Azure Cosmos DB accounts:</t>
    </r>
    <r>
      <rPr>
        <sz val="11"/>
        <color rgb="FF000000"/>
        <rFont val="Calibri"/>
      </rPr>
      <t xml:space="preserve">
</t>
    </r>
    <r>
      <rPr>
        <sz val="11"/>
        <color rgb="FF006096"/>
        <rFont val="Roboto Condensed"/>
      </rPr>
      <t>az cosmosdb list</t>
    </r>
    <r>
      <rPr>
        <sz val="11"/>
        <color rgb="FF006096"/>
        <rFont val="Roboto Condensed"/>
      </rPr>
      <t xml:space="preserve">
</t>
    </r>
    <r>
      <rPr>
        <sz val="11"/>
        <color rgb="FF000000"/>
        <rFont val="Calibri"/>
      </rPr>
      <t xml:space="preserve">
</t>
    </r>
    <r>
      <rPr>
        <sz val="11"/>
        <color rgb="FF000000"/>
        <rFont val="Calibri"/>
      </rPr>
      <t>For each account, run the following command to get the list of allowed IP addresses:</t>
    </r>
    <r>
      <rPr>
        <sz val="11"/>
        <color rgb="FF000000"/>
        <rFont val="Calibri"/>
      </rPr>
      <t xml:space="preserve">
</t>
    </r>
    <r>
      <rPr>
        <sz val="11"/>
        <color rgb="FF006096"/>
        <rFont val="Roboto Condensed"/>
      </rPr>
      <t>az cosmosdb show --resource-group &lt;resource-group&gt; --name &lt;cosmos-db&gt; --query ipRules</t>
    </r>
    <r>
      <rPr>
        <sz val="11"/>
        <color rgb="FF006096"/>
        <rFont val="Roboto Condensed"/>
      </rPr>
      <t xml:space="preserve">
</t>
    </r>
    <r>
      <rPr>
        <sz val="11"/>
        <color rgb="FF000000"/>
        <rFont val="Calibri"/>
      </rPr>
      <t xml:space="preserve">
</t>
    </r>
    <r>
      <rPr>
        <sz val="11"/>
        <color rgb="FF000000"/>
        <rFont val="Calibri"/>
      </rPr>
      <t xml:space="preserve">Ensure that the response does not contain </t>
    </r>
    <r>
      <rPr>
        <b/>
        <sz val="11"/>
        <color rgb="FF000000"/>
        <rFont val="Calibri"/>
      </rPr>
      <t>"0.0.0.0"</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get Azure Cosmos DB accounts for a given resource group:</t>
    </r>
    <r>
      <rPr>
        <sz val="11"/>
        <color rgb="FF000000"/>
        <rFont val="Calibri"/>
      </rPr>
      <t xml:space="preserve">
</t>
    </r>
    <r>
      <rPr>
        <sz val="11"/>
        <color rgb="FF006096"/>
        <rFont val="Roboto Condensed"/>
      </rPr>
      <t>Get-AzCosmosDBAccount -ResourceGroupName &lt;resource-group&gt;</t>
    </r>
    <r>
      <rPr>
        <sz val="11"/>
        <color rgb="FF006096"/>
        <rFont val="Roboto Condensed"/>
      </rPr>
      <t xml:space="preserve">
</t>
    </r>
    <r>
      <rPr>
        <sz val="11"/>
        <color rgb="FF000000"/>
        <rFont val="Calibri"/>
      </rPr>
      <t xml:space="preserve">
</t>
    </r>
    <r>
      <rPr>
        <sz val="11"/>
        <color rgb="FF000000"/>
        <rFont val="Calibri"/>
      </rPr>
      <t>Run the following command to get the account with a given name:</t>
    </r>
    <r>
      <rPr>
        <sz val="11"/>
        <color rgb="FF000000"/>
        <rFont val="Calibri"/>
      </rPr>
      <t xml:space="preserve">
</t>
    </r>
    <r>
      <rPr>
        <sz val="11"/>
        <color rgb="FF006096"/>
        <rFont val="Roboto Condensed"/>
      </rPr>
      <t>$cosmosdb = Get-AzCosmosDBAccount -ResourceGroupName &lt;resource-group&gt; -Name &lt;cosmos-db&gt;</t>
    </r>
    <r>
      <rPr>
        <sz val="11"/>
        <color rgb="FF006096"/>
        <rFont val="Roboto Condensed"/>
      </rPr>
      <t xml:space="preserve">
</t>
    </r>
    <r>
      <rPr>
        <sz val="11"/>
        <color rgb="FF000000"/>
        <rFont val="Calibri"/>
      </rPr>
      <t xml:space="preserve">
</t>
    </r>
    <r>
      <rPr>
        <sz val="11"/>
        <color rgb="FF000000"/>
        <rFont val="Calibri"/>
      </rPr>
      <t>Run the following command to get the list of allowed IP addresses:</t>
    </r>
    <r>
      <rPr>
        <sz val="11"/>
        <color rgb="FF000000"/>
        <rFont val="Calibri"/>
      </rPr>
      <t xml:space="preserve">
</t>
    </r>
    <r>
      <rPr>
        <sz val="11"/>
        <color rgb="FF006096"/>
        <rFont val="Roboto Condensed"/>
      </rPr>
      <t>$cosmosdb.IpRules</t>
    </r>
    <r>
      <rPr>
        <sz val="11"/>
        <color rgb="FF006096"/>
        <rFont val="Roboto Condensed"/>
      </rPr>
      <t xml:space="preserve">
</t>
    </r>
    <r>
      <rPr>
        <sz val="11"/>
        <color rgb="FF000000"/>
        <rFont val="Calibri"/>
      </rPr>
      <t xml:space="preserve">
</t>
    </r>
    <r>
      <rPr>
        <sz val="11"/>
        <color rgb="FF000000"/>
        <rFont val="Calibri"/>
      </rPr>
      <t xml:space="preserve">Ensure that the response does not contain </t>
    </r>
    <r>
      <rPr>
        <b/>
        <sz val="11"/>
        <color rgb="FF000000"/>
        <rFont val="Calibri"/>
      </rPr>
      <t>0.0.0.0</t>
    </r>
    <r>
      <rPr>
        <sz val="11"/>
        <color rgb="FF000000"/>
        <rFont val="Calibri"/>
      </rPr>
      <t>.</t>
    </r>
    <r>
      <rPr>
        <sz val="11"/>
        <color rgb="FF000000"/>
        <rFont val="Calibri"/>
      </rPr>
      <t xml:space="preserve">
</t>
    </r>
    <r>
      <rPr>
        <sz val="11"/>
        <color rgb="FF000000"/>
        <rFont val="Calibri"/>
      </rPr>
      <t>Repeat for each account.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12339a85-a25c-4f17-9f82-4766f13f5c4c </t>
    </r>
    <r>
      <rPr>
        <sz val="11"/>
        <color rgb="FF0000FF"/>
        <rFont val="Calibri"/>
      </rPr>
      <t>(https://portal.azure.com/#view/Microsoft_Azure_Policy/PolicyDetailBlade/definitionId/%2Fproviders%2FMicrosoft.Authorization%2FpolicyDefinitions%2F12339a85-a25c-4f17-9f82-4766f13f5c4c)</t>
    </r>
    <r>
      <rPr>
        <sz val="11"/>
        <color rgb="FF000000"/>
        <rFont val="Calibri"/>
      </rPr>
      <t xml:space="preserve"> </t>
    </r>
    <r>
      <rPr>
        <b/>
        <sz val="11"/>
        <color rgb="FF000000"/>
        <rFont val="Calibri"/>
      </rPr>
      <t>- Name:</t>
    </r>
    <r>
      <rPr>
        <sz val="11"/>
        <color rgb="FF000000"/>
        <rFont val="Calibri"/>
      </rPr>
      <t xml:space="preserve"> 'Azure Cosmos DB accounts should not allow traffic from all Azure data centers'</t>
    </r>
  </si>
  <si>
    <r>
      <rPr>
        <sz val="11"/>
        <color rgb="FF000000"/>
        <rFont val="Calibri"/>
      </rPr>
      <t>By default, the firewall does not allow all network traffic.</t>
    </r>
  </si>
  <si>
    <t>3.7</t>
  </si>
  <si>
    <r>
      <rPr>
        <sz val="11"/>
        <rFont val="Calibri"/>
      </rPr>
      <t>Ensure that Cosmos DB Logging is Enabled</t>
    </r>
  </si>
  <si>
    <r>
      <rPr>
        <b/>
        <sz val="11"/>
        <color rgb="FF000000"/>
        <rFont val="Calibri"/>
      </rPr>
      <t>NOTE:</t>
    </r>
    <r>
      <rPr>
        <sz val="11"/>
        <color rgb="FF000000"/>
        <rFont val="Calibri"/>
      </rPr>
      <t xml:space="preserve"> This procedure assumes a Log Analytics Workspace or other logging destination already exists. Please see attached resources on this setup.</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 xml:space="preserve">- From </t>
    </r>
    <r>
      <rPr>
        <b/>
        <sz val="11"/>
        <color rgb="FF000000"/>
        <rFont val="Calibri"/>
      </rPr>
      <t>Azure CosmosDB</t>
    </r>
    <r>
      <rPr>
        <sz val="11"/>
        <color rgb="FF000000"/>
        <rFont val="Calibri"/>
      </rPr>
      <t>, select the database you wish to audit.</t>
    </r>
    <r>
      <rPr>
        <sz val="11"/>
        <color rgb="FF000000"/>
        <rFont val="Calibri"/>
      </rPr>
      <t xml:space="preserve">
</t>
    </r>
    <r>
      <rPr>
        <sz val="11"/>
        <color rgb="FF000000"/>
        <rFont val="Calibri"/>
      </rPr>
      <t xml:space="preserve">- Scroll down in the left column and select </t>
    </r>
    <r>
      <rPr>
        <b/>
        <sz val="11"/>
        <color rgb="FF000000"/>
        <rFont val="Calibri"/>
      </rPr>
      <t>&gt; Monitoring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Diagnostic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 Add Diagnostic Setting</t>
    </r>
    <r>
      <rPr>
        <sz val="11"/>
        <color rgb="FF000000"/>
        <rFont val="Calibri"/>
      </rPr>
      <t xml:space="preserve">
</t>
    </r>
    <r>
      <rPr>
        <sz val="11"/>
        <color rgb="FF000000"/>
        <rFont val="Calibri"/>
      </rPr>
      <t xml:space="preserve">- Enter your name for this setting in </t>
    </r>
    <r>
      <rPr>
        <b/>
        <sz val="11"/>
        <color rgb="FF000000"/>
        <rFont val="Calibri"/>
      </rPr>
      <t>Diagnostic Setting Name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allLogs</t>
    </r>
    <r>
      <rPr>
        <sz val="11"/>
        <color rgb="FF000000"/>
        <rFont val="Calibri"/>
      </rPr>
      <t xml:space="preserve"> under </t>
    </r>
    <r>
      <rPr>
        <b/>
        <sz val="11"/>
        <color rgb="FF000000"/>
        <rFont val="Calibri"/>
      </rPr>
      <t>Category groups</t>
    </r>
    <r>
      <rPr>
        <sz val="11"/>
        <color rgb="FF000000"/>
        <rFont val="Calibri"/>
      </rPr>
      <t xml:space="preserve">
</t>
    </r>
    <r>
      <rPr>
        <sz val="11"/>
        <color rgb="FF000000"/>
        <rFont val="Calibri"/>
      </rPr>
      <t xml:space="preserve">- Select </t>
    </r>
    <r>
      <rPr>
        <b/>
        <sz val="11"/>
        <color rgb="FF000000"/>
        <rFont val="Calibri"/>
      </rPr>
      <t>Send to Log Analytics workspace</t>
    </r>
    <r>
      <rPr>
        <sz val="11"/>
        <color rgb="FF000000"/>
        <rFont val="Calibri"/>
      </rPr>
      <t xml:space="preserve"> or other logging solution under </t>
    </r>
    <r>
      <rPr>
        <b/>
        <sz val="11"/>
        <color rgb="FF000000"/>
        <rFont val="Calibri"/>
      </rPr>
      <t>Destination details</t>
    </r>
    <r>
      <rPr>
        <sz val="11"/>
        <color rgb="FF000000"/>
        <rFont val="Calibri"/>
      </rPr>
      <t>.</t>
    </r>
    <r>
      <rPr>
        <sz val="11"/>
        <color rgb="FF000000"/>
        <rFont val="Calibri"/>
      </rPr>
      <t xml:space="preserve">
</t>
    </r>
    <r>
      <rPr>
        <sz val="11"/>
        <color rgb="FF000000"/>
        <rFont val="Calibri"/>
      </rPr>
      <t>- Select your Azure subscription, and your log analytics workspace, or other connection details depending on your logging solution.</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 xml:space="preserve"> in the top left corner.</t>
    </r>
    <r>
      <rPr>
        <sz val="11"/>
        <color rgb="FF000000"/>
        <rFont val="Calibri"/>
      </rPr>
      <t xml:space="preserve">
</t>
    </r>
    <r>
      <rPr>
        <b/>
        <sz val="11"/>
        <color rgb="FF000000"/>
        <rFont val="Calibri"/>
      </rPr>
      <t>Remediate from PowerShell</t>
    </r>
    <r>
      <rPr>
        <sz val="11"/>
        <color rgb="FF000000"/>
        <rFont val="Calibri"/>
      </rPr>
      <t>For each CosmosDB account out of compliance, enable the logging by running the following command:</t>
    </r>
    <r>
      <rPr>
        <sz val="11"/>
        <color rgb="FF000000"/>
        <rFont val="Calibri"/>
      </rPr>
      <t xml:space="preserve">
</t>
    </r>
    <r>
      <rPr>
        <sz val="11"/>
        <color rgb="FF006096"/>
        <rFont val="Roboto Condensed"/>
      </rPr>
      <t xml:space="preserve">$categories =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Category="ControlPlaneRequests";</t>
    </r>
    <r>
      <rPr>
        <sz val="11"/>
        <color rgb="FF006096"/>
        <rFont val="Roboto Condensed"/>
      </rPr>
      <t xml:space="preserve">
</t>
    </r>
    <r>
      <rPr>
        <sz val="11"/>
        <color rgb="FF006096"/>
        <rFont val="Roboto Condensed"/>
      </rPr>
      <t xml:space="preserve">        Enabled=$true;</t>
    </r>
    <r>
      <rPr>
        <sz val="11"/>
        <color rgb="FF006096"/>
        <rFont val="Roboto Condensed"/>
      </rPr>
      <t xml:space="preserve">
</t>
    </r>
    <r>
      <rPr>
        <sz val="11"/>
        <color rgb="FF006096"/>
        <rFont val="Roboto Condensed"/>
      </rPr>
      <t xml:space="preserve">        RetentionPolicy=@{ Enabled=$false; Days=0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Category="DataPlaneRequests";</t>
    </r>
    <r>
      <rPr>
        <sz val="11"/>
        <color rgb="FF006096"/>
        <rFont val="Roboto Condensed"/>
      </rPr>
      <t xml:space="preserve">
</t>
    </r>
    <r>
      <rPr>
        <sz val="11"/>
        <color rgb="FF006096"/>
        <rFont val="Roboto Condensed"/>
      </rPr>
      <t xml:space="preserve">        Enabled=$true;</t>
    </r>
    <r>
      <rPr>
        <sz val="11"/>
        <color rgb="FF006096"/>
        <rFont val="Roboto Condensed"/>
      </rPr>
      <t xml:space="preserve">
</t>
    </r>
    <r>
      <rPr>
        <sz val="11"/>
        <color rgb="FF006096"/>
        <rFont val="Roboto Condensed"/>
      </rPr>
      <t xml:space="preserve">        RetentionPolicy=@{ Enabled=$false; Days=0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Category="MongoRequests";</t>
    </r>
    <r>
      <rPr>
        <sz val="11"/>
        <color rgb="FF006096"/>
        <rFont val="Roboto Condensed"/>
      </rPr>
      <t xml:space="preserve">
</t>
    </r>
    <r>
      <rPr>
        <sz val="11"/>
        <color rgb="FF006096"/>
        <rFont val="Roboto Condensed"/>
      </rPr>
      <t xml:space="preserve">        Enabled=$true;</t>
    </r>
    <r>
      <rPr>
        <sz val="11"/>
        <color rgb="FF006096"/>
        <rFont val="Roboto Condensed"/>
      </rPr>
      <t xml:space="preserve">
</t>
    </r>
    <r>
      <rPr>
        <sz val="11"/>
        <color rgb="FF006096"/>
        <rFont val="Roboto Condensed"/>
      </rPr>
      <t xml:space="preserve">        RetentionPolicy=@{ Enabled=$false; Days=0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Category="SqlRequests";</t>
    </r>
    <r>
      <rPr>
        <sz val="11"/>
        <color rgb="FF006096"/>
        <rFont val="Roboto Condensed"/>
      </rPr>
      <t xml:space="preserve">
</t>
    </r>
    <r>
      <rPr>
        <sz val="11"/>
        <color rgb="FF006096"/>
        <rFont val="Roboto Condensed"/>
      </rPr>
      <t xml:space="preserve">        Enabled=$true;</t>
    </r>
    <r>
      <rPr>
        <sz val="11"/>
        <color rgb="FF006096"/>
        <rFont val="Roboto Condensed"/>
      </rPr>
      <t xml:space="preserve">
</t>
    </r>
    <r>
      <rPr>
        <sz val="11"/>
        <color rgb="FF006096"/>
        <rFont val="Roboto Condensed"/>
      </rPr>
      <t xml:space="preserve">        RetentionPolicy=@{ Enabled=$false; Days=0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Category="GremlinQueries";</t>
    </r>
    <r>
      <rPr>
        <sz val="11"/>
        <color rgb="FF006096"/>
        <rFont val="Roboto Condensed"/>
      </rPr>
      <t xml:space="preserve">
</t>
    </r>
    <r>
      <rPr>
        <sz val="11"/>
        <color rgb="FF006096"/>
        <rFont val="Roboto Condensed"/>
      </rPr>
      <t xml:space="preserve">        Enabled=$true;</t>
    </r>
    <r>
      <rPr>
        <sz val="11"/>
        <color rgb="FF006096"/>
        <rFont val="Roboto Condensed"/>
      </rPr>
      <t xml:space="preserve">
</t>
    </r>
    <r>
      <rPr>
        <sz val="11"/>
        <color rgb="FF006096"/>
        <rFont val="Roboto Condensed"/>
      </rPr>
      <t xml:space="preserve">        RetentionPolicy=@{ Enabled=$false; Days=0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Category="TableRequests";</t>
    </r>
    <r>
      <rPr>
        <sz val="11"/>
        <color rgb="FF006096"/>
        <rFont val="Roboto Condensed"/>
      </rPr>
      <t xml:space="preserve">
</t>
    </r>
    <r>
      <rPr>
        <sz val="11"/>
        <color rgb="FF006096"/>
        <rFont val="Roboto Condensed"/>
      </rPr>
      <t xml:space="preserve">        Enabled=$true;</t>
    </r>
    <r>
      <rPr>
        <sz val="11"/>
        <color rgb="FF006096"/>
        <rFont val="Roboto Condensed"/>
      </rPr>
      <t xml:space="preserve">
</t>
    </r>
    <r>
      <rPr>
        <sz val="11"/>
        <color rgb="FF006096"/>
        <rFont val="Roboto Condensed"/>
      </rPr>
      <t xml:space="preserve">        RetentionPolicy=@{ Enabled=$false; Days=0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Set-AzDiagnosticSetting -Name &lt;name of new CosmosDB diagnostic setting&gt; -ResourceId &lt;CosmosDB Account Id&gt; -WorkspaceId &lt;log analytics workspace id&gt; -Categories $categories -Enabled $true</t>
    </r>
    <r>
      <rPr>
        <sz val="11"/>
        <color rgb="FF006096"/>
        <rFont val="Roboto Condensed"/>
      </rPr>
      <t xml:space="preserve">
</t>
    </r>
  </si>
  <si>
    <r>
      <rPr>
        <sz val="11"/>
        <color rgb="FF000000"/>
        <rFont val="Calibri"/>
      </rPr>
      <t>Cosmos DB logs should be captured to track events relevant to auditing and diagnostics.</t>
    </r>
  </si>
  <si>
    <r>
      <rPr>
        <sz val="11"/>
        <color rgb="FF000000"/>
        <rFont val="Calibri"/>
      </rPr>
      <t>There may be additional storage costs for logging a large amount of events. Potentially only keep logs for a certain timeframe before they are deleted.</t>
    </r>
  </si>
  <si>
    <r>
      <rPr>
        <b/>
        <sz val="11"/>
        <color rgb="FF000000"/>
        <rFont val="Calibri"/>
      </rPr>
      <t>NOTE:</t>
    </r>
    <r>
      <rPr>
        <sz val="11"/>
        <color rgb="FF000000"/>
        <rFont val="Calibri"/>
      </rPr>
      <t xml:space="preserve"> This procedure assumes a Log Analytics Workspace or other logging destination already exists. Please see attached resources on this setup.</t>
    </r>
    <r>
      <rPr>
        <sz val="11"/>
        <color rgb="FF000000"/>
        <rFont val="Calibri"/>
      </rPr>
      <t xml:space="preserve">
</t>
    </r>
    <r>
      <rPr>
        <b/>
        <sz val="11"/>
        <color rgb="FF000000"/>
        <rFont val="Calibri"/>
      </rPr>
      <t>Audit from Azure Portal</t>
    </r>
    <r>
      <rPr>
        <sz val="11"/>
        <color rgb="FF000000"/>
        <rFont val="Calibri"/>
      </rPr>
      <t xml:space="preserve">
</t>
    </r>
    <r>
      <rPr>
        <sz val="11"/>
        <color rgb="FF000000"/>
        <rFont val="Calibri"/>
      </rPr>
      <t xml:space="preserve">- From </t>
    </r>
    <r>
      <rPr>
        <b/>
        <sz val="11"/>
        <color rgb="FF000000"/>
        <rFont val="Calibri"/>
      </rPr>
      <t>Azure CosmosDB</t>
    </r>
    <r>
      <rPr>
        <sz val="11"/>
        <color rgb="FF000000"/>
        <rFont val="Calibri"/>
      </rPr>
      <t>, select the database you wish to audit.</t>
    </r>
    <r>
      <rPr>
        <sz val="11"/>
        <color rgb="FF000000"/>
        <rFont val="Calibri"/>
      </rPr>
      <t xml:space="preserve">
</t>
    </r>
    <r>
      <rPr>
        <sz val="11"/>
        <color rgb="FF000000"/>
        <rFont val="Calibri"/>
      </rPr>
      <t xml:space="preserve">- Scroll down in the left column and select </t>
    </r>
    <r>
      <rPr>
        <b/>
        <sz val="11"/>
        <color rgb="FF000000"/>
        <rFont val="Calibri"/>
      </rPr>
      <t>&gt; Monitoring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Diagnostic Settings</t>
    </r>
    <r>
      <rPr>
        <sz val="11"/>
        <color rgb="FF000000"/>
        <rFont val="Calibri"/>
      </rPr>
      <t>.</t>
    </r>
    <r>
      <rPr>
        <sz val="11"/>
        <color rgb="FF000000"/>
        <rFont val="Calibri"/>
      </rPr>
      <t xml:space="preserve">
</t>
    </r>
    <r>
      <rPr>
        <sz val="11"/>
        <color rgb="FF000000"/>
        <rFont val="Calibri"/>
      </rPr>
      <t xml:space="preserve">- Determine if there are any diagnostic settings that are being sent to a logging location. You will need to open each listed and determine if </t>
    </r>
    <r>
      <rPr>
        <b/>
        <sz val="11"/>
        <color rgb="FF000000"/>
        <rFont val="Calibri"/>
      </rPr>
      <t>allLogs</t>
    </r>
    <r>
      <rPr>
        <sz val="11"/>
        <color rgb="FF000000"/>
        <rFont val="Calibri"/>
      </rPr>
      <t xml:space="preserve"> under </t>
    </r>
    <r>
      <rPr>
        <b/>
        <sz val="11"/>
        <color rgb="FF000000"/>
        <rFont val="Calibri"/>
      </rPr>
      <t>Category groups</t>
    </r>
    <r>
      <rPr>
        <sz val="11"/>
        <color rgb="FF000000"/>
        <rFont val="Calibri"/>
      </rPr>
      <t xml:space="preserve"> is checked.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Get the CosmosDB accounts for a specific resource group. Repeat for each resource group as necessary.</t>
    </r>
    <r>
      <rPr>
        <sz val="11"/>
        <color rgb="FF000000"/>
        <rFont val="Calibri"/>
      </rPr>
      <t xml:space="preserve">
</t>
    </r>
    <r>
      <rPr>
        <sz val="11"/>
        <color rgb="FF006096"/>
        <rFont val="Roboto Condensed"/>
      </rPr>
      <t>Get-AzCosmosDBAccount -ResourceGroupName &lt;resource group name&gt;</t>
    </r>
    <r>
      <rPr>
        <sz val="11"/>
        <color rgb="FF006096"/>
        <rFont val="Roboto Condensed"/>
      </rPr>
      <t xml:space="preserve">
</t>
    </r>
    <r>
      <rPr>
        <sz val="11"/>
        <color rgb="FF000000"/>
        <rFont val="Calibri"/>
      </rPr>
      <t xml:space="preserve">
</t>
    </r>
    <r>
      <rPr>
        <sz val="11"/>
        <color rgb="FF000000"/>
        <rFont val="Calibri"/>
      </rPr>
      <t xml:space="preserve">- For each CosmosDB, determine which log categories are enabled for each account using the </t>
    </r>
    <r>
      <rPr>
        <i/>
        <sz val="11"/>
        <color rgb="FF000000"/>
        <rFont val="Calibri"/>
      </rPr>
      <t>Id</t>
    </r>
    <r>
      <rPr>
        <sz val="11"/>
        <color rgb="FF000000"/>
        <rFont val="Calibri"/>
      </rPr>
      <t xml:space="preserve"> of each CosmosDB Account.</t>
    </r>
    <r>
      <rPr>
        <sz val="11"/>
        <color rgb="FF000000"/>
        <rFont val="Calibri"/>
      </rPr>
      <t xml:space="preserve">
</t>
    </r>
    <r>
      <rPr>
        <sz val="11"/>
        <color rgb="FF006096"/>
        <rFont val="Roboto Condensed"/>
      </rPr>
      <t>Get-AzDiagnosticSetting -ResourceId &lt;CosmosDB Account Id&gt;</t>
    </r>
    <r>
      <rPr>
        <sz val="11"/>
        <color rgb="FF006096"/>
        <rFont val="Roboto Condensed"/>
      </rPr>
      <t xml:space="preserve">
</t>
    </r>
    <r>
      <rPr>
        <sz val="11"/>
        <color rgb="FF000000"/>
        <rFont val="Calibri"/>
      </rPr>
      <t xml:space="preserve">
</t>
    </r>
    <r>
      <rPr>
        <sz val="11"/>
        <color rgb="FF000000"/>
        <rFont val="Calibri"/>
      </rPr>
      <t xml:space="preserve">- Within the output of the above command, ensure the log categories have </t>
    </r>
    <r>
      <rPr>
        <i/>
        <sz val="11"/>
        <color rgb="FF000000"/>
        <rFont val="Calibri"/>
      </rPr>
      <t>Enabled</t>
    </r>
    <r>
      <rPr>
        <sz val="11"/>
        <color rgb="FF000000"/>
        <rFont val="Calibri"/>
      </rPr>
      <t xml:space="preserve"> set to </t>
    </r>
    <r>
      <rPr>
        <i/>
        <sz val="11"/>
        <color rgb="FF000000"/>
        <rFont val="Calibri"/>
      </rPr>
      <t>true</t>
    </r>
  </si>
  <si>
    <r>
      <rPr>
        <sz val="11"/>
        <color rgb="FF000000"/>
        <rFont val="Calibri"/>
      </rPr>
      <t>By default, event logging for Azure Cosmos DB is not enabled.</t>
    </r>
  </si>
  <si>
    <t>Azure Data Factory</t>
  </si>
  <si>
    <t>4.1</t>
  </si>
  <si>
    <r>
      <rPr>
        <sz val="11"/>
        <rFont val="Calibri"/>
      </rPr>
      <t>Ensure Data Factory is encrypted using Customer Managed Keys</t>
    </r>
  </si>
  <si>
    <r>
      <rPr>
        <b/>
        <sz val="11"/>
        <color rgb="FF000000"/>
        <rFont val="Calibri"/>
      </rPr>
      <t>Remediate from Azure Portal</t>
    </r>
    <r>
      <rPr>
        <sz val="11"/>
        <color rgb="FF000000"/>
        <rFont val="Calibri"/>
      </rPr>
      <t xml:space="preserve">
</t>
    </r>
    <r>
      <rPr>
        <sz val="11"/>
        <color rgb="FF000000"/>
        <rFont val="Calibri"/>
      </rPr>
      <t>- Retrieve the key identifier for a key in a Key Vault located in the same subscription and region as your Azure Data Factory.</t>
    </r>
    <r>
      <rPr>
        <sz val="11"/>
        <color rgb="FF000000"/>
        <rFont val="Calibri"/>
      </rPr>
      <t xml:space="preserve">
</t>
    </r>
    <r>
      <rPr>
        <sz val="11"/>
        <color rgb="FF000000"/>
        <rFont val="Calibri"/>
      </rPr>
      <t xml:space="preserve">- From the </t>
    </r>
    <r>
      <rPr>
        <b/>
        <sz val="11"/>
        <color rgb="FF000000"/>
        <rFont val="Calibri"/>
      </rPr>
      <t>Azure Data Factory</t>
    </r>
    <r>
      <rPr>
        <sz val="11"/>
        <color rgb="FF000000"/>
        <rFont val="Calibri"/>
      </rPr>
      <t xml:space="preserve"> service, select the Data Factory to audit.</t>
    </r>
    <r>
      <rPr>
        <sz val="11"/>
        <color rgb="FF000000"/>
        <rFont val="Calibri"/>
      </rPr>
      <t xml:space="preserve">
</t>
    </r>
    <r>
      <rPr>
        <sz val="11"/>
        <color rgb="FF000000"/>
        <rFont val="Calibri"/>
      </rPr>
      <t xml:space="preserve">- From the </t>
    </r>
    <r>
      <rPr>
        <b/>
        <sz val="11"/>
        <color rgb="FF000000"/>
        <rFont val="Calibri"/>
      </rPr>
      <t>Overview</t>
    </r>
    <r>
      <rPr>
        <sz val="11"/>
        <color rgb="FF000000"/>
        <rFont val="Calibri"/>
      </rPr>
      <t xml:space="preserve"> selection scroll down and select </t>
    </r>
    <r>
      <rPr>
        <b/>
        <sz val="11"/>
        <color rgb="FF000000"/>
        <rFont val="Calibri"/>
      </rPr>
      <t>Launch Studio</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wrench and briefcase</t>
    </r>
    <r>
      <rPr>
        <sz val="11"/>
        <color rgb="FF000000"/>
        <rFont val="Calibri"/>
      </rPr>
      <t xml:space="preserve"> icon named </t>
    </r>
    <r>
      <rPr>
        <b/>
        <sz val="11"/>
        <color rgb="FF000000"/>
        <rFont val="Calibri"/>
      </rPr>
      <t>Manage</t>
    </r>
    <r>
      <rPr>
        <sz val="11"/>
        <color rgb="FF000000"/>
        <rFont val="Calibri"/>
      </rPr>
      <t>.</t>
    </r>
    <r>
      <rPr>
        <sz val="11"/>
        <color rgb="FF000000"/>
        <rFont val="Calibri"/>
      </rPr>
      <t xml:space="preserve">
</t>
    </r>
    <r>
      <rPr>
        <sz val="11"/>
        <color rgb="FF000000"/>
        <rFont val="Calibri"/>
      </rPr>
      <t xml:space="preserve">- In the left column scroll down to under </t>
    </r>
    <r>
      <rPr>
        <b/>
        <sz val="11"/>
        <color rgb="FF000000"/>
        <rFont val="Calibri"/>
      </rPr>
      <t>Security</t>
    </r>
    <r>
      <rPr>
        <sz val="11"/>
        <color rgb="FF000000"/>
        <rFont val="Calibri"/>
      </rPr>
      <t xml:space="preserve"> and select </t>
    </r>
    <r>
      <rPr>
        <b/>
        <sz val="11"/>
        <color rgb="FF000000"/>
        <rFont val="Calibri"/>
      </rPr>
      <t>Customer managed key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Add key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Azure Key Vault key URL</t>
    </r>
    <r>
      <rPr>
        <sz val="11"/>
        <color rgb="FF000000"/>
        <rFont val="Calibri"/>
      </rPr>
      <t xml:space="preserve"> enter in the key identifier of the key to be used.</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</si>
  <si>
    <r>
      <rPr>
        <sz val="11"/>
        <color rgb="FF000000"/>
        <rFont val="Calibri"/>
      </rPr>
      <t>Customer-managed keys introduce additional depth to security by providing a means to manage access control for encryption keys. Where compliance and security frameworks indicate the need, and organizational capacity allows, sensitive data at rest can be encrypted using customer-managed keys (CMK) rather than Microsoft-managed keys.</t>
    </r>
  </si>
  <si>
    <r>
      <rPr>
        <sz val="11"/>
        <color rgb="FF000000"/>
        <rFont val="Calibri"/>
      </rPr>
      <t>If the key expires due to setting the 'activation date' and 'expiration date', the key must be rotated manually.</t>
    </r>
    <r>
      <rPr>
        <sz val="11"/>
        <color rgb="FF000000"/>
        <rFont val="Calibri"/>
      </rPr>
      <t xml:space="preserve">
</t>
    </r>
    <r>
      <rPr>
        <sz val="11"/>
        <color rgb="FF000000"/>
        <rFont val="Calibri"/>
      </rPr>
      <t>Using customer-managed keys may also incur additional man-hour requirements to create, store, manage, and protect the keys as needed.</t>
    </r>
  </si>
  <si>
    <r>
      <rPr>
        <b/>
        <sz val="11"/>
        <color rgb="FF000000"/>
        <rFont val="Calibri"/>
      </rPr>
      <t>Audit from Azure Portal</t>
    </r>
    <r>
      <rPr>
        <sz val="11"/>
        <color rgb="FF000000"/>
        <rFont val="Calibri"/>
      </rPr>
      <t xml:space="preserve">
</t>
    </r>
    <r>
      <rPr>
        <sz val="11"/>
        <color rgb="FF000000"/>
        <rFont val="Calibri"/>
      </rPr>
      <t xml:space="preserve">- From </t>
    </r>
    <r>
      <rPr>
        <b/>
        <sz val="11"/>
        <color rgb="FF000000"/>
        <rFont val="Calibri"/>
      </rPr>
      <t>Azure Data Factory</t>
    </r>
    <r>
      <rPr>
        <sz val="11"/>
        <color rgb="FF000000"/>
        <rFont val="Calibri"/>
      </rPr>
      <t xml:space="preserve"> select the Data Factory to audit.</t>
    </r>
    <r>
      <rPr>
        <sz val="11"/>
        <color rgb="FF000000"/>
        <rFont val="Calibri"/>
      </rPr>
      <t xml:space="preserve">
</t>
    </r>
    <r>
      <rPr>
        <sz val="11"/>
        <color rgb="FF000000"/>
        <rFont val="Calibri"/>
      </rPr>
      <t xml:space="preserve">- From the </t>
    </r>
    <r>
      <rPr>
        <b/>
        <sz val="11"/>
        <color rgb="FF000000"/>
        <rFont val="Calibri"/>
      </rPr>
      <t>Overview</t>
    </r>
    <r>
      <rPr>
        <sz val="11"/>
        <color rgb="FF000000"/>
        <rFont val="Calibri"/>
      </rPr>
      <t xml:space="preserve"> selection scroll down and select </t>
    </r>
    <r>
      <rPr>
        <b/>
        <sz val="11"/>
        <color rgb="FF000000"/>
        <rFont val="Calibri"/>
      </rPr>
      <t>Launch Studio</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wrench and briefcase</t>
    </r>
    <r>
      <rPr>
        <sz val="11"/>
        <color rgb="FF000000"/>
        <rFont val="Calibri"/>
      </rPr>
      <t xml:space="preserve"> icon named </t>
    </r>
    <r>
      <rPr>
        <b/>
        <sz val="11"/>
        <color rgb="FF000000"/>
        <rFont val="Calibri"/>
      </rPr>
      <t>Manage</t>
    </r>
    <r>
      <rPr>
        <sz val="11"/>
        <color rgb="FF000000"/>
        <rFont val="Calibri"/>
      </rPr>
      <t>.</t>
    </r>
    <r>
      <rPr>
        <sz val="11"/>
        <color rgb="FF000000"/>
        <rFont val="Calibri"/>
      </rPr>
      <t xml:space="preserve">
</t>
    </r>
    <r>
      <rPr>
        <sz val="11"/>
        <color rgb="FF000000"/>
        <rFont val="Calibri"/>
      </rPr>
      <t xml:space="preserve">- In the left column scroll down to under </t>
    </r>
    <r>
      <rPr>
        <b/>
        <sz val="11"/>
        <color rgb="FF000000"/>
        <rFont val="Calibri"/>
      </rPr>
      <t>Security</t>
    </r>
    <r>
      <rPr>
        <sz val="11"/>
        <color rgb="FF000000"/>
        <rFont val="Calibri"/>
      </rPr>
      <t xml:space="preserve"> and select </t>
    </r>
    <r>
      <rPr>
        <b/>
        <sz val="11"/>
        <color rgb="FF000000"/>
        <rFont val="Calibri"/>
      </rPr>
      <t>Customer managed key</t>
    </r>
    <r>
      <rPr>
        <sz val="11"/>
        <color rgb="FF000000"/>
        <rFont val="Calibri"/>
      </rPr>
      <t>.</t>
    </r>
    <r>
      <rPr>
        <sz val="11"/>
        <color rgb="FF000000"/>
        <rFont val="Calibri"/>
      </rPr>
      <t xml:space="preserve">
</t>
    </r>
    <r>
      <rPr>
        <sz val="11"/>
        <color rgb="FF000000"/>
        <rFont val="Calibri"/>
      </rPr>
      <t>- Audit the keys listed here.</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4ec52d6d-beb7-40c4-9a9e-fe753254690e </t>
    </r>
    <r>
      <rPr>
        <sz val="11"/>
        <color rgb="FF0000FF"/>
        <rFont val="Calibri"/>
      </rPr>
      <t>(https://portal.azure.com/#view/Microsoft_Azure_Policy/PolicyDetailBlade/definitionId/%2Fproviders%2FMicrosoft.Authorization%2FpolicyDefinitions%2F4ec52d6d-beb7-40c4-9a9e-fe753254690e)</t>
    </r>
    <r>
      <rPr>
        <sz val="11"/>
        <color rgb="FF000000"/>
        <rFont val="Calibri"/>
      </rPr>
      <t xml:space="preserve"> </t>
    </r>
    <r>
      <rPr>
        <b/>
        <sz val="11"/>
        <color rgb="FF000000"/>
        <rFont val="Calibri"/>
      </rPr>
      <t>- Name:</t>
    </r>
    <r>
      <rPr>
        <sz val="11"/>
        <color rgb="FF000000"/>
        <rFont val="Calibri"/>
      </rPr>
      <t xml:space="preserve"> 'Azure data factories should be encrypted with a customer-managed key'</t>
    </r>
  </si>
  <si>
    <r>
      <rPr>
        <sz val="11"/>
        <color rgb="FF000000"/>
        <rFont val="Calibri"/>
      </rPr>
      <t>By default in Azure, data at rest tends to be encrypted using Microsoft-managed keys.</t>
    </r>
  </si>
  <si>
    <t>4.2</t>
  </si>
  <si>
    <r>
      <rPr>
        <sz val="11"/>
        <rFont val="Calibri"/>
      </rPr>
      <t>Ensure Data Factory is using Managed Identities</t>
    </r>
  </si>
  <si>
    <r>
      <rPr>
        <b/>
        <sz val="11"/>
        <color rgb="FF000000"/>
        <rFont val="Calibri"/>
      </rPr>
      <t>Remediate from Azure Portal</t>
    </r>
    <r>
      <rPr>
        <sz val="11"/>
        <color rgb="FF000000"/>
        <rFont val="Calibri"/>
      </rPr>
      <t xml:space="preserve">
</t>
    </r>
    <r>
      <rPr>
        <sz val="11"/>
        <color rgb="FF000000"/>
        <rFont val="Calibri"/>
      </rPr>
      <t xml:space="preserve">- From </t>
    </r>
    <r>
      <rPr>
        <b/>
        <sz val="11"/>
        <color rgb="FF000000"/>
        <rFont val="Calibri"/>
      </rPr>
      <t>Data Factories</t>
    </r>
    <r>
      <rPr>
        <sz val="11"/>
        <color rgb="FF000000"/>
        <rFont val="Calibri"/>
      </rPr>
      <t xml:space="preserve"> select a factory to remediate.</t>
    </r>
    <r>
      <rPr>
        <sz val="11"/>
        <color rgb="FF000000"/>
        <rFont val="Calibri"/>
      </rPr>
      <t xml:space="preserve">
</t>
    </r>
    <r>
      <rPr>
        <sz val="11"/>
        <color rgb="FF000000"/>
        <rFont val="Calibri"/>
      </rPr>
      <t xml:space="preserve">- In the left column expand </t>
    </r>
    <r>
      <rPr>
        <b/>
        <sz val="11"/>
        <color rgb="FF000000"/>
        <rFont val="Calibri"/>
      </rPr>
      <t>&gt;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Managed identities</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System Assigned</t>
    </r>
    <r>
      <rPr>
        <sz val="11"/>
        <color rgb="FF000000"/>
        <rFont val="Calibri"/>
      </rPr>
      <t xml:space="preserve"> tab, under </t>
    </r>
    <r>
      <rPr>
        <b/>
        <sz val="11"/>
        <color rgb="FF000000"/>
        <rFont val="Calibri"/>
      </rPr>
      <t>Permissions</t>
    </r>
    <r>
      <rPr>
        <sz val="11"/>
        <color rgb="FF000000"/>
        <rFont val="Calibri"/>
      </rPr>
      <t xml:space="preserve"> select </t>
    </r>
    <r>
      <rPr>
        <b/>
        <sz val="11"/>
        <color rgb="FF000000"/>
        <rFont val="Calibri"/>
      </rPr>
      <t>Azure role assignments</t>
    </r>
    <r>
      <rPr>
        <sz val="11"/>
        <color rgb="FF000000"/>
        <rFont val="Calibri"/>
      </rPr>
      <t>.</t>
    </r>
    <r>
      <rPr>
        <sz val="11"/>
        <color rgb="FF000000"/>
        <rFont val="Calibri"/>
      </rPr>
      <t xml:space="preserve">
</t>
    </r>
    <r>
      <rPr>
        <sz val="11"/>
        <color rgb="FF000000"/>
        <rFont val="Calibri"/>
      </rPr>
      <t xml:space="preserve">- </t>
    </r>
    <r>
      <rPr>
        <b/>
        <sz val="11"/>
        <color rgb="FF000000"/>
        <rFont val="Calibri"/>
      </rPr>
      <t>Select</t>
    </r>
    <r>
      <rPr>
        <sz val="11"/>
        <color rgb="FF000000"/>
        <rFont val="Calibri"/>
      </rPr>
      <t xml:space="preserve"> </t>
    </r>
    <r>
      <rPr>
        <b/>
        <sz val="11"/>
        <color rgb="FF000000"/>
        <rFont val="Calibri"/>
      </rPr>
      <t>+ Add role assignments (Preview)</t>
    </r>
    <r>
      <rPr>
        <sz val="11"/>
        <color rgb="FF000000"/>
        <rFont val="Calibri"/>
      </rPr>
      <t>.</t>
    </r>
    <r>
      <rPr>
        <sz val="11"/>
        <color rgb="FF000000"/>
        <rFont val="Calibri"/>
      </rPr>
      <t xml:space="preserve">
</t>
    </r>
    <r>
      <rPr>
        <sz val="11"/>
        <color rgb="FF000000"/>
        <rFont val="Calibri"/>
      </rPr>
      <t xml:space="preserve">- Select a </t>
    </r>
    <r>
      <rPr>
        <b/>
        <sz val="11"/>
        <color rgb="FF000000"/>
        <rFont val="Calibri"/>
      </rPr>
      <t>Scope</t>
    </r>
    <r>
      <rPr>
        <sz val="11"/>
        <color rgb="FF000000"/>
        <rFont val="Calibri"/>
      </rPr>
      <t xml:space="preserve">, </t>
    </r>
    <r>
      <rPr>
        <b/>
        <sz val="11"/>
        <color rgb="FF000000"/>
        <rFont val="Calibri"/>
      </rPr>
      <t>Subscription</t>
    </r>
    <r>
      <rPr>
        <sz val="11"/>
        <color rgb="FF000000"/>
        <rFont val="Calibri"/>
      </rPr>
      <t xml:space="preserve"> and </t>
    </r>
    <r>
      <rPr>
        <b/>
        <sz val="11"/>
        <color rgb="FF000000"/>
        <rFont val="Calibri"/>
      </rPr>
      <t>Role</t>
    </r>
    <r>
      <rPr>
        <sz val="11"/>
        <color rgb="FF000000"/>
        <rFont val="Calibri"/>
      </rPr>
      <t xml:space="preserve"> to be added.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</si>
  <si>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Managed identities are the roles that Azure services assume to access other services or resources. Access and permissions may be set on these roles to set the scope and reach of what a service can access. Setting a service to use a managed identity also prevents the need to store credentials in code or other less secure options.</t>
    </r>
  </si>
  <si>
    <r>
      <rPr>
        <sz val="11"/>
        <color rgb="FF000000"/>
        <rFont val="Calibri"/>
      </rPr>
      <t>Initial administrative overhead to configure and manage role assignments for managed identities.</t>
    </r>
  </si>
  <si>
    <r>
      <rPr>
        <b/>
        <sz val="11"/>
        <color rgb="FF000000"/>
        <rFont val="Calibri"/>
      </rPr>
      <t>Audit from Azure Portal</t>
    </r>
    <r>
      <rPr>
        <sz val="11"/>
        <color rgb="FF000000"/>
        <rFont val="Calibri"/>
      </rPr>
      <t xml:space="preserve">
</t>
    </r>
    <r>
      <rPr>
        <sz val="11"/>
        <color rgb="FF000000"/>
        <rFont val="Calibri"/>
      </rPr>
      <t xml:space="preserve">- From </t>
    </r>
    <r>
      <rPr>
        <b/>
        <sz val="11"/>
        <color rgb="FF000000"/>
        <rFont val="Calibri"/>
      </rPr>
      <t>Data Factories</t>
    </r>
    <r>
      <rPr>
        <sz val="11"/>
        <color rgb="FF000000"/>
        <rFont val="Calibri"/>
      </rPr>
      <t xml:space="preserve"> select a factory to audit.</t>
    </r>
    <r>
      <rPr>
        <sz val="11"/>
        <color rgb="FF000000"/>
        <rFont val="Calibri"/>
      </rPr>
      <t xml:space="preserve">
</t>
    </r>
    <r>
      <rPr>
        <sz val="11"/>
        <color rgb="FF000000"/>
        <rFont val="Calibri"/>
      </rPr>
      <t xml:space="preserve">- In the left column expand </t>
    </r>
    <r>
      <rPr>
        <b/>
        <sz val="11"/>
        <color rgb="FF000000"/>
        <rFont val="Calibri"/>
      </rPr>
      <t>&gt;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Managed identities</t>
    </r>
    <r>
      <rPr>
        <sz val="11"/>
        <color rgb="FF000000"/>
        <rFont val="Calibri"/>
      </rPr>
      <t>.</t>
    </r>
    <r>
      <rPr>
        <sz val="11"/>
        <color rgb="FF000000"/>
        <rFont val="Calibri"/>
      </rPr>
      <t xml:space="preserve">
</t>
    </r>
    <r>
      <rPr>
        <sz val="11"/>
        <color rgb="FF000000"/>
        <rFont val="Calibri"/>
      </rPr>
      <t xml:space="preserve">- In the top </t>
    </r>
    <r>
      <rPr>
        <b/>
        <sz val="11"/>
        <color rgb="FF000000"/>
        <rFont val="Calibri"/>
      </rPr>
      <t>System assigned</t>
    </r>
    <r>
      <rPr>
        <sz val="11"/>
        <color rgb="FF000000"/>
        <rFont val="Calibri"/>
      </rPr>
      <t xml:space="preserve"> menu, determine if the default identity is in use under </t>
    </r>
    <r>
      <rPr>
        <b/>
        <sz val="11"/>
        <color rgb="FF000000"/>
        <rFont val="Calibri"/>
      </rPr>
      <t>Status</t>
    </r>
    <r>
      <rPr>
        <sz val="11"/>
        <color rgb="FF000000"/>
        <rFont val="Calibri"/>
      </rPr>
      <t xml:space="preserve">, by whether this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Determine if there are any custom identities assigned to this resource by selecting in the top menu </t>
    </r>
    <r>
      <rPr>
        <b/>
        <sz val="11"/>
        <color rgb="FF000000"/>
        <rFont val="Calibri"/>
      </rPr>
      <t>User Assigned</t>
    </r>
    <r>
      <rPr>
        <sz val="11"/>
        <color rgb="FF000000"/>
        <rFont val="Calibri"/>
      </rPr>
      <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f78ccdb4-7bf4-4106-8647-270491d2978a </t>
    </r>
    <r>
      <rPr>
        <sz val="11"/>
        <color rgb="FF0000FF"/>
        <rFont val="Calibri"/>
      </rPr>
      <t>(https://portal.azure.com/#view/Microsoft_Azure_Policy/PolicyDetailBlade/definitionId/%2Fproviders%2FMicrosoft.Authorization%2FpolicyDefinitions%2Ff78ccdb4-7bf4-4106-8647-270491d2978a)</t>
    </r>
    <r>
      <rPr>
        <sz val="11"/>
        <color rgb="FF000000"/>
        <rFont val="Calibri"/>
      </rPr>
      <t xml:space="preserve"> </t>
    </r>
    <r>
      <rPr>
        <b/>
        <sz val="11"/>
        <color rgb="FF000000"/>
        <rFont val="Calibri"/>
      </rPr>
      <t>- Name:</t>
    </r>
    <r>
      <rPr>
        <sz val="11"/>
        <color rgb="FF000000"/>
        <rFont val="Calibri"/>
      </rPr>
      <t xml:space="preserve"> 'Azure Data Factory linked services should use system-assigned managed identity authentication when it is supported'</t>
    </r>
  </si>
  <si>
    <r>
      <rPr>
        <sz val="11"/>
        <color rgb="FF000000"/>
        <rFont val="Calibri"/>
      </rPr>
      <t>By default, Data Factories use a system assigned managed identity, with no permissions to resources set.</t>
    </r>
  </si>
  <si>
    <t>4.3</t>
  </si>
  <si>
    <r>
      <rPr>
        <sz val="11"/>
        <rFont val="Calibri"/>
      </rPr>
      <t>Ensure that Data Factory is using Azure Key Vault to store Credentials and Secrets</t>
    </r>
  </si>
  <si>
    <r>
      <rPr>
        <b/>
        <sz val="11"/>
        <color rgb="FF000000"/>
        <rFont val="Calibri"/>
      </rPr>
      <t>Remediate from Azure Portal</t>
    </r>
    <r>
      <rPr>
        <sz val="11"/>
        <color rgb="FF000000"/>
        <rFont val="Calibri"/>
      </rPr>
      <t xml:space="preserve">
</t>
    </r>
    <r>
      <rPr>
        <i/>
        <sz val="11"/>
        <color rgb="FF000000"/>
        <rFont val="Calibri"/>
      </rPr>
      <t>Retrieve Managed Identity Object ID</t>
    </r>
    <r>
      <rPr>
        <sz val="11"/>
        <color rgb="FF000000"/>
        <rFont val="Calibri"/>
      </rPr>
      <t xml:space="preserve">
</t>
    </r>
    <r>
      <rPr>
        <sz val="11"/>
        <color rgb="FF000000"/>
        <rFont val="Calibri"/>
      </rPr>
      <t xml:space="preserve">- From </t>
    </r>
    <r>
      <rPr>
        <b/>
        <sz val="11"/>
        <color rgb="FF000000"/>
        <rFont val="Calibri"/>
      </rPr>
      <t>Azure Data Factories</t>
    </r>
    <r>
      <rPr>
        <sz val="11"/>
        <color rgb="FF000000"/>
        <rFont val="Calibri"/>
      </rPr>
      <t xml:space="preserve"> select a factory to link to an Azure Key Vault.</t>
    </r>
    <r>
      <rPr>
        <sz val="11"/>
        <color rgb="FF000000"/>
        <rFont val="Calibri"/>
      </rPr>
      <t xml:space="preserve">
</t>
    </r>
    <r>
      <rPr>
        <sz val="11"/>
        <color rgb="FF000000"/>
        <rFont val="Calibri"/>
      </rPr>
      <t xml:space="preserve">- In the left column, expand </t>
    </r>
    <r>
      <rPr>
        <b/>
        <sz val="11"/>
        <color rgb="FF000000"/>
        <rFont val="Calibri"/>
      </rPr>
      <t>&gt; Settings</t>
    </r>
    <r>
      <rPr>
        <sz val="11"/>
        <color rgb="FF000000"/>
        <rFont val="Calibri"/>
      </rPr>
      <t xml:space="preserve"> and select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Managed Identity Object ID</t>
    </r>
    <r>
      <rPr>
        <sz val="11"/>
        <color rgb="FF000000"/>
        <rFont val="Calibri"/>
      </rPr>
      <t xml:space="preserve"> and save this code for later.</t>
    </r>
    <r>
      <rPr>
        <sz val="11"/>
        <color rgb="FF000000"/>
        <rFont val="Calibri"/>
      </rPr>
      <t xml:space="preserve">
</t>
    </r>
    <r>
      <rPr>
        <i/>
        <sz val="11"/>
        <color rgb="FF000000"/>
        <rFont val="Calibri"/>
      </rPr>
      <t>Set Permissions for Key Vault</t>
    </r>
    <r>
      <rPr>
        <sz val="11"/>
        <color rgb="FF000000"/>
        <rFont val="Calibri"/>
      </rPr>
      <t xml:space="preserve">
</t>
    </r>
    <r>
      <rPr>
        <i/>
        <sz val="11"/>
        <color rgb="FF000000"/>
        <rFont val="Calibri"/>
      </rPr>
      <t>Note</t>
    </r>
    <r>
      <rPr>
        <sz val="11"/>
        <color rgb="FF000000"/>
        <rFont val="Calibri"/>
      </rPr>
      <t xml:space="preserve"> this presumes the use of RBAC Access control, not Access policies.</t>
    </r>
    <r>
      <rPr>
        <sz val="11"/>
        <color rgb="FF000000"/>
        <rFont val="Calibri"/>
      </rPr>
      <t xml:space="preserve">
</t>
    </r>
    <r>
      <rPr>
        <sz val="11"/>
        <color rgb="FF000000"/>
        <rFont val="Calibri"/>
      </rPr>
      <t xml:space="preserve">- From </t>
    </r>
    <r>
      <rPr>
        <b/>
        <sz val="11"/>
        <color rgb="FF000000"/>
        <rFont val="Calibri"/>
      </rPr>
      <t>Key vaults</t>
    </r>
    <r>
      <rPr>
        <sz val="11"/>
        <color rgb="FF000000"/>
        <rFont val="Calibri"/>
      </rPr>
      <t xml:space="preserve"> select a key vault to grant access to.</t>
    </r>
    <r>
      <rPr>
        <sz val="11"/>
        <color rgb="FF000000"/>
        <rFont val="Calibri"/>
      </rPr>
      <t xml:space="preserve">
</t>
    </r>
    <r>
      <rPr>
        <sz val="11"/>
        <color rgb="FF000000"/>
        <rFont val="Calibri"/>
      </rPr>
      <t xml:space="preserve">- Select </t>
    </r>
    <r>
      <rPr>
        <b/>
        <sz val="11"/>
        <color rgb="FF000000"/>
        <rFont val="Calibri"/>
      </rPr>
      <t>+ Add</t>
    </r>
    <r>
      <rPr>
        <sz val="11"/>
        <color rgb="FF000000"/>
        <rFont val="Calibri"/>
      </rPr>
      <t xml:space="preserve">, and select </t>
    </r>
    <r>
      <rPr>
        <b/>
        <sz val="11"/>
        <color rgb="FF000000"/>
        <rFont val="Calibri"/>
      </rPr>
      <t>Add role assignment</t>
    </r>
    <r>
      <rPr>
        <sz val="11"/>
        <color rgb="FF000000"/>
        <rFont val="Calibri"/>
      </rPr>
      <t xml:space="preserve"> from the dropdown.</t>
    </r>
    <r>
      <rPr>
        <sz val="11"/>
        <color rgb="FF000000"/>
        <rFont val="Calibri"/>
      </rPr>
      <t xml:space="preserve">
</t>
    </r>
    <r>
      <rPr>
        <sz val="11"/>
        <color rgb="FF000000"/>
        <rFont val="Calibri"/>
      </rPr>
      <t xml:space="preserve">- For the </t>
    </r>
    <r>
      <rPr>
        <b/>
        <sz val="11"/>
        <color rgb="FF000000"/>
        <rFont val="Calibri"/>
      </rPr>
      <t>Role</t>
    </r>
    <r>
      <rPr>
        <sz val="11"/>
        <color rgb="FF000000"/>
        <rFont val="Calibri"/>
      </rPr>
      <t xml:space="preserve">, search for </t>
    </r>
    <r>
      <rPr>
        <b/>
        <sz val="11"/>
        <color rgb="FF000000"/>
        <rFont val="Calibri"/>
      </rPr>
      <t>key vault</t>
    </r>
    <r>
      <rPr>
        <sz val="11"/>
        <color rgb="FF000000"/>
        <rFont val="Calibri"/>
      </rPr>
      <t xml:space="preserve">. Listed are various permissions to be assigned. Determine your organization's permission need, but </t>
    </r>
    <r>
      <rPr>
        <b/>
        <sz val="11"/>
        <color rgb="FF000000"/>
        <rFont val="Calibri"/>
      </rPr>
      <t>Key Vault Reader</t>
    </r>
    <r>
      <rPr>
        <sz val="11"/>
        <color rgb="FF000000"/>
        <rFont val="Calibri"/>
      </rPr>
      <t xml:space="preserve"> is satisfactory for basic key and secrets access.</t>
    </r>
    <r>
      <rPr>
        <sz val="11"/>
        <color rgb="FF000000"/>
        <rFont val="Calibri"/>
      </rPr>
      <t xml:space="preserve">
</t>
    </r>
    <r>
      <rPr>
        <sz val="11"/>
        <color rgb="FF000000"/>
        <rFont val="Calibri"/>
      </rPr>
      <t xml:space="preserve">- Select </t>
    </r>
    <r>
      <rPr>
        <b/>
        <sz val="11"/>
        <color rgb="FF000000"/>
        <rFont val="Calibri"/>
      </rPr>
      <t>Next</t>
    </r>
    <r>
      <rPr>
        <sz val="11"/>
        <color rgb="FF000000"/>
        <rFont val="Calibri"/>
      </rPr>
      <t xml:space="preserve">
</t>
    </r>
    <r>
      <rPr>
        <sz val="11"/>
        <color rgb="FF000000"/>
        <rFont val="Calibri"/>
      </rPr>
      <t xml:space="preserve">- In the new screen, next to </t>
    </r>
    <r>
      <rPr>
        <b/>
        <sz val="11"/>
        <color rgb="FF000000"/>
        <rFont val="Calibri"/>
      </rPr>
      <t>Assign access to</t>
    </r>
    <r>
      <rPr>
        <sz val="11"/>
        <color rgb="FF000000"/>
        <rFont val="Calibri"/>
      </rPr>
      <t>, select Managed identity.</t>
    </r>
    <r>
      <rPr>
        <sz val="11"/>
        <color rgb="FF000000"/>
        <rFont val="Calibri"/>
      </rPr>
      <t xml:space="preserve">
</t>
    </r>
    <r>
      <rPr>
        <sz val="11"/>
        <color rgb="FF000000"/>
        <rFont val="Calibri"/>
      </rPr>
      <t xml:space="preserve">- Next to Members select </t>
    </r>
    <r>
      <rPr>
        <b/>
        <sz val="11"/>
        <color rgb="FF000000"/>
        <rFont val="Calibri"/>
      </rPr>
      <t>+ Select members</t>
    </r>
    <r>
      <rPr>
        <sz val="11"/>
        <color rgb="FF000000"/>
        <rFont val="Calibri"/>
      </rPr>
      <t>.</t>
    </r>
    <r>
      <rPr>
        <sz val="11"/>
        <color rgb="FF000000"/>
        <rFont val="Calibri"/>
      </rPr>
      <t xml:space="preserve">
</t>
    </r>
    <r>
      <rPr>
        <sz val="11"/>
        <color rgb="FF000000"/>
        <rFont val="Calibri"/>
      </rPr>
      <t xml:space="preserve">- Choose your subscription, and either under </t>
    </r>
    <r>
      <rPr>
        <b/>
        <sz val="11"/>
        <color rgb="FF000000"/>
        <rFont val="Calibri"/>
      </rPr>
      <t>Managed identity</t>
    </r>
    <r>
      <rPr>
        <sz val="11"/>
        <color rgb="FF000000"/>
        <rFont val="Calibri"/>
      </rPr>
      <t xml:space="preserve"> scroll to </t>
    </r>
    <r>
      <rPr>
        <b/>
        <sz val="11"/>
        <color rgb="FF000000"/>
        <rFont val="Calibri"/>
      </rPr>
      <t>Data Factory</t>
    </r>
    <r>
      <rPr>
        <sz val="11"/>
        <color rgb="FF000000"/>
        <rFont val="Calibri"/>
      </rPr>
      <t xml:space="preserve"> and select it, or search by your Data Factory's name.</t>
    </r>
    <r>
      <rPr>
        <sz val="11"/>
        <color rgb="FF000000"/>
        <rFont val="Calibri"/>
      </rPr>
      <t xml:space="preserve">
</t>
    </r>
    <r>
      <rPr>
        <sz val="11"/>
        <color rgb="FF000000"/>
        <rFont val="Calibri"/>
      </rPr>
      <t>- Select your Data Factory.</t>
    </r>
    <r>
      <rPr>
        <sz val="11"/>
        <color rgb="FF000000"/>
        <rFont val="Calibri"/>
      </rPr>
      <t xml:space="preserve">
</t>
    </r>
    <r>
      <rPr>
        <sz val="11"/>
        <color rgb="FF000000"/>
        <rFont val="Calibri"/>
      </rPr>
      <t xml:space="preserve">- Choose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Review + assign</t>
    </r>
    <r>
      <rPr>
        <sz val="11"/>
        <color rgb="FF000000"/>
        <rFont val="Calibri"/>
      </rPr>
      <t>.</t>
    </r>
    <r>
      <rPr>
        <sz val="11"/>
        <color rgb="FF000000"/>
        <rFont val="Calibri"/>
      </rPr>
      <t xml:space="preserve">
</t>
    </r>
    <r>
      <rPr>
        <i/>
        <sz val="11"/>
        <color rgb="FF000000"/>
        <rFont val="Calibri"/>
      </rPr>
      <t>Create Connection Between Key Vault and Data Factory</t>
    </r>
    <r>
      <rPr>
        <sz val="11"/>
        <color rgb="FF000000"/>
        <rFont val="Calibri"/>
      </rPr>
      <t xml:space="preserve">
</t>
    </r>
    <r>
      <rPr>
        <sz val="11"/>
        <color rgb="FF000000"/>
        <rFont val="Calibri"/>
      </rPr>
      <t xml:space="preserve">- From </t>
    </r>
    <r>
      <rPr>
        <b/>
        <sz val="11"/>
        <color rgb="FF000000"/>
        <rFont val="Calibri"/>
      </rPr>
      <t>Data Factories</t>
    </r>
    <r>
      <rPr>
        <sz val="11"/>
        <color rgb="FF000000"/>
        <rFont val="Calibri"/>
      </rPr>
      <t xml:space="preserve"> select your data factory.</t>
    </r>
    <r>
      <rPr>
        <sz val="11"/>
        <color rgb="FF000000"/>
        <rFont val="Calibri"/>
      </rPr>
      <t xml:space="preserve">
</t>
    </r>
    <r>
      <rPr>
        <sz val="11"/>
        <color rgb="FF000000"/>
        <rFont val="Calibri"/>
      </rPr>
      <t xml:space="preserve">- Under the </t>
    </r>
    <r>
      <rPr>
        <b/>
        <sz val="11"/>
        <color rgb="FF000000"/>
        <rFont val="Calibri"/>
      </rPr>
      <t>Overview</t>
    </r>
    <r>
      <rPr>
        <sz val="11"/>
        <color rgb="FF000000"/>
        <rFont val="Calibri"/>
      </rPr>
      <t xml:space="preserve"> selection scroll down in the right pane and select </t>
    </r>
    <r>
      <rPr>
        <b/>
        <sz val="11"/>
        <color rgb="FF000000"/>
        <rFont val="Calibri"/>
      </rPr>
      <t>Launch studio</t>
    </r>
    <r>
      <rPr>
        <sz val="11"/>
        <color rgb="FF000000"/>
        <rFont val="Calibri"/>
      </rPr>
      <t xml:space="preserve"> under </t>
    </r>
    <r>
      <rPr>
        <b/>
        <sz val="11"/>
        <color rgb="FF000000"/>
        <rFont val="Calibri"/>
      </rPr>
      <t>Azure Data Factory Studio</t>
    </r>
    <r>
      <rPr>
        <sz val="11"/>
        <color rgb="FF000000"/>
        <rFont val="Calibri"/>
      </rPr>
      <t>.</t>
    </r>
    <r>
      <rPr>
        <sz val="11"/>
        <color rgb="FF000000"/>
        <rFont val="Calibri"/>
      </rPr>
      <t xml:space="preserve">
</t>
    </r>
    <r>
      <rPr>
        <sz val="11"/>
        <color rgb="FF000000"/>
        <rFont val="Calibri"/>
      </rPr>
      <t xml:space="preserve">- In the left column select the briefcase and wrench for </t>
    </r>
    <r>
      <rPr>
        <b/>
        <sz val="11"/>
        <color rgb="FF000000"/>
        <rFont val="Calibri"/>
      </rPr>
      <t>Manage</t>
    </r>
    <r>
      <rPr>
        <sz val="11"/>
        <color rgb="FF000000"/>
        <rFont val="Calibri"/>
      </rPr>
      <t>.</t>
    </r>
    <r>
      <rPr>
        <sz val="11"/>
        <color rgb="FF000000"/>
        <rFont val="Calibri"/>
      </rPr>
      <t xml:space="preserve">
</t>
    </r>
    <r>
      <rPr>
        <sz val="11"/>
        <color rgb="FF000000"/>
        <rFont val="Calibri"/>
      </rPr>
      <t xml:space="preserve">- In the left column select </t>
    </r>
    <r>
      <rPr>
        <b/>
        <sz val="11"/>
        <color rgb="FF000000"/>
        <rFont val="Calibri"/>
      </rPr>
      <t>Linked Services</t>
    </r>
    <r>
      <rPr>
        <sz val="11"/>
        <color rgb="FF000000"/>
        <rFont val="Calibri"/>
      </rPr>
      <t xml:space="preserve"> under </t>
    </r>
    <r>
      <rPr>
        <b/>
        <sz val="11"/>
        <color rgb="FF000000"/>
        <rFont val="Calibri"/>
      </rPr>
      <t>Connections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 New</t>
    </r>
    <r>
      <rPr>
        <sz val="11"/>
        <color rgb="FF000000"/>
        <rFont val="Calibri"/>
      </rPr>
      <t>.</t>
    </r>
    <r>
      <rPr>
        <sz val="11"/>
        <color rgb="FF000000"/>
        <rFont val="Calibri"/>
      </rPr>
      <t xml:space="preserve">
</t>
    </r>
    <r>
      <rPr>
        <sz val="11"/>
        <color rgb="FF000000"/>
        <rFont val="Calibri"/>
      </rPr>
      <t xml:space="preserve">- Search for </t>
    </r>
    <r>
      <rPr>
        <b/>
        <sz val="11"/>
        <color rgb="FF000000"/>
        <rFont val="Calibri"/>
      </rPr>
      <t>Azure Key Vault</t>
    </r>
    <r>
      <rPr>
        <sz val="11"/>
        <color rgb="FF000000"/>
        <rFont val="Calibri"/>
      </rPr>
      <t xml:space="preserve"> and select it.</t>
    </r>
    <r>
      <rPr>
        <sz val="11"/>
        <color rgb="FF000000"/>
        <rFont val="Calibri"/>
      </rPr>
      <t xml:space="preserve">
</t>
    </r>
    <r>
      <rPr>
        <sz val="11"/>
        <color rgb="FF000000"/>
        <rFont val="Calibri"/>
      </rPr>
      <t>- In the new window, name your connection and enter a desired description.</t>
    </r>
    <r>
      <rPr>
        <sz val="11"/>
        <color rgb="FF000000"/>
        <rFont val="Calibri"/>
      </rPr>
      <t xml:space="preserve">
</t>
    </r>
    <r>
      <rPr>
        <sz val="11"/>
        <color rgb="FF000000"/>
        <rFont val="Calibri"/>
      </rPr>
      <t xml:space="preserve">- Under </t>
    </r>
    <r>
      <rPr>
        <b/>
        <sz val="11"/>
        <color rgb="FF000000"/>
        <rFont val="Calibri"/>
      </rPr>
      <t>Azure key vault selection method</t>
    </r>
    <r>
      <rPr>
        <sz val="11"/>
        <color rgb="FF000000"/>
        <rFont val="Calibri"/>
      </rPr>
      <t xml:space="preserve">, choose </t>
    </r>
    <r>
      <rPr>
        <b/>
        <sz val="11"/>
        <color rgb="FF000000"/>
        <rFont val="Calibri"/>
      </rPr>
      <t>From Azure Subscription</t>
    </r>
    <r>
      <rPr>
        <sz val="11"/>
        <color rgb="FF000000"/>
        <rFont val="Calibri"/>
      </rPr>
      <t>.</t>
    </r>
    <r>
      <rPr>
        <sz val="11"/>
        <color rgb="FF000000"/>
        <rFont val="Calibri"/>
      </rPr>
      <t xml:space="preserve">
</t>
    </r>
    <r>
      <rPr>
        <sz val="11"/>
        <color rgb="FF000000"/>
        <rFont val="Calibri"/>
      </rPr>
      <t>- Select your Azure Subscription.</t>
    </r>
    <r>
      <rPr>
        <sz val="11"/>
        <color rgb="FF000000"/>
        <rFont val="Calibri"/>
      </rPr>
      <t xml:space="preserve">
</t>
    </r>
    <r>
      <rPr>
        <sz val="11"/>
        <color rgb="FF000000"/>
        <rFont val="Calibri"/>
      </rPr>
      <t>- Select your key vault by name.</t>
    </r>
    <r>
      <rPr>
        <sz val="11"/>
        <color rgb="FF000000"/>
        <rFont val="Calibri"/>
      </rPr>
      <t xml:space="preserve">
</t>
    </r>
    <r>
      <rPr>
        <sz val="11"/>
        <color rgb="FF000000"/>
        <rFont val="Calibri"/>
      </rPr>
      <t xml:space="preserve">- Under </t>
    </r>
    <r>
      <rPr>
        <b/>
        <sz val="11"/>
        <color rgb="FF000000"/>
        <rFont val="Calibri"/>
      </rPr>
      <t>Authentication Method</t>
    </r>
    <r>
      <rPr>
        <sz val="11"/>
        <color rgb="FF000000"/>
        <rFont val="Calibri"/>
      </rPr>
      <t xml:space="preserve"> select </t>
    </r>
    <r>
      <rPr>
        <b/>
        <sz val="11"/>
        <color rgb="FF000000"/>
        <rFont val="Calibri"/>
      </rPr>
      <t>System-assigned managed identity</t>
    </r>
    <r>
      <rPr>
        <sz val="11"/>
        <color rgb="FF000000"/>
        <rFont val="Calibri"/>
      </rPr>
      <t xml:space="preserve"> or </t>
    </r>
    <r>
      <rPr>
        <b/>
        <sz val="11"/>
        <color rgb="FF000000"/>
        <rFont val="Calibri"/>
      </rPr>
      <t>User-assigned managed identity</t>
    </r>
    <r>
      <rPr>
        <sz val="11"/>
        <color rgb="FF000000"/>
        <rFont val="Calibri"/>
      </rPr>
      <t xml:space="preserve"> depending on what managed identity is in use on your data factory.</t>
    </r>
    <r>
      <rPr>
        <sz val="11"/>
        <color rgb="FF000000"/>
        <rFont val="Calibri"/>
      </rPr>
      <t xml:space="preserve">
</t>
    </r>
    <r>
      <rPr>
        <sz val="11"/>
        <color rgb="FF000000"/>
        <rFont val="Calibri"/>
      </rPr>
      <t xml:space="preserve">- Select </t>
    </r>
    <r>
      <rPr>
        <b/>
        <sz val="11"/>
        <color rgb="FF000000"/>
        <rFont val="Calibri"/>
      </rPr>
      <t>Create</t>
    </r>
    <r>
      <rPr>
        <sz val="11"/>
        <color rgb="FF000000"/>
        <rFont val="Calibri"/>
      </rPr>
      <t>.</t>
    </r>
  </si>
  <si>
    <r>
      <rPr>
        <sz val="11"/>
        <color rgb="FF000000"/>
        <rFont val="Calibri"/>
      </rPr>
      <t>Azure Key Vault is a way to securely store secrets and keys, and create role based access control permissions to services and users to access them.</t>
    </r>
  </si>
  <si>
    <r>
      <rPr>
        <sz val="11"/>
        <color rgb="FF000000"/>
        <rFont val="Calibri"/>
      </rPr>
      <t>This will create technical overhead as your organization will need to manage the lifecycle, expiration, and rotation of secrets and keys to fit your security baseline.</t>
    </r>
  </si>
  <si>
    <r>
      <rPr>
        <b/>
        <sz val="11"/>
        <color rgb="FF000000"/>
        <rFont val="Calibri"/>
      </rPr>
      <t>Audit from Azure Portal</t>
    </r>
    <r>
      <rPr>
        <sz val="11"/>
        <color rgb="FF000000"/>
        <rFont val="Calibri"/>
      </rPr>
      <t xml:space="preserve">
</t>
    </r>
    <r>
      <rPr>
        <sz val="11"/>
        <color rgb="FF000000"/>
        <rFont val="Calibri"/>
      </rPr>
      <t xml:space="preserve">- From </t>
    </r>
    <r>
      <rPr>
        <b/>
        <sz val="11"/>
        <color rgb="FF000000"/>
        <rFont val="Calibri"/>
      </rPr>
      <t>Data Factories</t>
    </r>
    <r>
      <rPr>
        <sz val="11"/>
        <color rgb="FF000000"/>
        <rFont val="Calibri"/>
      </rPr>
      <t xml:space="preserve"> select a factory to audit.</t>
    </r>
    <r>
      <rPr>
        <sz val="11"/>
        <color rgb="FF000000"/>
        <rFont val="Calibri"/>
      </rPr>
      <t xml:space="preserve">
</t>
    </r>
    <r>
      <rPr>
        <sz val="11"/>
        <color rgb="FF000000"/>
        <rFont val="Calibri"/>
      </rPr>
      <t xml:space="preserve">- Under the </t>
    </r>
    <r>
      <rPr>
        <b/>
        <sz val="11"/>
        <color rgb="FF000000"/>
        <rFont val="Calibri"/>
      </rPr>
      <t>Overview</t>
    </r>
    <r>
      <rPr>
        <sz val="11"/>
        <color rgb="FF000000"/>
        <rFont val="Calibri"/>
      </rPr>
      <t xml:space="preserve"> selection scroll down in the right pane and select </t>
    </r>
    <r>
      <rPr>
        <b/>
        <sz val="11"/>
        <color rgb="FF000000"/>
        <rFont val="Calibri"/>
      </rPr>
      <t>Launch studio</t>
    </r>
    <r>
      <rPr>
        <sz val="11"/>
        <color rgb="FF000000"/>
        <rFont val="Calibri"/>
      </rPr>
      <t xml:space="preserve"> under </t>
    </r>
    <r>
      <rPr>
        <b/>
        <sz val="11"/>
        <color rgb="FF000000"/>
        <rFont val="Calibri"/>
      </rPr>
      <t>Azure Data Factory Studio</t>
    </r>
    <r>
      <rPr>
        <sz val="11"/>
        <color rgb="FF000000"/>
        <rFont val="Calibri"/>
      </rPr>
      <t>.</t>
    </r>
    <r>
      <rPr>
        <sz val="11"/>
        <color rgb="FF000000"/>
        <rFont val="Calibri"/>
      </rPr>
      <t xml:space="preserve">
</t>
    </r>
    <r>
      <rPr>
        <sz val="11"/>
        <color rgb="FF000000"/>
        <rFont val="Calibri"/>
      </rPr>
      <t xml:space="preserve">- In the left column select the briefcase and wrench for </t>
    </r>
    <r>
      <rPr>
        <b/>
        <sz val="11"/>
        <color rgb="FF000000"/>
        <rFont val="Calibri"/>
      </rPr>
      <t>Manage</t>
    </r>
    <r>
      <rPr>
        <sz val="11"/>
        <color rgb="FF000000"/>
        <rFont val="Calibri"/>
      </rPr>
      <t>.</t>
    </r>
    <r>
      <rPr>
        <sz val="11"/>
        <color rgb="FF000000"/>
        <rFont val="Calibri"/>
      </rPr>
      <t xml:space="preserve">
</t>
    </r>
    <r>
      <rPr>
        <sz val="11"/>
        <color rgb="FF000000"/>
        <rFont val="Calibri"/>
      </rPr>
      <t xml:space="preserve">- In the left column select </t>
    </r>
    <r>
      <rPr>
        <b/>
        <sz val="11"/>
        <color rgb="FF000000"/>
        <rFont val="Calibri"/>
      </rPr>
      <t>Linked Services</t>
    </r>
    <r>
      <rPr>
        <sz val="11"/>
        <color rgb="FF000000"/>
        <rFont val="Calibri"/>
      </rPr>
      <t xml:space="preserve"> under </t>
    </r>
    <r>
      <rPr>
        <b/>
        <sz val="11"/>
        <color rgb="FF000000"/>
        <rFont val="Calibri"/>
      </rPr>
      <t>Connections</t>
    </r>
    <r>
      <rPr>
        <sz val="11"/>
        <color rgb="FF000000"/>
        <rFont val="Calibri"/>
      </rPr>
      <t>.</t>
    </r>
    <r>
      <rPr>
        <sz val="11"/>
        <color rgb="FF000000"/>
        <rFont val="Calibri"/>
      </rPr>
      <t xml:space="preserve">
</t>
    </r>
    <r>
      <rPr>
        <sz val="11"/>
        <color rgb="FF000000"/>
        <rFont val="Calibri"/>
      </rPr>
      <t>- Browse the linked services to determine if there is a connection to an Azure key vault. It has a circle icon with a key in it.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127ef6d7-242f-43b3-9eef-947faf1725d0 </t>
    </r>
    <r>
      <rPr>
        <sz val="11"/>
        <color rgb="FF0000FF"/>
        <rFont val="Calibri"/>
      </rPr>
      <t>(https://portal.azure.com/#view/Microsoft_Azure_Policy/PolicyDetailBlade/definitionId/%2Fproviders%2FMicrosoft.Authorization%2FpolicyDefinitions%2F127ef6d7-242f-43b3-9eef-947faf1725d0)</t>
    </r>
    <r>
      <rPr>
        <sz val="11"/>
        <color rgb="FF000000"/>
        <rFont val="Calibri"/>
      </rPr>
      <t xml:space="preserve"> </t>
    </r>
    <r>
      <rPr>
        <b/>
        <sz val="11"/>
        <color rgb="FF000000"/>
        <rFont val="Calibri"/>
      </rPr>
      <t>- Name:</t>
    </r>
    <r>
      <rPr>
        <sz val="11"/>
        <color rgb="FF000000"/>
        <rFont val="Calibri"/>
      </rPr>
      <t xml:space="preserve"> 'Azure Data Factory linked services should use Key Vault for storing secrets'</t>
    </r>
  </si>
  <si>
    <r>
      <rPr>
        <sz val="11"/>
        <color rgb="FF000000"/>
        <rFont val="Calibri"/>
      </rPr>
      <t>By default Azure Data Factories do not use Azure Key Vault to store credentials or secrets.</t>
    </r>
  </si>
  <si>
    <t>4.4</t>
  </si>
  <si>
    <r>
      <rPr>
        <sz val="11"/>
        <rFont val="Calibri"/>
      </rPr>
      <t>Ensure that Data Factory is using RBAC to manage privilege assignment</t>
    </r>
  </si>
  <si>
    <r>
      <rPr>
        <b/>
        <sz val="11"/>
        <color rgb="FF000000"/>
        <rFont val="Calibri"/>
      </rPr>
      <t>Remediate from Azure Portal</t>
    </r>
    <r>
      <rPr>
        <sz val="11"/>
        <color rgb="FF000000"/>
        <rFont val="Calibri"/>
      </rPr>
      <t xml:space="preserve">
</t>
    </r>
    <r>
      <rPr>
        <sz val="11"/>
        <color rgb="FF000000"/>
        <rFont val="Calibri"/>
      </rPr>
      <t xml:space="preserve">- From </t>
    </r>
    <r>
      <rPr>
        <b/>
        <sz val="11"/>
        <color rgb="FF000000"/>
        <rFont val="Calibri"/>
      </rPr>
      <t>Data Factories</t>
    </r>
    <r>
      <rPr>
        <sz val="11"/>
        <color rgb="FF000000"/>
        <rFont val="Calibri"/>
      </rPr>
      <t xml:space="preserve"> select a data factory to audit.</t>
    </r>
    <r>
      <rPr>
        <sz val="11"/>
        <color rgb="FF000000"/>
        <rFont val="Calibri"/>
      </rPr>
      <t xml:space="preserve">
</t>
    </r>
    <r>
      <rPr>
        <sz val="11"/>
        <color rgb="FF000000"/>
        <rFont val="Calibri"/>
      </rPr>
      <t xml:space="preserve">- In the left column select </t>
    </r>
    <r>
      <rPr>
        <b/>
        <sz val="11"/>
        <color rgb="FF000000"/>
        <rFont val="Calibri"/>
      </rPr>
      <t>Access control (IAM)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 Add \/</t>
    </r>
    <r>
      <rPr>
        <sz val="11"/>
        <color rgb="FF000000"/>
        <rFont val="Calibri"/>
      </rPr>
      <t xml:space="preserve"> and then </t>
    </r>
    <r>
      <rPr>
        <b/>
        <sz val="11"/>
        <color rgb="FF000000"/>
        <rFont val="Calibri"/>
      </rPr>
      <t>Add role assignment</t>
    </r>
    <r>
      <rPr>
        <sz val="11"/>
        <color rgb="FF000000"/>
        <rFont val="Calibri"/>
      </rPr>
      <t>.</t>
    </r>
    <r>
      <rPr>
        <sz val="11"/>
        <color rgb="FF000000"/>
        <rFont val="Calibri"/>
      </rPr>
      <t xml:space="preserve">
</t>
    </r>
    <r>
      <rPr>
        <sz val="11"/>
        <color rgb="FF000000"/>
        <rFont val="Calibri"/>
      </rPr>
      <t xml:space="preserve">- Select the builtin or custom role to be added. Then select </t>
    </r>
    <r>
      <rPr>
        <b/>
        <sz val="11"/>
        <color rgb="FF000000"/>
        <rFont val="Calibri"/>
      </rPr>
      <t>Next</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Assign access to</t>
    </r>
    <r>
      <rPr>
        <sz val="11"/>
        <color rgb="FF000000"/>
        <rFont val="Calibri"/>
      </rPr>
      <t xml:space="preserve"> select either </t>
    </r>
    <r>
      <rPr>
        <b/>
        <sz val="11"/>
        <color rgb="FF000000"/>
        <rFont val="Calibri"/>
      </rPr>
      <t>User, group, or service principal</t>
    </r>
    <r>
      <rPr>
        <sz val="11"/>
        <color rgb="FF000000"/>
        <rFont val="Calibri"/>
      </rPr>
      <t xml:space="preserve"> or </t>
    </r>
    <r>
      <rPr>
        <b/>
        <sz val="11"/>
        <color rgb="FF000000"/>
        <rFont val="Calibri"/>
      </rPr>
      <t>Managed identity</t>
    </r>
    <r>
      <rPr>
        <sz val="11"/>
        <color rgb="FF000000"/>
        <rFont val="Calibri"/>
      </rPr>
      <t xml:space="preserve"> to be added to this role.</t>
    </r>
    <r>
      <rPr>
        <sz val="11"/>
        <color rgb="FF000000"/>
        <rFont val="Calibri"/>
      </rPr>
      <t xml:space="preserve">
</t>
    </r>
    <r>
      <rPr>
        <sz val="11"/>
        <color rgb="FF000000"/>
        <rFont val="Calibri"/>
      </rPr>
      <t xml:space="preserve">- Choose </t>
    </r>
    <r>
      <rPr>
        <b/>
        <sz val="11"/>
        <color rgb="FF000000"/>
        <rFont val="Calibri"/>
      </rPr>
      <t>Select members</t>
    </r>
    <r>
      <rPr>
        <sz val="11"/>
        <color rgb="FF000000"/>
        <rFont val="Calibri"/>
      </rPr>
      <t>, then search for the resource that is to be added to this role.</t>
    </r>
    <r>
      <rPr>
        <sz val="11"/>
        <color rgb="FF000000"/>
        <rFont val="Calibri"/>
      </rPr>
      <t xml:space="preserve">
</t>
    </r>
    <r>
      <rPr>
        <sz val="11"/>
        <color rgb="FF000000"/>
        <rFont val="Calibri"/>
      </rPr>
      <t>- Enter a description if desired.</t>
    </r>
    <r>
      <rPr>
        <sz val="11"/>
        <color rgb="FF000000"/>
        <rFont val="Calibri"/>
      </rPr>
      <t xml:space="preserve">
</t>
    </r>
    <r>
      <rPr>
        <sz val="11"/>
        <color rgb="FF000000"/>
        <rFont val="Calibri"/>
      </rPr>
      <t xml:space="preserve">- Select </t>
    </r>
    <r>
      <rPr>
        <b/>
        <sz val="11"/>
        <color rgb="FF000000"/>
        <rFont val="Calibri"/>
      </rPr>
      <t>Next</t>
    </r>
    <r>
      <rPr>
        <sz val="11"/>
        <color rgb="FF000000"/>
        <rFont val="Calibri"/>
      </rPr>
      <t xml:space="preserve">, review your choices, then </t>
    </r>
    <r>
      <rPr>
        <b/>
        <sz val="11"/>
        <color rgb="FF000000"/>
        <rFont val="Calibri"/>
      </rPr>
      <t>Review + assign</t>
    </r>
    <r>
      <rPr>
        <sz val="11"/>
        <color rgb="FF000000"/>
        <rFont val="Calibri"/>
      </rPr>
      <t>.</t>
    </r>
  </si>
  <si>
    <r>
      <rPr>
        <sz val="11"/>
        <color rgb="FF000000"/>
        <rFont val="Calibri"/>
      </rPr>
      <t>Role Based Access Control (RBAC) is setting permissions to the role that a user occupies. Often the user is added to a group which the account inherits permissions from. This is different than Access Policies which are used on an individual case by case basis for each user.</t>
    </r>
  </si>
  <si>
    <r>
      <rPr>
        <sz val="11"/>
        <color rgb="FF000000"/>
        <rFont val="Calibri"/>
      </rPr>
      <t>There will be a slight increase in technical overhead in that user permissions will need to be manually assigned. However once added to a group, permissions may be edited for every account in the group at one time.</t>
    </r>
  </si>
  <si>
    <r>
      <rPr>
        <b/>
        <sz val="11"/>
        <color rgb="FF000000"/>
        <rFont val="Calibri"/>
      </rPr>
      <t>Audit from Azure Portal</t>
    </r>
    <r>
      <rPr>
        <sz val="11"/>
        <color rgb="FF000000"/>
        <rFont val="Calibri"/>
      </rPr>
      <t xml:space="preserve">
</t>
    </r>
    <r>
      <rPr>
        <sz val="11"/>
        <color rgb="FF000000"/>
        <rFont val="Calibri"/>
      </rPr>
      <t xml:space="preserve">- From </t>
    </r>
    <r>
      <rPr>
        <b/>
        <sz val="11"/>
        <color rgb="FF000000"/>
        <rFont val="Calibri"/>
      </rPr>
      <t>Data Factories</t>
    </r>
    <r>
      <rPr>
        <sz val="11"/>
        <color rgb="FF000000"/>
        <rFont val="Calibri"/>
      </rPr>
      <t xml:space="preserve"> select a data factory to audit.</t>
    </r>
    <r>
      <rPr>
        <sz val="11"/>
        <color rgb="FF000000"/>
        <rFont val="Calibri"/>
      </rPr>
      <t xml:space="preserve">
</t>
    </r>
    <r>
      <rPr>
        <sz val="11"/>
        <color rgb="FF000000"/>
        <rFont val="Calibri"/>
      </rPr>
      <t xml:space="preserve">- In the left column select </t>
    </r>
    <r>
      <rPr>
        <b/>
        <sz val="11"/>
        <color rgb="FF000000"/>
        <rFont val="Calibri"/>
      </rPr>
      <t>Access control (IAM)</t>
    </r>
    <r>
      <rPr>
        <sz val="11"/>
        <color rgb="FF000000"/>
        <rFont val="Calibri"/>
      </rPr>
      <t>.</t>
    </r>
    <r>
      <rPr>
        <sz val="11"/>
        <color rgb="FF000000"/>
        <rFont val="Calibri"/>
      </rPr>
      <t xml:space="preserve">
</t>
    </r>
    <r>
      <rPr>
        <sz val="11"/>
        <color rgb="FF000000"/>
        <rFont val="Calibri"/>
      </rPr>
      <t xml:space="preserve">- To check an individual account or group, in the horizontal row, select </t>
    </r>
    <r>
      <rPr>
        <b/>
        <sz val="11"/>
        <color rgb="FF000000"/>
        <rFont val="Calibri"/>
      </rPr>
      <t>Check access</t>
    </r>
    <r>
      <rPr>
        <sz val="11"/>
        <color rgb="FF000000"/>
        <rFont val="Calibri"/>
      </rPr>
      <t>, then search for a user, group, or managed identity.</t>
    </r>
    <r>
      <rPr>
        <sz val="11"/>
        <color rgb="FF000000"/>
        <rFont val="Calibri"/>
      </rPr>
      <t xml:space="preserve">
</t>
    </r>
    <r>
      <rPr>
        <sz val="11"/>
        <color rgb="FF000000"/>
        <rFont val="Calibri"/>
      </rPr>
      <t xml:space="preserve">- To check all roles, in the horizontal row select </t>
    </r>
    <r>
      <rPr>
        <b/>
        <sz val="11"/>
        <color rgb="FF000000"/>
        <rFont val="Calibri"/>
      </rPr>
      <t>Role assignments</t>
    </r>
    <r>
      <rPr>
        <sz val="11"/>
        <color rgb="FF000000"/>
        <rFont val="Calibri"/>
      </rPr>
      <t>, and scroll through all the roles that have permission to this data factory.</t>
    </r>
  </si>
  <si>
    <r>
      <rPr>
        <sz val="11"/>
        <color rgb="FF000000"/>
        <rFont val="Calibri"/>
      </rPr>
      <t>By default, Data factories use RBAC but only with permissions for owners to make changes.</t>
    </r>
  </si>
  <si>
    <t>Azure Database for MySQL</t>
  </si>
  <si>
    <t>5.1</t>
  </si>
  <si>
    <r>
      <rPr>
        <sz val="11"/>
        <rFont val="Calibri"/>
      </rPr>
      <t>Ensure Azure Database for MySQL uses Customer Managed Keys for Encryption at Rest</t>
    </r>
  </si>
  <si>
    <r>
      <rPr>
        <b/>
        <sz val="11"/>
        <color rgb="FF000000"/>
        <rFont val="Calibri"/>
      </rPr>
      <t>Remediate from Azure Portal</t>
    </r>
    <r>
      <rPr>
        <sz val="11"/>
        <color rgb="FF000000"/>
        <rFont val="Calibri"/>
      </rPr>
      <t xml:space="preserve">
</t>
    </r>
    <r>
      <rPr>
        <sz val="11"/>
        <color rgb="FF000000"/>
        <rFont val="Calibri"/>
      </rPr>
      <t xml:space="preserve">- From </t>
    </r>
    <r>
      <rPr>
        <b/>
        <sz val="11"/>
        <color rgb="FF000000"/>
        <rFont val="Calibri"/>
      </rPr>
      <t>Azure Database for MySQL</t>
    </r>
    <r>
      <rPr>
        <sz val="11"/>
        <color rgb="FF000000"/>
        <rFont val="Calibri"/>
      </rPr>
      <t xml:space="preserve"> select the server you wish to audit.</t>
    </r>
    <r>
      <rPr>
        <sz val="11"/>
        <color rgb="FF000000"/>
        <rFont val="Calibri"/>
      </rPr>
      <t xml:space="preserve">
</t>
    </r>
    <r>
      <rPr>
        <sz val="11"/>
        <color rgb="FF000000"/>
        <rFont val="Calibri"/>
      </rPr>
      <t xml:space="preserve">- In the left column expand </t>
    </r>
    <r>
      <rPr>
        <b/>
        <sz val="11"/>
        <color rgb="FF000000"/>
        <rFont val="Calibri"/>
      </rPr>
      <t>&gt; Security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Data Encryption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Customer-managed key</t>
    </r>
    <r>
      <rPr>
        <sz val="11"/>
        <color rgb="FF000000"/>
        <rFont val="Calibri"/>
      </rPr>
      <t>.</t>
    </r>
    <r>
      <rPr>
        <sz val="11"/>
        <color rgb="FF000000"/>
        <rFont val="Calibri"/>
      </rPr>
      <t xml:space="preserve">
</t>
    </r>
    <r>
      <rPr>
        <sz val="11"/>
        <color rgb="FF000000"/>
        <rFont val="Calibri"/>
      </rPr>
      <t xml:space="preserve">- In the window that opens, use a </t>
    </r>
    <r>
      <rPr>
        <b/>
        <sz val="11"/>
        <color rgb="FF000000"/>
        <rFont val="Calibri"/>
      </rPr>
      <t>User assigned managed identity</t>
    </r>
    <r>
      <rPr>
        <sz val="11"/>
        <color rgb="FF000000"/>
        <rFont val="Calibri"/>
      </rPr>
      <t xml:space="preserve"> by either creating or selecting one.</t>
    </r>
    <r>
      <rPr>
        <sz val="11"/>
        <color rgb="FF000000"/>
        <rFont val="Calibri"/>
      </rPr>
      <t xml:space="preserve">
</t>
    </r>
    <r>
      <rPr>
        <sz val="11"/>
        <color rgb="FF000000"/>
        <rFont val="Calibri"/>
      </rPr>
      <t xml:space="preserve">- Choose a key selection method. For </t>
    </r>
    <r>
      <rPr>
        <b/>
        <sz val="11"/>
        <color rgb="FF000000"/>
        <rFont val="Calibri"/>
      </rPr>
      <t>Enter a key identifier</t>
    </r>
    <r>
      <rPr>
        <sz val="11"/>
        <color rgb="FF000000"/>
        <rFont val="Calibri"/>
      </rPr>
      <t xml:space="preserve">, enter the for URL for the key in Azure Key vault. For </t>
    </r>
    <r>
      <rPr>
        <b/>
        <sz val="11"/>
        <color rgb="FF000000"/>
        <rFont val="Calibri"/>
      </rPr>
      <t>Select a key</t>
    </r>
    <r>
      <rPr>
        <sz val="11"/>
        <color rgb="FF000000"/>
        <rFont val="Calibri"/>
      </rPr>
      <t>, navigate through the menu and choose the location of your key store by subscription, and whether it is a key vault or managed HSM.</t>
    </r>
    <r>
      <rPr>
        <sz val="11"/>
        <color rgb="FF000000"/>
        <rFont val="Calibri"/>
      </rPr>
      <t xml:space="preserve">
</t>
    </r>
    <r>
      <rPr>
        <sz val="11"/>
        <color rgb="FF000000"/>
        <rFont val="Calibri"/>
      </rPr>
      <t xml:space="preserve">- Once a key is chosen, select </t>
    </r>
    <r>
      <rPr>
        <b/>
        <sz val="11"/>
        <color rgb="FF000000"/>
        <rFont val="Calibri"/>
      </rPr>
      <t>Save</t>
    </r>
    <r>
      <rPr>
        <sz val="11"/>
        <color rgb="FF000000"/>
        <rFont val="Calibri"/>
      </rPr>
      <t>. Verify on the next window that your changes have taken effect.</t>
    </r>
  </si>
  <si>
    <r>
      <rPr>
        <sz val="11"/>
        <color rgb="FF000000"/>
        <rFont val="Calibri"/>
      </rPr>
      <t>Enable sensitive data encryption at rest using Customer Managed Keys (CMK) rather than Microsoft Managed keys (MMK).</t>
    </r>
  </si>
  <si>
    <r>
      <rPr>
        <sz val="11"/>
        <color rgb="FF000000"/>
        <rFont val="Calibri"/>
      </rPr>
      <t>If the key expires by setting the 'activation date' and 'expiration date', the user must rotate the key manually.</t>
    </r>
    <r>
      <rPr>
        <sz val="11"/>
        <color rgb="FF000000"/>
        <rFont val="Calibri"/>
      </rPr>
      <t xml:space="preserve">
</t>
    </r>
    <r>
      <rPr>
        <sz val="11"/>
        <color rgb="FF000000"/>
        <rFont val="Calibri"/>
      </rPr>
      <t>Using Customer Managed Keys may also incur additional man-hour requirements to create, store, manage, and protect the keys as needed.</t>
    </r>
  </si>
  <si>
    <r>
      <rPr>
        <b/>
        <sz val="11"/>
        <color rgb="FF000000"/>
        <rFont val="Calibri"/>
      </rPr>
      <t>Audit from Azure Portal</t>
    </r>
    <r>
      <rPr>
        <sz val="11"/>
        <color rgb="FF000000"/>
        <rFont val="Calibri"/>
      </rPr>
      <t xml:space="preserve">
</t>
    </r>
    <r>
      <rPr>
        <sz val="11"/>
        <color rgb="FF000000"/>
        <rFont val="Calibri"/>
      </rPr>
      <t xml:space="preserve">- From </t>
    </r>
    <r>
      <rPr>
        <b/>
        <sz val="11"/>
        <color rgb="FF000000"/>
        <rFont val="Calibri"/>
      </rPr>
      <t>Azure Database for MySQL</t>
    </r>
    <r>
      <rPr>
        <sz val="11"/>
        <color rgb="FF000000"/>
        <rFont val="Calibri"/>
      </rPr>
      <t xml:space="preserve"> select the server you wish to audit.</t>
    </r>
    <r>
      <rPr>
        <sz val="11"/>
        <color rgb="FF000000"/>
        <rFont val="Calibri"/>
      </rPr>
      <t xml:space="preserve">
</t>
    </r>
    <r>
      <rPr>
        <sz val="11"/>
        <color rgb="FF000000"/>
        <rFont val="Calibri"/>
      </rPr>
      <t xml:space="preserve">- In the left column expand </t>
    </r>
    <r>
      <rPr>
        <b/>
        <sz val="11"/>
        <color rgb="FF000000"/>
        <rFont val="Calibri"/>
      </rPr>
      <t>&gt; Security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Data Encryption</t>
    </r>
    <r>
      <rPr>
        <sz val="11"/>
        <color rgb="FF000000"/>
        <rFont val="Calibri"/>
      </rPr>
      <t>.</t>
    </r>
    <r>
      <rPr>
        <sz val="11"/>
        <color rgb="FF000000"/>
        <rFont val="Calibri"/>
      </rPr>
      <t xml:space="preserve">
</t>
    </r>
    <r>
      <rPr>
        <sz val="11"/>
        <color rgb="FF000000"/>
        <rFont val="Calibri"/>
      </rPr>
      <t xml:space="preserve">- Determine if </t>
    </r>
    <r>
      <rPr>
        <b/>
        <sz val="11"/>
        <color rgb="FF000000"/>
        <rFont val="Calibri"/>
      </rPr>
      <t>Customer-managed key</t>
    </r>
    <r>
      <rPr>
        <sz val="11"/>
        <color rgb="FF000000"/>
        <rFont val="Calibri"/>
      </rPr>
      <t xml:space="preserve"> is selected.</t>
    </r>
  </si>
  <si>
    <r>
      <rPr>
        <sz val="11"/>
        <color rgb="FF000000"/>
        <rFont val="Calibri"/>
      </rPr>
      <t>Unless selected at resource creation, by default Azure Database for MySQL uses Microsoft Managed Keys.</t>
    </r>
  </si>
  <si>
    <t>5.2</t>
  </si>
  <si>
    <r>
      <rPr>
        <sz val="11"/>
        <rFont val="Calibri"/>
      </rPr>
      <t>Ensure Azure Database for MySQL uses only Microsoft Entra Authentication</t>
    </r>
  </si>
  <si>
    <r>
      <rPr>
        <b/>
        <sz val="11"/>
        <color rgb="FF000000"/>
        <rFont val="Calibri"/>
      </rPr>
      <t>Audit from Azure Portal</t>
    </r>
    <r>
      <rPr>
        <sz val="11"/>
        <color rgb="FF000000"/>
        <rFont val="Calibri"/>
      </rPr>
      <t xml:space="preserve">
</t>
    </r>
    <r>
      <rPr>
        <sz val="11"/>
        <color rgb="FF000000"/>
        <rFont val="Calibri"/>
      </rPr>
      <t xml:space="preserve">- From </t>
    </r>
    <r>
      <rPr>
        <b/>
        <sz val="11"/>
        <color rgb="FF000000"/>
        <rFont val="Calibri"/>
      </rPr>
      <t>Azure Database for MySQL</t>
    </r>
    <r>
      <rPr>
        <sz val="11"/>
        <color rgb="FF000000"/>
        <rFont val="Calibri"/>
      </rPr>
      <t xml:space="preserve"> select a server to remediate.</t>
    </r>
    <r>
      <rPr>
        <sz val="11"/>
        <color rgb="FF000000"/>
        <rFont val="Calibri"/>
      </rPr>
      <t xml:space="preserve">
</t>
    </r>
    <r>
      <rPr>
        <sz val="11"/>
        <color rgb="FF000000"/>
        <rFont val="Calibri"/>
      </rPr>
      <t xml:space="preserve">- Under the Security section, click </t>
    </r>
    <r>
      <rPr>
        <b/>
        <sz val="11"/>
        <color rgb="FF000000"/>
        <rFont val="Calibri"/>
      </rPr>
      <t>Authentication</t>
    </r>
    <r>
      <rPr>
        <sz val="11"/>
        <color rgb="FF000000"/>
        <rFont val="Calibri"/>
      </rPr>
      <t xml:space="preserve">
</t>
    </r>
    <r>
      <rPr>
        <sz val="11"/>
        <color rgb="FF000000"/>
        <rFont val="Calibri"/>
      </rPr>
      <t xml:space="preserve">- In the main window, under the Authentication header where "Assign Access to:" provides three options, select </t>
    </r>
    <r>
      <rPr>
        <b/>
        <sz val="11"/>
        <color rgb="FF000000"/>
        <rFont val="Calibri"/>
      </rPr>
      <t>Microsoft Entra authentication only</t>
    </r>
    <r>
      <rPr>
        <sz val="11"/>
        <color rgb="FF000000"/>
        <rFont val="Calibri"/>
      </rPr>
      <t>.</t>
    </r>
  </si>
  <si>
    <r>
      <rPr>
        <sz val="11"/>
        <color rgb="FF000000"/>
        <rFont val="Calibri"/>
      </rPr>
      <t>Ensuring that Microsoft Entra Authentication is the only authentication method prevents the local MySQL authentication from being used.</t>
    </r>
  </si>
  <si>
    <r>
      <rPr>
        <b/>
        <sz val="11"/>
        <color rgb="FF000000"/>
        <rFont val="Calibri"/>
      </rPr>
      <t>Audit from Azure Portal</t>
    </r>
    <r>
      <rPr>
        <sz val="11"/>
        <color rgb="FF000000"/>
        <rFont val="Calibri"/>
      </rPr>
      <t xml:space="preserve">
</t>
    </r>
    <r>
      <rPr>
        <sz val="11"/>
        <color rgb="FF000000"/>
        <rFont val="Calibri"/>
      </rPr>
      <t xml:space="preserve">- From </t>
    </r>
    <r>
      <rPr>
        <b/>
        <sz val="11"/>
        <color rgb="FF000000"/>
        <rFont val="Calibri"/>
      </rPr>
      <t>Azure Database for MySQL</t>
    </r>
    <r>
      <rPr>
        <sz val="11"/>
        <color rgb="FF000000"/>
        <rFont val="Calibri"/>
      </rPr>
      <t xml:space="preserve"> select a server to audit.</t>
    </r>
    <r>
      <rPr>
        <sz val="11"/>
        <color rgb="FF000000"/>
        <rFont val="Calibri"/>
      </rPr>
      <t xml:space="preserve">
</t>
    </r>
    <r>
      <rPr>
        <sz val="11"/>
        <color rgb="FF000000"/>
        <rFont val="Calibri"/>
      </rPr>
      <t xml:space="preserve">- Under the Security section, click </t>
    </r>
    <r>
      <rPr>
        <b/>
        <sz val="11"/>
        <color rgb="FF000000"/>
        <rFont val="Calibri"/>
      </rPr>
      <t>Authentication</t>
    </r>
    <r>
      <rPr>
        <sz val="11"/>
        <color rgb="FF000000"/>
        <rFont val="Calibri"/>
      </rPr>
      <t xml:space="preserve">
</t>
    </r>
    <r>
      <rPr>
        <sz val="11"/>
        <color rgb="FF000000"/>
        <rFont val="Calibri"/>
      </rPr>
      <t xml:space="preserve">- In the main window, under the Authentication header, ensure that "Assign Access to:" reflects the selection of </t>
    </r>
    <r>
      <rPr>
        <b/>
        <sz val="11"/>
        <color rgb="FF000000"/>
        <rFont val="Calibri"/>
      </rPr>
      <t>Microsoft Entra authentication only</t>
    </r>
    <r>
      <rPr>
        <sz val="11"/>
        <color rgb="FF000000"/>
        <rFont val="Calibri"/>
      </rPr>
      <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40e85574-ef33-47e8-a854-7a65c7500560 </t>
    </r>
    <r>
      <rPr>
        <sz val="11"/>
        <color rgb="FF0000FF"/>
        <rFont val="Calibri"/>
      </rPr>
      <t>(https://portal.azure.com/#view/Microsoft_Azure_Policy/PolicyDetailBlade/definitionId/%2Fproviders%2FMicrosoft.Authorization%2FpolicyDefinitions%2F40e85574-ef33-47e8-a854-7a65c7500560)</t>
    </r>
    <r>
      <rPr>
        <sz val="11"/>
        <color rgb="FF000000"/>
        <rFont val="Calibri"/>
      </rPr>
      <t xml:space="preserve"> </t>
    </r>
    <r>
      <rPr>
        <b/>
        <sz val="11"/>
        <color rgb="FF000000"/>
        <rFont val="Calibri"/>
      </rPr>
      <t>- Name:</t>
    </r>
    <r>
      <rPr>
        <sz val="11"/>
        <color rgb="FF000000"/>
        <rFont val="Calibri"/>
      </rPr>
      <t xml:space="preserve"> 'Azure MySQL flexible server should have Microsoft Entra Only Authentication enabled'</t>
    </r>
  </si>
  <si>
    <r>
      <rPr>
        <sz val="11"/>
        <color rgb="FF000000"/>
        <rFont val="Calibri"/>
      </rPr>
      <t xml:space="preserve">By default, Azure Database for MySQL uses </t>
    </r>
    <r>
      <rPr>
        <b/>
        <sz val="11"/>
        <color rgb="FF000000"/>
        <rFont val="Calibri"/>
      </rPr>
      <t>MySQL authentication only</t>
    </r>
    <r>
      <rPr>
        <sz val="11"/>
        <color rgb="FF000000"/>
        <rFont val="Calibri"/>
      </rPr>
      <t>.</t>
    </r>
  </si>
  <si>
    <t>5.3</t>
  </si>
  <si>
    <r>
      <rPr>
        <sz val="11"/>
        <rFont val="Calibri"/>
      </rPr>
      <t>Ensure `Public Network Access` is `Disabled` for Azure Database for MySQL</t>
    </r>
  </si>
  <si>
    <r>
      <rPr>
        <b/>
        <sz val="11"/>
        <color rgb="FF000000"/>
        <rFont val="Calibri"/>
      </rPr>
      <t>Remediate from Azure Portal</t>
    </r>
    <r>
      <rPr>
        <sz val="11"/>
        <color rgb="FF000000"/>
        <rFont val="Calibri"/>
      </rPr>
      <t xml:space="preserve">
</t>
    </r>
    <r>
      <rPr>
        <sz val="11"/>
        <color rgb="FF000000"/>
        <rFont val="Calibri"/>
      </rPr>
      <t xml:space="preserve">- From </t>
    </r>
    <r>
      <rPr>
        <b/>
        <sz val="11"/>
        <color rgb="FF000000"/>
        <rFont val="Calibri"/>
      </rPr>
      <t>Azure Database for MySQL</t>
    </r>
    <r>
      <rPr>
        <sz val="11"/>
        <color rgb="FF000000"/>
        <rFont val="Calibri"/>
      </rPr>
      <t xml:space="preserve"> select the database you wish to audit.</t>
    </r>
    <r>
      <rPr>
        <sz val="11"/>
        <color rgb="FF000000"/>
        <rFont val="Calibri"/>
      </rPr>
      <t xml:space="preserve">
</t>
    </r>
    <r>
      <rPr>
        <sz val="11"/>
        <color rgb="FF000000"/>
        <rFont val="Calibri"/>
      </rPr>
      <t xml:space="preserve">- In the left column expand </t>
    </r>
    <r>
      <rPr>
        <b/>
        <sz val="11"/>
        <color rgb="FF000000"/>
        <rFont val="Calibri"/>
      </rPr>
      <t>&gt;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Uncheck the checkbox under </t>
    </r>
    <r>
      <rPr>
        <b/>
        <sz val="11"/>
        <color rgb="FF000000"/>
        <rFont val="Calibri"/>
      </rPr>
      <t>Public Access</t>
    </r>
  </si>
  <si>
    <r>
      <rPr>
        <sz val="11"/>
        <color rgb="FF000000"/>
        <rFont val="Calibri"/>
      </rPr>
      <t>Disabling 'Public Network Access' forces the requirement of the use of Private Endpoints for network connectivity which will require some additional consideration from a network architecture perspective and will introduce cost based on the inbound/outbound data being processed by the Private Endpoint.</t>
    </r>
  </si>
  <si>
    <r>
      <rPr>
        <b/>
        <sz val="11"/>
        <color rgb="FF000000"/>
        <rFont val="Calibri"/>
      </rPr>
      <t>Audit from Azure Portal</t>
    </r>
    <r>
      <rPr>
        <sz val="11"/>
        <color rgb="FF000000"/>
        <rFont val="Calibri"/>
      </rPr>
      <t xml:space="preserve">
</t>
    </r>
    <r>
      <rPr>
        <sz val="11"/>
        <color rgb="FF000000"/>
        <rFont val="Calibri"/>
      </rPr>
      <t xml:space="preserve">- From </t>
    </r>
    <r>
      <rPr>
        <b/>
        <sz val="11"/>
        <color rgb="FF000000"/>
        <rFont val="Calibri"/>
      </rPr>
      <t>Azure Database for MySQL</t>
    </r>
    <r>
      <rPr>
        <sz val="11"/>
        <color rgb="FF000000"/>
        <rFont val="Calibri"/>
      </rPr>
      <t xml:space="preserve"> select the database you wish to audit.</t>
    </r>
    <r>
      <rPr>
        <sz val="11"/>
        <color rgb="FF000000"/>
        <rFont val="Calibri"/>
      </rPr>
      <t xml:space="preserve">
</t>
    </r>
    <r>
      <rPr>
        <sz val="11"/>
        <color rgb="FF000000"/>
        <rFont val="Calibri"/>
      </rPr>
      <t xml:space="preserve">- In the left column expand </t>
    </r>
    <r>
      <rPr>
        <b/>
        <sz val="11"/>
        <color rgb="FF000000"/>
        <rFont val="Calibri"/>
      </rPr>
      <t>&gt;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Ensure that Public network access is </t>
    </r>
    <r>
      <rPr>
        <b/>
        <sz val="11"/>
        <color rgb="FF000000"/>
        <rFont val="Calibri"/>
      </rPr>
      <t>not selected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Run the following command with the identifying details for your subscription.</t>
    </r>
    <r>
      <rPr>
        <sz val="11"/>
        <color rgb="FF000000"/>
        <rFont val="Calibri"/>
      </rPr>
      <t xml:space="preserve">
</t>
    </r>
    <r>
      <rPr>
        <sz val="11"/>
        <color rgb="FF006096"/>
        <rFont val="Roboto Condensed"/>
      </rPr>
      <t>Get-AzMySqlFlexibleServer -name &lt;servername&gt; -ResourceGroupName &lt;resourcegroupname&gt; | Select-Object -property NetworkPublicNetworkAccess</t>
    </r>
    <r>
      <rPr>
        <sz val="11"/>
        <color rgb="FF006096"/>
        <rFont val="Roboto Condensed"/>
      </rPr>
      <t xml:space="preserve">
</t>
    </r>
    <r>
      <rPr>
        <sz val="11"/>
        <color rgb="FF000000"/>
        <rFont val="Calibri"/>
      </rPr>
      <t xml:space="preserve">
</t>
    </r>
    <r>
      <rPr>
        <sz val="11"/>
        <color rgb="FF000000"/>
        <rFont val="Calibri"/>
      </rPr>
      <t xml:space="preserve">- Ensure that Public network access is </t>
    </r>
    <r>
      <rPr>
        <b/>
        <sz val="11"/>
        <color rgb="FF000000"/>
        <rFont val="Calibri"/>
      </rPr>
      <t>Disabled</t>
    </r>
    <r>
      <rPr>
        <sz val="11"/>
        <color rgb="FF000000"/>
        <rFont val="Calibri"/>
      </rPr>
      <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c9299215-ae47-4f50-9c54-8a392f68a052 </t>
    </r>
    <r>
      <rPr>
        <sz val="11"/>
        <color rgb="FF0000FF"/>
        <rFont val="Calibri"/>
      </rPr>
      <t>(https://portal.azure.com/#view/Microsoft_Azure_Policy/PolicyDetailBlade/definitionId/%2Fproviders%2FMicrosoft.Authorization%2FpolicyDefinitions%2Fc9299215-ae47-4f50-9c54-8a392f68a052)</t>
    </r>
    <r>
      <rPr>
        <sz val="11"/>
        <color rgb="FF000000"/>
        <rFont val="Calibri"/>
      </rPr>
      <t xml:space="preserve"> </t>
    </r>
    <r>
      <rPr>
        <b/>
        <sz val="11"/>
        <color rgb="FF000000"/>
        <rFont val="Calibri"/>
      </rPr>
      <t>- Name:</t>
    </r>
    <r>
      <rPr>
        <sz val="11"/>
        <color rgb="FF000000"/>
        <rFont val="Calibri"/>
      </rPr>
      <t xml:space="preserve"> 'Public network access should be disabled for MySQL flexible servers'</t>
    </r>
  </si>
  <si>
    <r>
      <rPr>
        <sz val="11"/>
        <color rgb="FF000000"/>
        <rFont val="Calibri"/>
      </rPr>
      <t>Unless specified at resource creation, Azure Database for MySQL by default allows public network access, but authenticates requests.</t>
    </r>
  </si>
  <si>
    <t>5.4</t>
  </si>
  <si>
    <r>
      <rPr>
        <sz val="11"/>
        <rFont val="Calibri"/>
      </rPr>
      <t>Ensure Private Endpoints Are Used for Azure MySQL Databases</t>
    </r>
  </si>
  <si>
    <r>
      <rPr>
        <b/>
        <sz val="11"/>
        <color rgb="FF000000"/>
        <rFont val="Calibri"/>
      </rPr>
      <t>Audit from Azure Portal</t>
    </r>
    <r>
      <rPr>
        <sz val="11"/>
        <color rgb="FF000000"/>
        <rFont val="Calibri"/>
      </rPr>
      <t xml:space="preserve">
</t>
    </r>
    <r>
      <rPr>
        <sz val="11"/>
        <color rgb="FF000000"/>
        <rFont val="Calibri"/>
      </rPr>
      <t xml:space="preserve">- From </t>
    </r>
    <r>
      <rPr>
        <b/>
        <sz val="11"/>
        <color rgb="FF000000"/>
        <rFont val="Calibri"/>
      </rPr>
      <t>Azure Database for MySQL flexible servers</t>
    </r>
    <r>
      <rPr>
        <sz val="11"/>
        <color rgb="FF000000"/>
        <rFont val="Calibri"/>
      </rPr>
      <t xml:space="preserve"> select a server to audit.</t>
    </r>
    <r>
      <rPr>
        <sz val="11"/>
        <color rgb="FF000000"/>
        <rFont val="Calibri"/>
      </rPr>
      <t xml:space="preserve">
</t>
    </r>
    <r>
      <rPr>
        <sz val="11"/>
        <color rgb="FF000000"/>
        <rFont val="Calibri"/>
      </rPr>
      <t xml:space="preserve">- In the column expand </t>
    </r>
    <r>
      <rPr>
        <b/>
        <sz val="11"/>
        <color rgb="FF000000"/>
        <rFont val="Calibri"/>
      </rPr>
      <t>&gt;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Scroll down to the bottom, and select </t>
    </r>
    <r>
      <rPr>
        <b/>
        <sz val="11"/>
        <color rgb="FF000000"/>
        <rFont val="Calibri"/>
      </rPr>
      <t>+ Create private endpoint</t>
    </r>
    <r>
      <rPr>
        <sz val="11"/>
        <color rgb="FF000000"/>
        <rFont val="Calibri"/>
      </rPr>
      <t>.</t>
    </r>
    <r>
      <rPr>
        <sz val="11"/>
        <color rgb="FF000000"/>
        <rFont val="Calibri"/>
      </rPr>
      <t xml:space="preserve">
</t>
    </r>
    <r>
      <rPr>
        <sz val="11"/>
        <color rgb="FF000000"/>
        <rFont val="Calibri"/>
      </rPr>
      <t>- Select a subscription and resource group.</t>
    </r>
    <r>
      <rPr>
        <sz val="11"/>
        <color rgb="FF000000"/>
        <rFont val="Calibri"/>
      </rPr>
      <t xml:space="preserve">
</t>
    </r>
    <r>
      <rPr>
        <sz val="11"/>
        <color rgb="FF000000"/>
        <rFont val="Calibri"/>
      </rPr>
      <t>- Enter an instance name, network interface name, and select the same region that your MySQL server is in.</t>
    </r>
    <r>
      <rPr>
        <sz val="11"/>
        <color rgb="FF000000"/>
        <rFont val="Calibri"/>
      </rPr>
      <t xml:space="preserve">
</t>
    </r>
    <r>
      <rPr>
        <sz val="11"/>
        <color rgb="FF000000"/>
        <rFont val="Calibri"/>
      </rPr>
      <t xml:space="preserve">- Verify that the information on </t>
    </r>
    <r>
      <rPr>
        <b/>
        <sz val="11"/>
        <color rgb="FF000000"/>
        <rFont val="Calibri"/>
      </rPr>
      <t>Resource</t>
    </r>
    <r>
      <rPr>
        <sz val="11"/>
        <color rgb="FF000000"/>
        <rFont val="Calibri"/>
      </rPr>
      <t xml:space="preserve"> is correct. Then select </t>
    </r>
    <r>
      <rPr>
        <b/>
        <sz val="11"/>
        <color rgb="FF000000"/>
        <rFont val="Calibri"/>
      </rPr>
      <t>Next</t>
    </r>
    <r>
      <rPr>
        <sz val="11"/>
        <color rgb="FF000000"/>
        <rFont val="Calibri"/>
      </rPr>
      <t xml:space="preserve">
</t>
    </r>
    <r>
      <rPr>
        <sz val="11"/>
        <color rgb="FF000000"/>
        <rFont val="Calibri"/>
      </rPr>
      <t xml:space="preserve">- Select the virtual network, and subnet and select </t>
    </r>
    <r>
      <rPr>
        <b/>
        <sz val="11"/>
        <color rgb="FF000000"/>
        <rFont val="Calibri"/>
      </rPr>
      <t>Next</t>
    </r>
    <r>
      <rPr>
        <sz val="11"/>
        <color rgb="FF000000"/>
        <rFont val="Calibri"/>
      </rPr>
      <t>.</t>
    </r>
    <r>
      <rPr>
        <sz val="11"/>
        <color rgb="FF000000"/>
        <rFont val="Calibri"/>
      </rPr>
      <t xml:space="preserve">
</t>
    </r>
    <r>
      <rPr>
        <sz val="11"/>
        <color rgb="FF000000"/>
        <rFont val="Calibri"/>
      </rPr>
      <t xml:space="preserve">- Choose whether to use a dynamic or static IP address and select </t>
    </r>
    <r>
      <rPr>
        <b/>
        <sz val="11"/>
        <color rgb="FF000000"/>
        <rFont val="Calibri"/>
      </rPr>
      <t>Next</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Yes</t>
    </r>
    <r>
      <rPr>
        <sz val="11"/>
        <color rgb="FF000000"/>
        <rFont val="Calibri"/>
      </rPr>
      <t xml:space="preserve"> or </t>
    </r>
    <r>
      <rPr>
        <b/>
        <sz val="11"/>
        <color rgb="FF000000"/>
        <rFont val="Calibri"/>
      </rPr>
      <t>No</t>
    </r>
    <r>
      <rPr>
        <sz val="11"/>
        <color rgb="FF000000"/>
        <rFont val="Calibri"/>
      </rPr>
      <t xml:space="preserve"> on </t>
    </r>
    <r>
      <rPr>
        <b/>
        <sz val="11"/>
        <color rgb="FF000000"/>
        <rFont val="Calibri"/>
      </rPr>
      <t>Integreate with private DNS zone</t>
    </r>
    <r>
      <rPr>
        <sz val="11"/>
        <color rgb="FF000000"/>
        <rFont val="Calibri"/>
      </rPr>
      <t>.</t>
    </r>
    <r>
      <rPr>
        <sz val="11"/>
        <color rgb="FF000000"/>
        <rFont val="Calibri"/>
      </rPr>
      <t xml:space="preserve">
</t>
    </r>
    <r>
      <rPr>
        <sz val="11"/>
        <color rgb="FF000000"/>
        <rFont val="Calibri"/>
      </rPr>
      <t xml:space="preserve">- If </t>
    </r>
    <r>
      <rPr>
        <b/>
        <sz val="11"/>
        <color rgb="FF000000"/>
        <rFont val="Calibri"/>
      </rPr>
      <t>Yes</t>
    </r>
    <r>
      <rPr>
        <sz val="11"/>
        <color rgb="FF000000"/>
        <rFont val="Calibri"/>
      </rPr>
      <t xml:space="preserve"> then select the subscription and resource group, then select </t>
    </r>
    <r>
      <rPr>
        <b/>
        <sz val="11"/>
        <color rgb="FF000000"/>
        <rFont val="Calibri"/>
      </rPr>
      <t>Next</t>
    </r>
    <r>
      <rPr>
        <sz val="11"/>
        <color rgb="FF000000"/>
        <rFont val="Calibri"/>
      </rPr>
      <t>.</t>
    </r>
    <r>
      <rPr>
        <sz val="11"/>
        <color rgb="FF000000"/>
        <rFont val="Calibri"/>
      </rPr>
      <t xml:space="preserve">
</t>
    </r>
    <r>
      <rPr>
        <sz val="11"/>
        <color rgb="FF000000"/>
        <rFont val="Calibri"/>
      </rPr>
      <t xml:space="preserve">- Enter any desired tags, then select </t>
    </r>
    <r>
      <rPr>
        <b/>
        <sz val="11"/>
        <color rgb="FF000000"/>
        <rFont val="Calibri"/>
      </rPr>
      <t>Next</t>
    </r>
    <r>
      <rPr>
        <sz val="11"/>
        <color rgb="FF000000"/>
        <rFont val="Calibri"/>
      </rPr>
      <t>.</t>
    </r>
    <r>
      <rPr>
        <sz val="11"/>
        <color rgb="FF000000"/>
        <rFont val="Calibri"/>
      </rPr>
      <t xml:space="preserve">
</t>
    </r>
    <r>
      <rPr>
        <sz val="11"/>
        <color rgb="FF000000"/>
        <rFont val="Calibri"/>
      </rPr>
      <t xml:space="preserve">- Verify the information, then select </t>
    </r>
    <r>
      <rPr>
        <b/>
        <sz val="11"/>
        <color rgb="FF000000"/>
        <rFont val="Calibri"/>
      </rPr>
      <t>Create</t>
    </r>
    <r>
      <rPr>
        <sz val="11"/>
        <color rgb="FF000000"/>
        <rFont val="Calibri"/>
      </rPr>
      <t>.</t>
    </r>
  </si>
  <si>
    <r>
      <rPr>
        <sz val="11"/>
        <color rgb="FF000000"/>
        <rFont val="Calibri"/>
      </rPr>
      <t>A private endpoint will expose your MySQL database to the network selected, where it can be accessed by either IP or FQDN.</t>
    </r>
  </si>
  <si>
    <r>
      <rPr>
        <b/>
        <sz val="11"/>
        <color rgb="FF000000"/>
        <rFont val="Calibri"/>
      </rPr>
      <t>Audit from Azure Portal</t>
    </r>
    <r>
      <rPr>
        <sz val="11"/>
        <color rgb="FF000000"/>
        <rFont val="Calibri"/>
      </rPr>
      <t xml:space="preserve">
</t>
    </r>
    <r>
      <rPr>
        <sz val="11"/>
        <color rgb="FF000000"/>
        <rFont val="Calibri"/>
      </rPr>
      <t xml:space="preserve">- From </t>
    </r>
    <r>
      <rPr>
        <b/>
        <sz val="11"/>
        <color rgb="FF000000"/>
        <rFont val="Calibri"/>
      </rPr>
      <t>Azure Database for MySQL flexible servers</t>
    </r>
    <r>
      <rPr>
        <sz val="11"/>
        <color rgb="FF000000"/>
        <rFont val="Calibri"/>
      </rPr>
      <t xml:space="preserve"> select a server to audit.</t>
    </r>
    <r>
      <rPr>
        <sz val="11"/>
        <color rgb="FF000000"/>
        <rFont val="Calibri"/>
      </rPr>
      <t xml:space="preserve">
</t>
    </r>
    <r>
      <rPr>
        <sz val="11"/>
        <color rgb="FF000000"/>
        <rFont val="Calibri"/>
      </rPr>
      <t xml:space="preserve">- In the column expand </t>
    </r>
    <r>
      <rPr>
        <b/>
        <sz val="11"/>
        <color rgb="FF000000"/>
        <rFont val="Calibri"/>
      </rPr>
      <t>&gt;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Scroll down to the bottom to determine if there are any private endpoints attached to the server.</t>
    </r>
  </si>
  <si>
    <r>
      <rPr>
        <sz val="11"/>
        <color rgb="FF000000"/>
        <rFont val="Calibri"/>
      </rPr>
      <t>Unless specified at resource creation, by default Azure MySQL does not have a private endpoint attached.</t>
    </r>
  </si>
  <si>
    <t>5.5</t>
  </si>
  <si>
    <r>
      <rPr>
        <sz val="11"/>
        <rFont val="Calibri"/>
      </rPr>
      <t xml:space="preserve">Ensure server parameter </t>
    </r>
    <r>
      <rPr>
        <sz val="11"/>
        <color rgb="FF000000"/>
        <rFont val="Calibri"/>
      </rPr>
      <t>'</t>
    </r>
    <r>
      <rPr>
        <b/>
        <sz val="11"/>
        <color rgb="FF000000"/>
        <rFont val="Calibri"/>
      </rPr>
      <t>audit_log_enabled</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flexible server</t>
    </r>
  </si>
  <si>
    <r>
      <rPr>
        <b/>
        <sz val="11"/>
        <color rgb="FF000000"/>
        <rFont val="Calibri"/>
      </rPr>
      <t>Remediate from Azure Portal</t>
    </r>
    <r>
      <rPr>
        <sz val="11"/>
        <color rgb="FF000000"/>
        <rFont val="Calibri"/>
      </rPr>
      <t xml:space="preserve">
</t>
    </r>
    <r>
      <rPr>
        <sz val="11"/>
        <color rgb="FF000000"/>
        <rFont val="Calibri"/>
      </rPr>
      <t>Part 1 - Turn on audit logs</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MySQL flexible servers</t>
    </r>
    <r>
      <rPr>
        <sz val="11"/>
        <color rgb="FF000000"/>
        <rFont val="Calibri"/>
      </rPr>
      <t>.</t>
    </r>
    <r>
      <rPr>
        <sz val="11"/>
        <color rgb="FF000000"/>
        <rFont val="Calibri"/>
      </rPr>
      <t xml:space="preserve">
</t>
    </r>
    <r>
      <rPr>
        <sz val="11"/>
        <color rgb="FF000000"/>
        <rFont val="Calibri"/>
      </rPr>
      <t xml:space="preserve">- For each database,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Set </t>
    </r>
    <r>
      <rPr>
        <b/>
        <sz val="11"/>
        <color rgb="FF000000"/>
        <rFont val="Calibri"/>
      </rPr>
      <t>audit_log_enabled</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Part 2 - Capture audit logs (diagnostic settings is for example only, send these logs to the appropriate data sink for your logging needs)</t>
    </r>
    <r>
      <rPr>
        <sz val="11"/>
        <color rgb="FF000000"/>
        <rFont val="Calibri"/>
      </rPr>
      <t xml:space="preserve">
</t>
    </r>
    <r>
      <rPr>
        <sz val="11"/>
        <color rgb="FF000000"/>
        <rFont val="Calibri"/>
      </rPr>
      <t xml:space="preserve">- Under Monitoring, select </t>
    </r>
    <r>
      <rPr>
        <b/>
        <sz val="11"/>
        <color rgb="FF000000"/>
        <rFont val="Calibri"/>
      </rPr>
      <t>Diagnostic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 Add diagnostic setting</t>
    </r>
    <r>
      <rPr>
        <sz val="11"/>
        <color rgb="FF000000"/>
        <rFont val="Calibri"/>
      </rPr>
      <t>.</t>
    </r>
    <r>
      <rPr>
        <sz val="11"/>
        <color rgb="FF000000"/>
        <rFont val="Calibri"/>
      </rPr>
      <t xml:space="preserve">
</t>
    </r>
    <r>
      <rPr>
        <sz val="11"/>
        <color rgb="FF000000"/>
        <rFont val="Calibri"/>
      </rPr>
      <t>- Provide a diagnostic setting name.</t>
    </r>
    <r>
      <rPr>
        <sz val="11"/>
        <color rgb="FF000000"/>
        <rFont val="Calibri"/>
      </rPr>
      <t xml:space="preserve">
</t>
    </r>
    <r>
      <rPr>
        <sz val="11"/>
        <color rgb="FF000000"/>
        <rFont val="Calibri"/>
      </rPr>
      <t xml:space="preserve">- Under Categories, select </t>
    </r>
    <r>
      <rPr>
        <b/>
        <sz val="11"/>
        <color rgb="FF000000"/>
        <rFont val="Calibri"/>
      </rPr>
      <t>MySQL Audit Logs</t>
    </r>
    <r>
      <rPr>
        <sz val="11"/>
        <color rgb="FF000000"/>
        <rFont val="Calibri"/>
      </rPr>
      <t>.</t>
    </r>
    <r>
      <rPr>
        <sz val="11"/>
        <color rgb="FF000000"/>
        <rFont val="Calibri"/>
      </rPr>
      <t xml:space="preserve">
</t>
    </r>
    <r>
      <rPr>
        <sz val="11"/>
        <color rgb="FF000000"/>
        <rFont val="Calibri"/>
      </rPr>
      <t>- Specify destination details.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It may take up to 10 minutes for the logs to appear in the configured destination.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enable </t>
    </r>
    <r>
      <rPr>
        <b/>
        <sz val="11"/>
        <color rgb="FF000000"/>
        <rFont val="Calibri"/>
      </rPr>
      <t xml:space="preserve">audit_log_enabled </t>
    </r>
    <r>
      <rPr>
        <sz val="11"/>
        <color rgb="FF000000"/>
        <rFont val="Calibri"/>
      </rPr>
      <t>:</t>
    </r>
    <r>
      <rPr>
        <sz val="11"/>
        <color rgb="FF000000"/>
        <rFont val="Calibri"/>
      </rPr>
      <t xml:space="preserve">
</t>
    </r>
    <r>
      <rPr>
        <sz val="11"/>
        <color rgb="FF006096"/>
        <rFont val="Roboto Condensed"/>
      </rPr>
      <t>az mysql flexible-server parameter set --resource-group &lt;resourceGroup&gt; --server-name &lt;serverName&gt; --name audit_log_enabled --value on</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Use the below command to enable </t>
    </r>
    <r>
      <rPr>
        <b/>
        <sz val="11"/>
        <color rgb="FF000000"/>
        <rFont val="Calibri"/>
      </rPr>
      <t xml:space="preserve">audit_log_enabled </t>
    </r>
    <r>
      <rPr>
        <sz val="11"/>
        <color rgb="FF000000"/>
        <rFont val="Calibri"/>
      </rPr>
      <t>:</t>
    </r>
    <r>
      <rPr>
        <sz val="11"/>
        <color rgb="FF000000"/>
        <rFont val="Calibri"/>
      </rPr>
      <t xml:space="preserve">
</t>
    </r>
    <r>
      <rPr>
        <sz val="11"/>
        <color rgb="FF006096"/>
        <rFont val="Roboto Condensed"/>
      </rPr>
      <t>Update-AzMySqlFlexibleServerConfiguration -ResourceGroupName &lt;resourceGroup&gt; -ServerName &lt;serverName&gt; -Name audit_log_enabled -Value on</t>
    </r>
    <r>
      <rPr>
        <sz val="11"/>
        <color rgb="FF006096"/>
        <rFont val="Roboto Condensed"/>
      </rPr>
      <t xml:space="preserve">
</t>
    </r>
  </si>
  <si>
    <r>
      <rPr>
        <sz val="11"/>
        <color rgb="FF000000"/>
        <rFont val="Calibri"/>
      </rPr>
      <t xml:space="preserve">Enable </t>
    </r>
    <r>
      <rPr>
        <b/>
        <sz val="11"/>
        <color rgb="FF000000"/>
        <rFont val="Calibri"/>
      </rPr>
      <t>audit_log_enabled</t>
    </r>
    <r>
      <rPr>
        <sz val="11"/>
        <color rgb="FF000000"/>
        <rFont val="Calibri"/>
      </rPr>
      <t xml:space="preserve"> on </t>
    </r>
    <r>
      <rPr>
        <b/>
        <sz val="11"/>
        <color rgb="FF000000"/>
        <rFont val="Calibri"/>
      </rPr>
      <t>MySQL flexible servers</t>
    </r>
    <r>
      <rPr>
        <sz val="11"/>
        <color rgb="FF000000"/>
        <rFont val="Calibri"/>
      </rPr>
      <t>.</t>
    </r>
  </si>
  <si>
    <r>
      <rPr>
        <sz val="11"/>
        <color rgb="FF000000"/>
        <rFont val="Calibri"/>
      </rPr>
      <t>There are further costs incurred for storage of logs. For high traffic databases these logs will be significant. Determine your organization's needs before enabling.</t>
    </r>
  </si>
  <si>
    <r>
      <rPr>
        <b/>
        <sz val="11"/>
        <color rgb="FF000000"/>
        <rFont val="Calibri"/>
      </rPr>
      <t>Audit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MySQL Servers</t>
    </r>
    <r>
      <rPr>
        <sz val="11"/>
        <color rgb="FF000000"/>
        <rFont val="Calibri"/>
      </rPr>
      <t>.</t>
    </r>
    <r>
      <rPr>
        <sz val="11"/>
        <color rgb="FF000000"/>
        <rFont val="Calibri"/>
      </rPr>
      <t xml:space="preserve">
</t>
    </r>
    <r>
      <rPr>
        <sz val="11"/>
        <color rgb="FF000000"/>
        <rFont val="Calibri"/>
      </rPr>
      <t xml:space="preserve">- For each database,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audit_log_enabled</t>
    </r>
    <r>
      <rPr>
        <sz val="11"/>
        <color rgb="FF000000"/>
        <rFont val="Calibri"/>
      </rPr>
      <t>.</t>
    </r>
    <r>
      <rPr>
        <sz val="11"/>
        <color rgb="FF000000"/>
        <rFont val="Calibri"/>
      </rPr>
      <t xml:space="preserve">
</t>
    </r>
    <r>
      <rPr>
        <sz val="11"/>
        <color rgb="FF000000"/>
        <rFont val="Calibri"/>
      </rPr>
      <t xml:space="preserve">- Ensure that the </t>
    </r>
    <r>
      <rPr>
        <b/>
        <sz val="11"/>
        <color rgb="FF000000"/>
        <rFont val="Calibri"/>
      </rPr>
      <t>VALUE</t>
    </r>
    <r>
      <rPr>
        <sz val="11"/>
        <color rgb="FF000000"/>
        <rFont val="Calibri"/>
      </rPr>
      <t xml:space="preserve"> for </t>
    </r>
    <r>
      <rPr>
        <b/>
        <sz val="11"/>
        <color rgb="FF000000"/>
        <rFont val="Calibri"/>
      </rPr>
      <t>audit_log_enabled</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the below command returns a </t>
    </r>
    <r>
      <rPr>
        <b/>
        <sz val="11"/>
        <color rgb="FF000000"/>
        <rFont val="Calibri"/>
      </rPr>
      <t>value</t>
    </r>
    <r>
      <rPr>
        <sz val="11"/>
        <color rgb="FF000000"/>
        <rFont val="Calibri"/>
      </rPr>
      <t xml:space="preserve"> of </t>
    </r>
    <r>
      <rPr>
        <b/>
        <sz val="11"/>
        <color rgb="FF000000"/>
        <rFont val="Calibri"/>
      </rPr>
      <t>on</t>
    </r>
    <r>
      <rPr>
        <sz val="11"/>
        <color rgb="FF000000"/>
        <rFont val="Calibri"/>
      </rPr>
      <t>:</t>
    </r>
    <r>
      <rPr>
        <sz val="11"/>
        <color rgb="FF000000"/>
        <rFont val="Calibri"/>
      </rPr>
      <t xml:space="preserve">
</t>
    </r>
    <r>
      <rPr>
        <sz val="11"/>
        <color rgb="FF006096"/>
        <rFont val="Roboto Condensed"/>
      </rPr>
      <t>az mysql flexible-server parameter show --resource-group &lt;resourceGroup&gt; --server-name &lt;serverName&gt; --name audit_log_enabled</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Ensure the below command returns a </t>
    </r>
    <r>
      <rPr>
        <b/>
        <sz val="11"/>
        <color rgb="FF000000"/>
        <rFont val="Calibri"/>
      </rPr>
      <t>Value</t>
    </r>
    <r>
      <rPr>
        <sz val="11"/>
        <color rgb="FF000000"/>
        <rFont val="Calibri"/>
      </rPr>
      <t xml:space="preserve"> of </t>
    </r>
    <r>
      <rPr>
        <b/>
        <sz val="11"/>
        <color rgb="FF000000"/>
        <rFont val="Calibri"/>
      </rPr>
      <t>on</t>
    </r>
    <r>
      <rPr>
        <sz val="11"/>
        <color rgb="FF000000"/>
        <rFont val="Calibri"/>
      </rPr>
      <t>:</t>
    </r>
    <r>
      <rPr>
        <sz val="11"/>
        <color rgb="FF000000"/>
        <rFont val="Calibri"/>
      </rPr>
      <t xml:space="preserve">
</t>
    </r>
    <r>
      <rPr>
        <sz val="11"/>
        <color rgb="FF006096"/>
        <rFont val="Roboto Condensed"/>
      </rPr>
      <t>Get-AzMySqlFlexibleServerConfiguration -ResourceGroupName &lt;resourceGroup&gt; -ServerName &lt;serverName&gt; -Name audit_log_enabled</t>
    </r>
    <r>
      <rPr>
        <sz val="11"/>
        <color rgb="FF006096"/>
        <rFont val="Roboto Condensed"/>
      </rPr>
      <t xml:space="preserve">
</t>
    </r>
  </si>
  <si>
    <r>
      <rPr>
        <b/>
        <sz val="11"/>
        <color rgb="FF000000"/>
        <rFont val="Calibri"/>
      </rPr>
      <t>audit_log_enabled</t>
    </r>
    <r>
      <rPr>
        <sz val="11"/>
        <color rgb="FF000000"/>
        <rFont val="Calibri"/>
      </rPr>
      <t xml:space="preserve"> is set to </t>
    </r>
    <r>
      <rPr>
        <b/>
        <sz val="11"/>
        <color rgb="FF000000"/>
        <rFont val="Calibri"/>
      </rPr>
      <t>OFF</t>
    </r>
    <r>
      <rPr>
        <sz val="11"/>
        <color rgb="FF000000"/>
        <rFont val="Calibri"/>
      </rPr>
      <t xml:space="preserve"> by default</t>
    </r>
  </si>
  <si>
    <t>5.6</t>
  </si>
  <si>
    <r>
      <rPr>
        <sz val="11"/>
        <rFont val="Calibri"/>
      </rPr>
      <t xml:space="preserve">Ensure server parameter </t>
    </r>
    <r>
      <rPr>
        <sz val="11"/>
        <color rgb="FF000000"/>
        <rFont val="Calibri"/>
      </rPr>
      <t>'</t>
    </r>
    <r>
      <rPr>
        <b/>
        <sz val="11"/>
        <color rgb="FF000000"/>
        <rFont val="Calibri"/>
      </rPr>
      <t>audit_log_events</t>
    </r>
    <r>
      <rPr>
        <sz val="11"/>
        <color rgb="FF000000"/>
        <rFont val="Calibri"/>
      </rPr>
      <t>'</t>
    </r>
    <r>
      <rPr>
        <sz val="11"/>
        <color rgb="FF000000"/>
        <rFont val="Calibri"/>
      </rPr>
      <t xml:space="preserve"> has </t>
    </r>
    <r>
      <rPr>
        <sz val="11"/>
        <color rgb="FF000000"/>
        <rFont val="Calibri"/>
      </rPr>
      <t>'</t>
    </r>
    <r>
      <rPr>
        <b/>
        <sz val="11"/>
        <color rgb="FF000000"/>
        <rFont val="Calibri"/>
      </rPr>
      <t>CONNECTION</t>
    </r>
    <r>
      <rPr>
        <sz val="11"/>
        <color rgb="FF000000"/>
        <rFont val="Calibri"/>
      </rPr>
      <t>'</t>
    </r>
    <r>
      <rPr>
        <sz val="11"/>
        <color rgb="FF000000"/>
        <rFont val="Calibri"/>
      </rPr>
      <t xml:space="preserve"> set for MySQL flexible server</t>
    </r>
  </si>
  <si>
    <r>
      <rPr>
        <b/>
        <sz val="11"/>
        <color rgb="FF000000"/>
        <rFont val="Calibri"/>
      </rPr>
      <t>Remediate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MySQL flexible servers</t>
    </r>
    <r>
      <rPr>
        <sz val="11"/>
        <color rgb="FF000000"/>
        <rFont val="Calibri"/>
      </rPr>
      <t>.</t>
    </r>
    <r>
      <rPr>
        <sz val="11"/>
        <color rgb="FF000000"/>
        <rFont val="Calibri"/>
      </rPr>
      <t xml:space="preserve">
</t>
    </r>
    <r>
      <rPr>
        <sz val="11"/>
        <color rgb="FF000000"/>
        <rFont val="Calibri"/>
      </rPr>
      <t xml:space="preserve">- For each database,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audit_log</t>
    </r>
    <r>
      <rPr>
        <sz val="11"/>
        <color rgb="FF000000"/>
        <rFont val="Calibri"/>
      </rPr>
      <t>.</t>
    </r>
    <r>
      <rPr>
        <sz val="11"/>
        <color rgb="FF000000"/>
        <rFont val="Calibri"/>
      </rPr>
      <t xml:space="preserve">
</t>
    </r>
    <r>
      <rPr>
        <sz val="11"/>
        <color rgb="FF000000"/>
        <rFont val="Calibri"/>
      </rPr>
      <t xml:space="preserve">- Set </t>
    </r>
    <r>
      <rPr>
        <b/>
        <sz val="11"/>
        <color rgb="FF000000"/>
        <rFont val="Calibri"/>
      </rPr>
      <t>audit_log_enabled</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In the drop-down next to </t>
    </r>
    <r>
      <rPr>
        <b/>
        <sz val="11"/>
        <color rgb="FF000000"/>
        <rFont val="Calibri"/>
      </rPr>
      <t>audit_log_events</t>
    </r>
    <r>
      <rPr>
        <sz val="11"/>
        <color rgb="FF000000"/>
        <rFont val="Calibri"/>
      </rPr>
      <t xml:space="preserve">, check </t>
    </r>
    <r>
      <rPr>
        <b/>
        <sz val="11"/>
        <color rgb="FF000000"/>
        <rFont val="Calibri"/>
      </rPr>
      <t>CONNECTION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Monitoring</t>
    </r>
    <r>
      <rPr>
        <sz val="11"/>
        <color rgb="FF000000"/>
        <rFont val="Calibri"/>
      </rPr>
      <t xml:space="preserve">, select </t>
    </r>
    <r>
      <rPr>
        <b/>
        <sz val="11"/>
        <color rgb="FF000000"/>
        <rFont val="Calibri"/>
      </rPr>
      <t>Diagnostic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 Add diagnostic setting</t>
    </r>
    <r>
      <rPr>
        <sz val="11"/>
        <color rgb="FF000000"/>
        <rFont val="Calibri"/>
      </rPr>
      <t>.</t>
    </r>
    <r>
      <rPr>
        <sz val="11"/>
        <color rgb="FF000000"/>
        <rFont val="Calibri"/>
      </rPr>
      <t xml:space="preserve">
</t>
    </r>
    <r>
      <rPr>
        <sz val="11"/>
        <color rgb="FF000000"/>
        <rFont val="Calibri"/>
      </rPr>
      <t>- Provide a diagnostic setting name.</t>
    </r>
    <r>
      <rPr>
        <sz val="11"/>
        <color rgb="FF000000"/>
        <rFont val="Calibri"/>
      </rPr>
      <t xml:space="preserve">
</t>
    </r>
    <r>
      <rPr>
        <sz val="11"/>
        <color rgb="FF000000"/>
        <rFont val="Calibri"/>
      </rPr>
      <t xml:space="preserve">- Under </t>
    </r>
    <r>
      <rPr>
        <b/>
        <sz val="11"/>
        <color rgb="FF000000"/>
        <rFont val="Calibri"/>
      </rPr>
      <t>Categories</t>
    </r>
    <r>
      <rPr>
        <sz val="11"/>
        <color rgb="FF000000"/>
        <rFont val="Calibri"/>
      </rPr>
      <t xml:space="preserve">, select </t>
    </r>
    <r>
      <rPr>
        <b/>
        <sz val="11"/>
        <color rgb="FF000000"/>
        <rFont val="Calibri"/>
      </rPr>
      <t>MySQL Audit Logs</t>
    </r>
    <r>
      <rPr>
        <sz val="11"/>
        <color rgb="FF000000"/>
        <rFont val="Calibri"/>
      </rPr>
      <t>.</t>
    </r>
    <r>
      <rPr>
        <sz val="11"/>
        <color rgb="FF000000"/>
        <rFont val="Calibri"/>
      </rPr>
      <t xml:space="preserve">
</t>
    </r>
    <r>
      <rPr>
        <sz val="11"/>
        <color rgb="FF000000"/>
        <rFont val="Calibri"/>
      </rPr>
      <t>- Specify destination details.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It may take up to 10 minutes for the logs to appear in the configured destination.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set </t>
    </r>
    <r>
      <rPr>
        <b/>
        <sz val="11"/>
        <color rgb="FF000000"/>
        <rFont val="Calibri"/>
      </rPr>
      <t>audit_log_events</t>
    </r>
    <r>
      <rPr>
        <sz val="11"/>
        <color rgb="FF000000"/>
        <rFont val="Calibri"/>
      </rPr>
      <t xml:space="preserve"> to </t>
    </r>
    <r>
      <rPr>
        <b/>
        <sz val="11"/>
        <color rgb="FF000000"/>
        <rFont val="Calibri"/>
      </rPr>
      <t>CONNECTION</t>
    </r>
    <r>
      <rPr>
        <sz val="11"/>
        <color rgb="FF000000"/>
        <rFont val="Calibri"/>
      </rPr>
      <t>:</t>
    </r>
    <r>
      <rPr>
        <sz val="11"/>
        <color rgb="FF000000"/>
        <rFont val="Calibri"/>
      </rPr>
      <t xml:space="preserve">
</t>
    </r>
    <r>
      <rPr>
        <sz val="11"/>
        <color rgb="FF006096"/>
        <rFont val="Roboto Condensed"/>
      </rPr>
      <t>az mysql flexible-server parameter set --resource-group &lt;resourceGroup&gt; --server-name &lt;serverName&gt; --name audit_log_events --value CONNECTION</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Use the below command to set </t>
    </r>
    <r>
      <rPr>
        <b/>
        <sz val="11"/>
        <color rgb="FF000000"/>
        <rFont val="Calibri"/>
      </rPr>
      <t>audit_log_events</t>
    </r>
    <r>
      <rPr>
        <sz val="11"/>
        <color rgb="FF000000"/>
        <rFont val="Calibri"/>
      </rPr>
      <t xml:space="preserve"> to </t>
    </r>
    <r>
      <rPr>
        <b/>
        <sz val="11"/>
        <color rgb="FF000000"/>
        <rFont val="Calibri"/>
      </rPr>
      <t>CONNECTION</t>
    </r>
    <r>
      <rPr>
        <sz val="11"/>
        <color rgb="FF000000"/>
        <rFont val="Calibri"/>
      </rPr>
      <t>:</t>
    </r>
    <r>
      <rPr>
        <sz val="11"/>
        <color rgb="FF000000"/>
        <rFont val="Calibri"/>
      </rPr>
      <t xml:space="preserve">
</t>
    </r>
    <r>
      <rPr>
        <sz val="11"/>
        <color rgb="FF006096"/>
        <rFont val="Roboto Condensed"/>
      </rPr>
      <t>Update-AzMySqlFlexibleServerConfiguration -ResourceGroupName &lt;resourceGroup&gt; -ServerName &lt;serverName&gt; -Name audit_log_events -Value CONNECTION</t>
    </r>
    <r>
      <rPr>
        <sz val="11"/>
        <color rgb="FF006096"/>
        <rFont val="Roboto Condensed"/>
      </rPr>
      <t xml:space="preserve">
</t>
    </r>
  </si>
  <si>
    <r>
      <rPr>
        <sz val="11"/>
        <color rgb="FF000000"/>
        <rFont val="Calibri"/>
      </rPr>
      <t xml:space="preserve">Set </t>
    </r>
    <r>
      <rPr>
        <b/>
        <sz val="11"/>
        <color rgb="FF000000"/>
        <rFont val="Calibri"/>
      </rPr>
      <t>audit_log_events</t>
    </r>
    <r>
      <rPr>
        <sz val="11"/>
        <color rgb="FF000000"/>
        <rFont val="Calibri"/>
      </rPr>
      <t xml:space="preserve"> to include </t>
    </r>
    <r>
      <rPr>
        <b/>
        <sz val="11"/>
        <color rgb="FF000000"/>
        <rFont val="Calibri"/>
      </rPr>
      <t>CONNECTION</t>
    </r>
    <r>
      <rPr>
        <sz val="11"/>
        <color rgb="FF000000"/>
        <rFont val="Calibri"/>
      </rPr>
      <t xml:space="preserve"> on </t>
    </r>
    <r>
      <rPr>
        <b/>
        <sz val="11"/>
        <color rgb="FF000000"/>
        <rFont val="Calibri"/>
      </rPr>
      <t>MySQL flexible servers</t>
    </r>
    <r>
      <rPr>
        <sz val="11"/>
        <color rgb="FF000000"/>
        <rFont val="Calibri"/>
      </rPr>
      <t>.</t>
    </r>
  </si>
  <si>
    <r>
      <rPr>
        <b/>
        <sz val="11"/>
        <color rgb="FF000000"/>
        <rFont val="Calibri"/>
      </rPr>
      <t>Audit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MySQL flexible servers</t>
    </r>
    <r>
      <rPr>
        <sz val="11"/>
        <color rgb="FF000000"/>
        <rFont val="Calibri"/>
      </rPr>
      <t>.</t>
    </r>
    <r>
      <rPr>
        <sz val="11"/>
        <color rgb="FF000000"/>
        <rFont val="Calibri"/>
      </rPr>
      <t xml:space="preserve">
</t>
    </r>
    <r>
      <rPr>
        <sz val="11"/>
        <color rgb="FF000000"/>
        <rFont val="Calibri"/>
      </rPr>
      <t xml:space="preserve">- For each database,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audit_log</t>
    </r>
    <r>
      <rPr>
        <sz val="11"/>
        <color rgb="FF000000"/>
        <rFont val="Calibri"/>
      </rPr>
      <t>.</t>
    </r>
    <r>
      <rPr>
        <sz val="11"/>
        <color rgb="FF000000"/>
        <rFont val="Calibri"/>
      </rPr>
      <t xml:space="preserve">
</t>
    </r>
    <r>
      <rPr>
        <sz val="11"/>
        <color rgb="FF000000"/>
        <rFont val="Calibri"/>
      </rPr>
      <t xml:space="preserve">- Ensure that the </t>
    </r>
    <r>
      <rPr>
        <b/>
        <sz val="11"/>
        <color rgb="FF000000"/>
        <rFont val="Calibri"/>
      </rPr>
      <t>VALUE</t>
    </r>
    <r>
      <rPr>
        <sz val="11"/>
        <color rgb="FF000000"/>
        <rFont val="Calibri"/>
      </rPr>
      <t xml:space="preserve"> for </t>
    </r>
    <r>
      <rPr>
        <b/>
        <sz val="11"/>
        <color rgb="FF000000"/>
        <rFont val="Calibri"/>
      </rPr>
      <t>audit_log_enabled</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 Ensure that the </t>
    </r>
    <r>
      <rPr>
        <b/>
        <sz val="11"/>
        <color rgb="FF000000"/>
        <rFont val="Calibri"/>
      </rPr>
      <t>VALUE</t>
    </r>
    <r>
      <rPr>
        <sz val="11"/>
        <color rgb="FF000000"/>
        <rFont val="Calibri"/>
      </rPr>
      <t xml:space="preserve"> for </t>
    </r>
    <r>
      <rPr>
        <b/>
        <sz val="11"/>
        <color rgb="FF000000"/>
        <rFont val="Calibri"/>
      </rPr>
      <t xml:space="preserve">audit_log_events </t>
    </r>
    <r>
      <rPr>
        <sz val="11"/>
        <color rgb="FF000000"/>
        <rFont val="Calibri"/>
      </rPr>
      <t xml:space="preserve"> includes </t>
    </r>
    <r>
      <rPr>
        <b/>
        <sz val="11"/>
        <color rgb="FF000000"/>
        <rFont val="Calibri"/>
      </rPr>
      <t>CONNECTION</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the below command returns a </t>
    </r>
    <r>
      <rPr>
        <b/>
        <sz val="11"/>
        <color rgb="FF000000"/>
        <rFont val="Calibri"/>
      </rPr>
      <t>value</t>
    </r>
    <r>
      <rPr>
        <sz val="11"/>
        <color rgb="FF000000"/>
        <rFont val="Calibri"/>
      </rPr>
      <t xml:space="preserve"> that includes </t>
    </r>
    <r>
      <rPr>
        <b/>
        <sz val="11"/>
        <color rgb="FF000000"/>
        <rFont val="Calibri"/>
      </rPr>
      <t>CONNECTION</t>
    </r>
    <r>
      <rPr>
        <sz val="11"/>
        <color rgb="FF000000"/>
        <rFont val="Calibri"/>
      </rPr>
      <t>:</t>
    </r>
    <r>
      <rPr>
        <sz val="11"/>
        <color rgb="FF000000"/>
        <rFont val="Calibri"/>
      </rPr>
      <t xml:space="preserve">
</t>
    </r>
    <r>
      <rPr>
        <sz val="11"/>
        <color rgb="FF006096"/>
        <rFont val="Roboto Condensed"/>
      </rPr>
      <t>az mysql flexible-server parameter show --resource-group &lt;resourceGroup&gt; --server-name &lt;serverName&gt; --name audit_log_events</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Ensure the below command returns a </t>
    </r>
    <r>
      <rPr>
        <b/>
        <sz val="11"/>
        <color rgb="FF000000"/>
        <rFont val="Calibri"/>
      </rPr>
      <t>Value</t>
    </r>
    <r>
      <rPr>
        <sz val="11"/>
        <color rgb="FF000000"/>
        <rFont val="Calibri"/>
      </rPr>
      <t xml:space="preserve"> that includes </t>
    </r>
    <r>
      <rPr>
        <b/>
        <sz val="11"/>
        <color rgb="FF000000"/>
        <rFont val="Calibri"/>
      </rPr>
      <t>CONNECTION</t>
    </r>
    <r>
      <rPr>
        <sz val="11"/>
        <color rgb="FF000000"/>
        <rFont val="Calibri"/>
      </rPr>
      <t>:</t>
    </r>
    <r>
      <rPr>
        <sz val="11"/>
        <color rgb="FF000000"/>
        <rFont val="Calibri"/>
      </rPr>
      <t xml:space="preserve">
</t>
    </r>
    <r>
      <rPr>
        <sz val="11"/>
        <color rgb="FF006096"/>
        <rFont val="Roboto Condensed"/>
      </rPr>
      <t>Get-AzMySqlFlexibleServerConfiguration -ResourceGroupName &lt;resourceGroup&gt; -ServerName &lt;serverName&gt; -Name audit_log_events</t>
    </r>
    <r>
      <rPr>
        <sz val="11"/>
        <color rgb="FF006096"/>
        <rFont val="Roboto Condensed"/>
      </rPr>
      <t xml:space="preserve">
</t>
    </r>
  </si>
  <si>
    <r>
      <rPr>
        <sz val="11"/>
        <color rgb="FF000000"/>
        <rFont val="Calibri"/>
      </rPr>
      <t xml:space="preserve">By default </t>
    </r>
    <r>
      <rPr>
        <b/>
        <sz val="11"/>
        <color rgb="FF000000"/>
        <rFont val="Calibri"/>
      </rPr>
      <t>audit_log_events</t>
    </r>
    <r>
      <rPr>
        <sz val="11"/>
        <color rgb="FF000000"/>
        <rFont val="Calibri"/>
      </rPr>
      <t xml:space="preserve"> is set to </t>
    </r>
    <r>
      <rPr>
        <b/>
        <sz val="11"/>
        <color rgb="FF000000"/>
        <rFont val="Calibri"/>
      </rPr>
      <t>CONNECTION</t>
    </r>
    <r>
      <rPr>
        <sz val="11"/>
        <color rgb="FF000000"/>
        <rFont val="Calibri"/>
      </rPr>
      <t>.</t>
    </r>
  </si>
  <si>
    <t>5.7</t>
  </si>
  <si>
    <r>
      <rPr>
        <sz val="11"/>
        <rFont val="Calibri"/>
      </rPr>
      <t xml:space="preserve">Ensure server parameter </t>
    </r>
    <r>
      <rPr>
        <sz val="11"/>
        <color rgb="FF000000"/>
        <rFont val="Calibri"/>
      </rPr>
      <t>'</t>
    </r>
    <r>
      <rPr>
        <b/>
        <sz val="11"/>
        <color rgb="FF000000"/>
        <rFont val="Calibri"/>
      </rPr>
      <t>error_server_log_file</t>
    </r>
    <r>
      <rPr>
        <sz val="11"/>
        <color rgb="FF000000"/>
        <rFont val="Calibri"/>
      </rPr>
      <t>'</t>
    </r>
    <r>
      <rPr>
        <sz val="11"/>
        <color rgb="FF000000"/>
        <rFont val="Calibri"/>
      </rPr>
      <t xml:space="preserve"> is Enabled for MySQL Database Server</t>
    </r>
  </si>
  <si>
    <r>
      <rPr>
        <b/>
        <sz val="11"/>
        <color rgb="FF000000"/>
        <rFont val="Calibri"/>
      </rPr>
      <t>Remediate from Azure Portal</t>
    </r>
    <r>
      <rPr>
        <sz val="11"/>
        <color rgb="FF000000"/>
        <rFont val="Calibri"/>
      </rPr>
      <t xml:space="preserve">
</t>
    </r>
    <r>
      <rPr>
        <sz val="11"/>
        <color rgb="FF000000"/>
        <rFont val="Calibri"/>
      </rPr>
      <t>Part 1 - Turn on audit logs</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MySQL flexible servers</t>
    </r>
    <r>
      <rPr>
        <sz val="11"/>
        <color rgb="FF000000"/>
        <rFont val="Calibri"/>
      </rPr>
      <t>.</t>
    </r>
    <r>
      <rPr>
        <sz val="11"/>
        <color rgb="FF000000"/>
        <rFont val="Calibri"/>
      </rPr>
      <t xml:space="preserve">
</t>
    </r>
    <r>
      <rPr>
        <sz val="11"/>
        <color rgb="FF000000"/>
        <rFont val="Calibri"/>
      </rPr>
      <t xml:space="preserve">- For each database,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Set </t>
    </r>
    <r>
      <rPr>
        <b/>
        <sz val="11"/>
        <color rgb="FF000000"/>
        <rFont val="Calibri"/>
      </rPr>
      <t>error_server_log_file</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Part 2 - Capture audit logs (diagnostic settings is for example only, send these logs to the appropriate data sink for your logging needs)</t>
    </r>
    <r>
      <rPr>
        <sz val="11"/>
        <color rgb="FF000000"/>
        <rFont val="Calibri"/>
      </rPr>
      <t xml:space="preserve">
</t>
    </r>
    <r>
      <rPr>
        <sz val="11"/>
        <color rgb="FF000000"/>
        <rFont val="Calibri"/>
      </rPr>
      <t xml:space="preserve">- Under Monitoring, select </t>
    </r>
    <r>
      <rPr>
        <b/>
        <sz val="11"/>
        <color rgb="FF000000"/>
        <rFont val="Calibri"/>
      </rPr>
      <t>Diagnostic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 Add diagnostic setting</t>
    </r>
    <r>
      <rPr>
        <sz val="11"/>
        <color rgb="FF000000"/>
        <rFont val="Calibri"/>
      </rPr>
      <t>.</t>
    </r>
    <r>
      <rPr>
        <sz val="11"/>
        <color rgb="FF000000"/>
        <rFont val="Calibri"/>
      </rPr>
      <t xml:space="preserve">
</t>
    </r>
    <r>
      <rPr>
        <sz val="11"/>
        <color rgb="FF000000"/>
        <rFont val="Calibri"/>
      </rPr>
      <t>- Provide a diagnostic setting name.</t>
    </r>
    <r>
      <rPr>
        <sz val="11"/>
        <color rgb="FF000000"/>
        <rFont val="Calibri"/>
      </rPr>
      <t xml:space="preserve">
</t>
    </r>
    <r>
      <rPr>
        <sz val="11"/>
        <color rgb="FF000000"/>
        <rFont val="Calibri"/>
      </rPr>
      <t xml:space="preserve">- Under Categories, select </t>
    </r>
    <r>
      <rPr>
        <b/>
        <sz val="11"/>
        <color rgb="FF000000"/>
        <rFont val="Calibri"/>
      </rPr>
      <t>MySQL Audit Logs</t>
    </r>
    <r>
      <rPr>
        <sz val="11"/>
        <color rgb="FF000000"/>
        <rFont val="Calibri"/>
      </rPr>
      <t>.</t>
    </r>
    <r>
      <rPr>
        <sz val="11"/>
        <color rgb="FF000000"/>
        <rFont val="Calibri"/>
      </rPr>
      <t xml:space="preserve">
</t>
    </r>
    <r>
      <rPr>
        <sz val="11"/>
        <color rgb="FF000000"/>
        <rFont val="Calibri"/>
      </rPr>
      <t>- Specify destination details.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It may take up to 10 minutes for the logs to appear in the configured destination.</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Use the below command to enable </t>
    </r>
    <r>
      <rPr>
        <b/>
        <sz val="11"/>
        <color rgb="FF000000"/>
        <rFont val="Calibri"/>
      </rPr>
      <t>error_server_log_file</t>
    </r>
    <r>
      <rPr>
        <sz val="11"/>
        <color rgb="FF000000"/>
        <rFont val="Calibri"/>
      </rPr>
      <t>:</t>
    </r>
    <r>
      <rPr>
        <sz val="11"/>
        <color rgb="FF000000"/>
        <rFont val="Calibri"/>
      </rPr>
      <t xml:space="preserve">
</t>
    </r>
    <r>
      <rPr>
        <sz val="11"/>
        <color rgb="FF006096"/>
        <rFont val="Roboto Condensed"/>
      </rPr>
      <t>Update-AzMySqlFlexibleServerConfiguration -ResourceGroupName &lt;resourceGroup&gt; -ServerName &lt;serverName&gt; -Name error_server_log_file -Value on</t>
    </r>
    <r>
      <rPr>
        <sz val="11"/>
        <color rgb="FF006096"/>
        <rFont val="Roboto Condensed"/>
      </rPr>
      <t xml:space="preserve">
</t>
    </r>
  </si>
  <si>
    <r>
      <rPr>
        <sz val="11"/>
        <color rgb="FF000000"/>
        <rFont val="Calibri"/>
      </rPr>
      <t>Enable error logs on MySQL flexible servers.</t>
    </r>
  </si>
  <si>
    <r>
      <rPr>
        <b/>
        <sz val="11"/>
        <color rgb="FF000000"/>
        <rFont val="Calibri"/>
      </rPr>
      <t>Audit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MySQL Servers</t>
    </r>
    <r>
      <rPr>
        <sz val="11"/>
        <color rgb="FF000000"/>
        <rFont val="Calibri"/>
      </rPr>
      <t>.</t>
    </r>
    <r>
      <rPr>
        <sz val="11"/>
        <color rgb="FF000000"/>
        <rFont val="Calibri"/>
      </rPr>
      <t xml:space="preserve">
</t>
    </r>
    <r>
      <rPr>
        <sz val="11"/>
        <color rgb="FF000000"/>
        <rFont val="Calibri"/>
      </rPr>
      <t xml:space="preserve">- For each database,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row under </t>
    </r>
    <r>
      <rPr>
        <b/>
        <sz val="11"/>
        <color rgb="FF000000"/>
        <rFont val="Calibri"/>
      </rPr>
      <t>Save</t>
    </r>
    <r>
      <rPr>
        <sz val="11"/>
        <color rgb="FF000000"/>
        <rFont val="Calibri"/>
      </rPr>
      <t xml:space="preserve">, select </t>
    </r>
    <r>
      <rPr>
        <b/>
        <sz val="11"/>
        <color rgb="FF000000"/>
        <rFont val="Calibri"/>
      </rPr>
      <t>All</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error_server_log_file</t>
    </r>
    <r>
      <rPr>
        <sz val="11"/>
        <color rgb="FF000000"/>
        <rFont val="Calibri"/>
      </rPr>
      <t>.</t>
    </r>
    <r>
      <rPr>
        <sz val="11"/>
        <color rgb="FF000000"/>
        <rFont val="Calibri"/>
      </rPr>
      <t xml:space="preserve">
</t>
    </r>
    <r>
      <rPr>
        <sz val="11"/>
        <color rgb="FF000000"/>
        <rFont val="Calibri"/>
      </rPr>
      <t xml:space="preserve">- Ensure that the </t>
    </r>
    <r>
      <rPr>
        <b/>
        <sz val="11"/>
        <color rgb="FF000000"/>
        <rFont val="Calibri"/>
      </rPr>
      <t>VALUE</t>
    </r>
    <r>
      <rPr>
        <sz val="11"/>
        <color rgb="FF000000"/>
        <rFont val="Calibri"/>
      </rPr>
      <t xml:space="preserve"> for </t>
    </r>
    <r>
      <rPr>
        <b/>
        <sz val="11"/>
        <color rgb="FF000000"/>
        <rFont val="Calibri"/>
      </rPr>
      <t>error_server_log_file</t>
    </r>
    <r>
      <rPr>
        <sz val="11"/>
        <color rgb="FF000000"/>
        <rFont val="Calibri"/>
      </rPr>
      <t xml:space="preserve"> is </t>
    </r>
    <r>
      <rPr>
        <b/>
        <sz val="11"/>
        <color rgb="FF000000"/>
        <rFont val="Calibri"/>
      </rPr>
      <t>ON</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Ensure the below command returns a </t>
    </r>
    <r>
      <rPr>
        <b/>
        <sz val="11"/>
        <color rgb="FF000000"/>
        <rFont val="Calibri"/>
      </rPr>
      <t>Value</t>
    </r>
    <r>
      <rPr>
        <sz val="11"/>
        <color rgb="FF000000"/>
        <rFont val="Calibri"/>
      </rPr>
      <t xml:space="preserve"> of </t>
    </r>
    <r>
      <rPr>
        <b/>
        <sz val="11"/>
        <color rgb="FF000000"/>
        <rFont val="Calibri"/>
      </rPr>
      <t>on</t>
    </r>
    <r>
      <rPr>
        <sz val="11"/>
        <color rgb="FF000000"/>
        <rFont val="Calibri"/>
      </rPr>
      <t>:</t>
    </r>
    <r>
      <rPr>
        <sz val="11"/>
        <color rgb="FF000000"/>
        <rFont val="Calibri"/>
      </rPr>
      <t xml:space="preserve">
</t>
    </r>
    <r>
      <rPr>
        <sz val="11"/>
        <color rgb="FF006096"/>
        <rFont val="Roboto Condensed"/>
      </rPr>
      <t>Get-AzMySqlFlexibleServerConfiguration -ResourceGroupName &lt;resourceGroup&gt; -ServerName &lt;serverName&gt; -Name error_server_log_file</t>
    </r>
    <r>
      <rPr>
        <sz val="11"/>
        <color rgb="FF006096"/>
        <rFont val="Roboto Condensed"/>
      </rPr>
      <t xml:space="preserve">
</t>
    </r>
  </si>
  <si>
    <r>
      <rPr>
        <b/>
        <sz val="11"/>
        <color rgb="FF000000"/>
        <rFont val="Calibri"/>
      </rPr>
      <t>error_server_log_file</t>
    </r>
    <r>
      <rPr>
        <sz val="11"/>
        <color rgb="FF000000"/>
        <rFont val="Calibri"/>
      </rPr>
      <t xml:space="preserve"> is set to </t>
    </r>
    <r>
      <rPr>
        <b/>
        <sz val="11"/>
        <color rgb="FF000000"/>
        <rFont val="Calibri"/>
      </rPr>
      <t>OFF</t>
    </r>
    <r>
      <rPr>
        <sz val="11"/>
        <color rgb="FF000000"/>
        <rFont val="Calibri"/>
      </rPr>
      <t xml:space="preserve"> by default</t>
    </r>
  </si>
  <si>
    <t>5.8</t>
  </si>
  <si>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MySQL Server</t>
    </r>
  </si>
  <si>
    <r>
      <rPr>
        <b/>
        <sz val="11"/>
        <color rgb="FF000000"/>
        <rFont val="Calibri"/>
      </rPr>
      <t>Remediate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MySQL flexible servers</t>
    </r>
    <r>
      <rPr>
        <sz val="11"/>
        <color rgb="FF000000"/>
        <rFont val="Calibri"/>
      </rPr>
      <t>.</t>
    </r>
    <r>
      <rPr>
        <sz val="11"/>
        <color rgb="FF000000"/>
        <rFont val="Calibri"/>
      </rPr>
      <t xml:space="preserve">
</t>
    </r>
    <r>
      <rPr>
        <sz val="11"/>
        <color rgb="FF000000"/>
        <rFont val="Calibri"/>
      </rPr>
      <t xml:space="preserve">- For each database,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require_secure_transport</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VALUE</t>
    </r>
    <r>
      <rPr>
        <sz val="11"/>
        <color rgb="FF000000"/>
        <rFont val="Calibri"/>
      </rPr>
      <t xml:space="preserve"> for </t>
    </r>
    <r>
      <rPr>
        <b/>
        <sz val="11"/>
        <color rgb="FF000000"/>
        <rFont val="Calibri"/>
      </rPr>
      <t>require_secure_transport</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enable </t>
    </r>
    <r>
      <rPr>
        <b/>
        <sz val="11"/>
        <color rgb="FF000000"/>
        <rFont val="Calibri"/>
      </rPr>
      <t>require_secure_transport</t>
    </r>
    <r>
      <rPr>
        <sz val="11"/>
        <color rgb="FF000000"/>
        <rFont val="Calibri"/>
      </rPr>
      <t>:</t>
    </r>
    <r>
      <rPr>
        <sz val="11"/>
        <color rgb="FF000000"/>
        <rFont val="Calibri"/>
      </rPr>
      <t xml:space="preserve">
</t>
    </r>
    <r>
      <rPr>
        <sz val="11"/>
        <color rgb="FF006096"/>
        <rFont val="Roboto Condensed"/>
      </rPr>
      <t>az mysql flexible-server parameter set --resource-group &lt;resourceGroup&gt; --server-name &lt;serverName&gt; --name require_secure_transport --value on</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Use the below command to enable </t>
    </r>
    <r>
      <rPr>
        <b/>
        <sz val="11"/>
        <color rgb="FF000000"/>
        <rFont val="Calibri"/>
      </rPr>
      <t>require_secure_transport</t>
    </r>
    <r>
      <rPr>
        <sz val="11"/>
        <color rgb="FF000000"/>
        <rFont val="Calibri"/>
      </rPr>
      <t>:</t>
    </r>
    <r>
      <rPr>
        <sz val="11"/>
        <color rgb="FF000000"/>
        <rFont val="Calibri"/>
      </rPr>
      <t xml:space="preserve">
</t>
    </r>
    <r>
      <rPr>
        <sz val="11"/>
        <color rgb="FF006096"/>
        <rFont val="Roboto Condensed"/>
      </rPr>
      <t>Update-AzMySqlFlexibleServerConfiguration -ResourceGroupName &lt;resourceGroup&gt; -ServerName &lt;serverName&gt; -Name require_secure_transport -Value on</t>
    </r>
    <r>
      <rPr>
        <sz val="11"/>
        <color rgb="FF006096"/>
        <rFont val="Roboto Condensed"/>
      </rPr>
      <t xml:space="preserve">
</t>
    </r>
  </si>
  <si>
    <r>
      <rPr>
        <sz val="11"/>
        <color rgb="FF000000"/>
        <rFont val="Calibri"/>
      </rPr>
      <t xml:space="preserve">Enable </t>
    </r>
    <r>
      <rPr>
        <b/>
        <sz val="11"/>
        <color rgb="FF000000"/>
        <rFont val="Calibri"/>
      </rPr>
      <t>require_secure_transport</t>
    </r>
    <r>
      <rPr>
        <sz val="11"/>
        <color rgb="FF000000"/>
        <rFont val="Calibri"/>
      </rPr>
      <t xml:space="preserve"> on </t>
    </r>
    <r>
      <rPr>
        <b/>
        <sz val="11"/>
        <color rgb="FF000000"/>
        <rFont val="Calibri"/>
      </rPr>
      <t>MySQL flexible servers</t>
    </r>
    <r>
      <rPr>
        <sz val="11"/>
        <color rgb="FF000000"/>
        <rFont val="Calibri"/>
      </rPr>
      <t>.</t>
    </r>
  </si>
  <si>
    <r>
      <rPr>
        <b/>
        <sz val="11"/>
        <color rgb="FF000000"/>
        <rFont val="Calibri"/>
      </rPr>
      <t>Audit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MySQL flexible servers</t>
    </r>
    <r>
      <rPr>
        <sz val="11"/>
        <color rgb="FF000000"/>
        <rFont val="Calibri"/>
      </rPr>
      <t>.</t>
    </r>
    <r>
      <rPr>
        <sz val="11"/>
        <color rgb="FF000000"/>
        <rFont val="Calibri"/>
      </rPr>
      <t xml:space="preserve">
</t>
    </r>
    <r>
      <rPr>
        <sz val="11"/>
        <color rgb="FF000000"/>
        <rFont val="Calibri"/>
      </rPr>
      <t xml:space="preserve">- For each database,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require_secure_transport</t>
    </r>
    <r>
      <rPr>
        <sz val="11"/>
        <color rgb="FF000000"/>
        <rFont val="Calibri"/>
      </rPr>
      <t>.</t>
    </r>
    <r>
      <rPr>
        <sz val="11"/>
        <color rgb="FF000000"/>
        <rFont val="Calibri"/>
      </rPr>
      <t xml:space="preserve">
</t>
    </r>
    <r>
      <rPr>
        <sz val="11"/>
        <color rgb="FF000000"/>
        <rFont val="Calibri"/>
      </rPr>
      <t xml:space="preserve">- Ensure that the value for require_secure_transport is </t>
    </r>
    <r>
      <rPr>
        <b/>
        <sz val="11"/>
        <color rgb="FF000000"/>
        <rFont val="Calibri"/>
      </rPr>
      <t>ON</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the below command returns a </t>
    </r>
    <r>
      <rPr>
        <b/>
        <sz val="11"/>
        <color rgb="FF000000"/>
        <rFont val="Calibri"/>
      </rPr>
      <t>value</t>
    </r>
    <r>
      <rPr>
        <sz val="11"/>
        <color rgb="FF000000"/>
        <rFont val="Calibri"/>
      </rPr>
      <t xml:space="preserve"> of </t>
    </r>
    <r>
      <rPr>
        <b/>
        <sz val="11"/>
        <color rgb="FF000000"/>
        <rFont val="Calibri"/>
      </rPr>
      <t>on</t>
    </r>
    <r>
      <rPr>
        <sz val="11"/>
        <color rgb="FF000000"/>
        <rFont val="Calibri"/>
      </rPr>
      <t>:</t>
    </r>
    <r>
      <rPr>
        <sz val="11"/>
        <color rgb="FF000000"/>
        <rFont val="Calibri"/>
      </rPr>
      <t xml:space="preserve">
</t>
    </r>
    <r>
      <rPr>
        <sz val="11"/>
        <color rgb="FF006096"/>
        <rFont val="Roboto Condensed"/>
      </rPr>
      <t>az mysql flexible-server parameter show --resource-group &lt;resourceGroup&gt; --server-name &lt;serverName&gt; --name require_secure_transport</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Ensure the below command returns a </t>
    </r>
    <r>
      <rPr>
        <b/>
        <sz val="11"/>
        <color rgb="FF000000"/>
        <rFont val="Calibri"/>
      </rPr>
      <t>Value</t>
    </r>
    <r>
      <rPr>
        <sz val="11"/>
        <color rgb="FF000000"/>
        <rFont val="Calibri"/>
      </rPr>
      <t xml:space="preserve"> of </t>
    </r>
    <r>
      <rPr>
        <b/>
        <sz val="11"/>
        <color rgb="FF000000"/>
        <rFont val="Calibri"/>
      </rPr>
      <t>on</t>
    </r>
    <r>
      <rPr>
        <sz val="11"/>
        <color rgb="FF000000"/>
        <rFont val="Calibri"/>
      </rPr>
      <t>:</t>
    </r>
    <r>
      <rPr>
        <sz val="11"/>
        <color rgb="FF000000"/>
        <rFont val="Calibri"/>
      </rPr>
      <t xml:space="preserve">
</t>
    </r>
    <r>
      <rPr>
        <sz val="11"/>
        <color rgb="FF006096"/>
        <rFont val="Roboto Condensed"/>
      </rPr>
      <t>Get-AzMySqlFlexibleServerConfiguration -ResourceGroupName &lt;resourceGroup&gt; -ServerName &lt;serverName&gt; -Name require_secure_transport</t>
    </r>
    <r>
      <rPr>
        <sz val="11"/>
        <color rgb="FF006096"/>
        <rFont val="Roboto Condensed"/>
      </rPr>
      <t xml:space="preserve">
</t>
    </r>
  </si>
  <si>
    <r>
      <rPr>
        <sz val="11"/>
        <color rgb="FF000000"/>
        <rFont val="Calibri"/>
      </rPr>
      <t>Azure Database for MySQL when provisioned through the Azure portal or CLI will require SSL connections by default.</t>
    </r>
  </si>
  <si>
    <t>5.9</t>
  </si>
  <si>
    <r>
      <rPr>
        <sz val="11"/>
        <rFont val="Calibri"/>
      </rPr>
      <t xml:space="preserve">Ensure server parameter </t>
    </r>
    <r>
      <rPr>
        <sz val="11"/>
        <color rgb="FF000000"/>
        <rFont val="Calibri"/>
      </rPr>
      <t>'</t>
    </r>
    <r>
      <rPr>
        <b/>
        <sz val="11"/>
        <color rgb="FF000000"/>
        <rFont val="Calibri"/>
      </rPr>
      <t>tls_version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MySQL flexible server</t>
    </r>
  </si>
  <si>
    <r>
      <rPr>
        <b/>
        <sz val="11"/>
        <color rgb="FF000000"/>
        <rFont val="Calibri"/>
      </rPr>
      <t>Remediate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MySQL flexible servers</t>
    </r>
    <r>
      <rPr>
        <sz val="11"/>
        <color rgb="FF000000"/>
        <rFont val="Calibri"/>
      </rPr>
      <t>.</t>
    </r>
    <r>
      <rPr>
        <sz val="11"/>
        <color rgb="FF000000"/>
        <rFont val="Calibri"/>
      </rPr>
      <t xml:space="preserve">
</t>
    </r>
    <r>
      <rPr>
        <sz val="11"/>
        <color rgb="FF000000"/>
        <rFont val="Calibri"/>
      </rPr>
      <t xml:space="preserve">- For each database,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tls_version</t>
    </r>
    <r>
      <rPr>
        <sz val="11"/>
        <color rgb="FF000000"/>
        <rFont val="Calibri"/>
      </rPr>
      <t>.</t>
    </r>
    <r>
      <rPr>
        <sz val="11"/>
        <color rgb="FF000000"/>
        <rFont val="Calibri"/>
      </rPr>
      <t xml:space="preserve">
</t>
    </r>
    <r>
      <rPr>
        <sz val="11"/>
        <color rgb="FF000000"/>
        <rFont val="Calibri"/>
      </rPr>
      <t xml:space="preserve">- Click on the VALUE dropdown next to </t>
    </r>
    <r>
      <rPr>
        <b/>
        <sz val="11"/>
        <color rgb="FF000000"/>
        <rFont val="Calibri"/>
      </rPr>
      <t>tls_version</t>
    </r>
    <r>
      <rPr>
        <sz val="11"/>
        <color rgb="FF000000"/>
        <rFont val="Calibri"/>
      </rPr>
      <t xml:space="preserve">, and check </t>
    </r>
    <r>
      <rPr>
        <b/>
        <sz val="11"/>
        <color rgb="FF000000"/>
        <rFont val="Calibri"/>
      </rPr>
      <t>TLSv1.2</t>
    </r>
    <r>
      <rPr>
        <sz val="11"/>
        <color rgb="FF000000"/>
        <rFont val="Calibri"/>
      </rPr>
      <t xml:space="preserve"> (or higher).</t>
    </r>
    <r>
      <rPr>
        <sz val="11"/>
        <color rgb="FF000000"/>
        <rFont val="Calibri"/>
      </rPr>
      <t xml:space="preserve">
</t>
    </r>
    <r>
      <rPr>
        <sz val="11"/>
        <color rgb="FF000000"/>
        <rFont val="Calibri"/>
      </rPr>
      <t xml:space="preserve">- Uncheck anything lower than </t>
    </r>
    <r>
      <rPr>
        <b/>
        <sz val="11"/>
        <color rgb="FF000000"/>
        <rFont val="Calibri"/>
      </rPr>
      <t>TLSv1.2</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Use the below command to update MySQL flexible servers to use TLS version 1.2:</t>
    </r>
    <r>
      <rPr>
        <sz val="11"/>
        <color rgb="FF000000"/>
        <rFont val="Calibri"/>
      </rPr>
      <t xml:space="preserve">
</t>
    </r>
    <r>
      <rPr>
        <sz val="11"/>
        <color rgb="FF006096"/>
        <rFont val="Roboto Condensed"/>
      </rPr>
      <t>az mysql flexible-server parameter set --resource-group &lt;resourceGroup&gt; --server-name &lt;serverName&gt; --name tls_version --value TLSv1.2</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Use the below command to update MySQL flexible servers to use TLS version 1.2:</t>
    </r>
    <r>
      <rPr>
        <sz val="11"/>
        <color rgb="FF000000"/>
        <rFont val="Calibri"/>
      </rPr>
      <t xml:space="preserve">
</t>
    </r>
    <r>
      <rPr>
        <sz val="11"/>
        <color rgb="FF006096"/>
        <rFont val="Roboto Condensed"/>
      </rPr>
      <t>Update-AzMySqlFlexibleServerConfiguration -ResourceGroupName &lt;resourceGroup&gt; -ServerName &lt;serverName&gt; -Name tls_version -Value TLSv1.2</t>
    </r>
    <r>
      <rPr>
        <sz val="11"/>
        <color rgb="FF006096"/>
        <rFont val="Roboto Condensed"/>
      </rPr>
      <t xml:space="preserve">
</t>
    </r>
  </si>
  <si>
    <r>
      <rPr>
        <sz val="11"/>
        <color rgb="FF000000"/>
        <rFont val="Calibri"/>
      </rPr>
      <t xml:space="preserve">Ensure </t>
    </r>
    <r>
      <rPr>
        <b/>
        <sz val="11"/>
        <color rgb="FF000000"/>
        <rFont val="Calibri"/>
      </rPr>
      <t>tls_version</t>
    </r>
    <r>
      <rPr>
        <sz val="11"/>
        <color rgb="FF000000"/>
        <rFont val="Calibri"/>
      </rPr>
      <t xml:space="preserve"> on </t>
    </r>
    <r>
      <rPr>
        <b/>
        <sz val="11"/>
        <color rgb="FF000000"/>
        <rFont val="Calibri"/>
      </rPr>
      <t>MySQL flexible servers</t>
    </r>
    <r>
      <rPr>
        <sz val="11"/>
        <color rgb="FF000000"/>
        <rFont val="Calibri"/>
      </rPr>
      <t xml:space="preserve"> is set to use TLS version 1.2 or higher.</t>
    </r>
  </si>
  <si>
    <r>
      <rPr>
        <b/>
        <sz val="11"/>
        <color rgb="FF000000"/>
        <rFont val="Calibri"/>
      </rPr>
      <t>Audit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MySQL flexible servers</t>
    </r>
    <r>
      <rPr>
        <sz val="11"/>
        <color rgb="FF000000"/>
        <rFont val="Calibri"/>
      </rPr>
      <t>.</t>
    </r>
    <r>
      <rPr>
        <sz val="11"/>
        <color rgb="FF000000"/>
        <rFont val="Calibri"/>
      </rPr>
      <t xml:space="preserve">
</t>
    </r>
    <r>
      <rPr>
        <sz val="11"/>
        <color rgb="FF000000"/>
        <rFont val="Calibri"/>
      </rPr>
      <t xml:space="preserve">- For each database,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tls_version</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tls_version</t>
    </r>
    <r>
      <rPr>
        <sz val="11"/>
        <color rgb="FF000000"/>
        <rFont val="Calibri"/>
      </rPr>
      <t xml:space="preserve"> is set to </t>
    </r>
    <r>
      <rPr>
        <b/>
        <sz val="11"/>
        <color rgb="FF000000"/>
        <rFont val="Calibri"/>
      </rPr>
      <t>TLSv1.2</t>
    </r>
    <r>
      <rPr>
        <sz val="11"/>
        <color rgb="FF000000"/>
        <rFont val="Calibri"/>
      </rPr>
      <t xml:space="preserve"> (or higher).</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of the below command contains </t>
    </r>
    <r>
      <rPr>
        <b/>
        <sz val="11"/>
        <color rgb="FF000000"/>
        <rFont val="Calibri"/>
      </rPr>
      <t>TLSv1.2</t>
    </r>
    <r>
      <rPr>
        <sz val="11"/>
        <color rgb="FF000000"/>
        <rFont val="Calibri"/>
      </rPr>
      <t xml:space="preserve"> or higher, and does not contain anything lower than </t>
    </r>
    <r>
      <rPr>
        <b/>
        <sz val="11"/>
        <color rgb="FF000000"/>
        <rFont val="Calibri"/>
      </rPr>
      <t>TLSv1.2</t>
    </r>
    <r>
      <rPr>
        <sz val="11"/>
        <color rgb="FF000000"/>
        <rFont val="Calibri"/>
      </rPr>
      <t>:</t>
    </r>
    <r>
      <rPr>
        <sz val="11"/>
        <color rgb="FF000000"/>
        <rFont val="Calibri"/>
      </rPr>
      <t xml:space="preserve">
</t>
    </r>
    <r>
      <rPr>
        <sz val="11"/>
        <color rgb="FF006096"/>
        <rFont val="Roboto Condensed"/>
      </rPr>
      <t xml:space="preserve">az mysql flexible-server parameter show --resource-group &lt;resourceGroup&gt; --server-name &lt;serverName&gt; --name tls_version </t>
    </r>
    <r>
      <rPr>
        <sz val="11"/>
        <color rgb="FF006096"/>
        <rFont val="Roboto Condensed"/>
      </rPr>
      <t xml:space="preserve">
</t>
    </r>
    <r>
      <rPr>
        <sz val="11"/>
        <color rgb="FF000000"/>
        <rFont val="Calibri"/>
      </rPr>
      <t xml:space="preserve">
</t>
    </r>
    <r>
      <rPr>
        <sz val="11"/>
        <color rgb="FF000000"/>
        <rFont val="Calibri"/>
      </rPr>
      <t>Example output: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"allowedValues": "TLSv1,TLSv1.1,TLSv1.2",</t>
    </r>
    <r>
      <rPr>
        <sz val="11"/>
        <color rgb="FF006096"/>
        <rFont val="Roboto Condensed"/>
      </rPr>
      <t xml:space="preserve">
</t>
    </r>
    <r>
      <rPr>
        <sz val="11"/>
        <color rgb="FF006096"/>
        <rFont val="Roboto Condensed"/>
      </rPr>
      <t xml:space="preserve">  "dataType": "Set",</t>
    </r>
    <r>
      <rPr>
        <sz val="11"/>
        <color rgb="FF006096"/>
        <rFont val="Roboto Condensed"/>
      </rPr>
      <t xml:space="preserve">
</t>
    </r>
    <r>
      <rPr>
        <sz val="11"/>
        <color rgb="FF006096"/>
        <rFont val="Roboto Condensed"/>
      </rPr>
      <t xml:space="preserve">  "defaultValue": "TLSv1.2",</t>
    </r>
    <r>
      <rPr>
        <sz val="11"/>
        <color rgb="FF006096"/>
        <rFont val="Roboto Condensed"/>
      </rPr>
      <t xml:space="preserve">
</t>
    </r>
    <r>
      <rPr>
        <sz val="11"/>
        <color rgb="FF006096"/>
        <rFont val="Roboto Condensed"/>
      </rPr>
      <t xml:space="preserve">  "description": "Which protocols the server permits for encrypted connections. By default, TLS 1.2 is enforced",</t>
    </r>
    <r>
      <rPr>
        <sz val="11"/>
        <color rgb="FF006096"/>
        <rFont val="Roboto Condensed"/>
      </rPr>
      <t xml:space="preserve">
</t>
    </r>
    <r>
      <rPr>
        <sz val="11"/>
        <color rgb="FF006096"/>
        <rFont val="Roboto Condensed"/>
      </rPr>
      <t xml:space="preserve">  "id": "/subscriptions/&lt;subscriptionId&gt;/resourceGroups/&lt;resourceGroupName&gt;/providers/Microsoft.DBforMySQL/flexibleServers/&lt;serverName&gt;/configurations/tls_version",</t>
    </r>
    <r>
      <rPr>
        <sz val="11"/>
        <color rgb="FF006096"/>
        <rFont val="Roboto Condensed"/>
      </rPr>
      <t xml:space="preserve">
</t>
    </r>
    <r>
      <rPr>
        <sz val="11"/>
        <color rgb="FF006096"/>
        <rFont val="Roboto Condensed"/>
      </rPr>
      <t xml:space="preserve">  "isConfigPendingRestart": "False",</t>
    </r>
    <r>
      <rPr>
        <sz val="11"/>
        <color rgb="FF006096"/>
        <rFont val="Roboto Condensed"/>
      </rPr>
      <t xml:space="preserve">
</t>
    </r>
    <r>
      <rPr>
        <sz val="11"/>
        <color rgb="FF006096"/>
        <rFont val="Roboto Condensed"/>
      </rPr>
      <t xml:space="preserve">  "isDynamicConfig": "False",</t>
    </r>
    <r>
      <rPr>
        <sz val="11"/>
        <color rgb="FF006096"/>
        <rFont val="Roboto Condensed"/>
      </rPr>
      <t xml:space="preserve">
</t>
    </r>
    <r>
      <rPr>
        <sz val="11"/>
        <color rgb="FF006096"/>
        <rFont val="Roboto Condensed"/>
      </rPr>
      <t xml:space="preserve">  "isReadOnly": "False",</t>
    </r>
    <r>
      <rPr>
        <sz val="11"/>
        <color rgb="FF006096"/>
        <rFont val="Roboto Condensed"/>
      </rPr>
      <t xml:space="preserve">
</t>
    </r>
    <r>
      <rPr>
        <sz val="11"/>
        <color rgb="FF006096"/>
        <rFont val="Roboto Condensed"/>
      </rPr>
      <t xml:space="preserve">  "name": "tls_version",</t>
    </r>
    <r>
      <rPr>
        <sz val="11"/>
        <color rgb="FF006096"/>
        <rFont val="Roboto Condensed"/>
      </rPr>
      <t xml:space="preserve">
</t>
    </r>
    <r>
      <rPr>
        <sz val="11"/>
        <color rgb="FF006096"/>
        <rFont val="Roboto Condensed"/>
      </rPr>
      <t xml:space="preserve">  "resourceGroup": "&lt;resourceGroupName&gt;",</t>
    </r>
    <r>
      <rPr>
        <sz val="11"/>
        <color rgb="FF006096"/>
        <rFont val="Roboto Condensed"/>
      </rPr>
      <t xml:space="preserve">
</t>
    </r>
    <r>
      <rPr>
        <sz val="11"/>
        <color rgb="FF006096"/>
        <rFont val="Roboto Condensed"/>
      </rPr>
      <t xml:space="preserve">  "source": "system-default",</t>
    </r>
    <r>
      <rPr>
        <sz val="11"/>
        <color rgb="FF006096"/>
        <rFont val="Roboto Condensed"/>
      </rPr>
      <t xml:space="preserve">
</t>
    </r>
    <r>
      <rPr>
        <sz val="11"/>
        <color rgb="FF006096"/>
        <rFont val="Roboto Condensed"/>
      </rPr>
      <t xml:space="preserve">  "systemData": null,</t>
    </r>
    <r>
      <rPr>
        <sz val="11"/>
        <color rgb="FF006096"/>
        <rFont val="Roboto Condensed"/>
      </rPr>
      <t xml:space="preserve">
</t>
    </r>
    <r>
      <rPr>
        <sz val="11"/>
        <color rgb="FF006096"/>
        <rFont val="Roboto Condensed"/>
      </rPr>
      <t xml:space="preserve">  "type": "Microsoft.DBforMySQL/flexibleServers/configurations",</t>
    </r>
    <r>
      <rPr>
        <sz val="11"/>
        <color rgb="FF006096"/>
        <rFont val="Roboto Condensed"/>
      </rPr>
      <t xml:space="preserve">
</t>
    </r>
    <r>
      <rPr>
        <sz val="11"/>
        <color rgb="FF006096"/>
        <rFont val="Roboto Condensed"/>
      </rPr>
      <t xml:space="preserve">  "value": "TLSv1.2"</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of the below command contains </t>
    </r>
    <r>
      <rPr>
        <b/>
        <sz val="11"/>
        <color rgb="FF000000"/>
        <rFont val="Calibri"/>
      </rPr>
      <t>TLSv1.2</t>
    </r>
    <r>
      <rPr>
        <sz val="11"/>
        <color rgb="FF000000"/>
        <rFont val="Calibri"/>
      </rPr>
      <t xml:space="preserve"> or higher, and does not contain anything lower than </t>
    </r>
    <r>
      <rPr>
        <b/>
        <sz val="11"/>
        <color rgb="FF000000"/>
        <rFont val="Calibri"/>
      </rPr>
      <t>TLSv1.2</t>
    </r>
    <r>
      <rPr>
        <sz val="11"/>
        <color rgb="FF000000"/>
        <rFont val="Calibri"/>
      </rPr>
      <t>:</t>
    </r>
    <r>
      <rPr>
        <sz val="11"/>
        <color rgb="FF000000"/>
        <rFont val="Calibri"/>
      </rPr>
      <t xml:space="preserve">
</t>
    </r>
    <r>
      <rPr>
        <sz val="11"/>
        <color rgb="FF006096"/>
        <rFont val="Roboto Condensed"/>
      </rPr>
      <t>Get-AzMySqlFlexibleServerConfiguration -ResourceGroupName &lt;resourceGroup&gt; -ServerName &lt;ServerName&gt; -Name tls_version</t>
    </r>
    <r>
      <rPr>
        <sz val="11"/>
        <color rgb="FF006096"/>
        <rFont val="Roboto Condensed"/>
      </rPr>
      <t xml:space="preserve">
</t>
    </r>
  </si>
  <si>
    <r>
      <rPr>
        <sz val="11"/>
        <color rgb="FF000000"/>
        <rFont val="Calibri"/>
      </rPr>
      <t>By default, TLS is set to v1.2 for MySQL Flexible servers.</t>
    </r>
  </si>
  <si>
    <t>Azure Database for PostgreSQL</t>
  </si>
  <si>
    <t>6.1</t>
  </si>
  <si>
    <r>
      <rPr>
        <sz val="11"/>
        <rFont val="Calibri"/>
      </rPr>
      <t>Ensure Azure Database for PostgreSQL uses Customer Managed Keys for Encryption at Rest</t>
    </r>
  </si>
  <si>
    <r>
      <rPr>
        <b/>
        <sz val="11"/>
        <color rgb="FF000000"/>
        <rFont val="Calibri"/>
      </rPr>
      <t>Remediate from Azure Portal</t>
    </r>
    <r>
      <rPr>
        <sz val="11"/>
        <color rgb="FF000000"/>
        <rFont val="Calibri"/>
      </rPr>
      <t xml:space="preserve">
</t>
    </r>
    <r>
      <rPr>
        <sz val="11"/>
        <color rgb="FF000000"/>
        <rFont val="Calibri"/>
      </rPr>
      <t xml:space="preserve">- From </t>
    </r>
    <r>
      <rPr>
        <b/>
        <sz val="11"/>
        <color rgb="FF000000"/>
        <rFont val="Calibri"/>
      </rPr>
      <t>Azure Database for PostgreSQL</t>
    </r>
    <r>
      <rPr>
        <sz val="11"/>
        <color rgb="FF000000"/>
        <rFont val="Calibri"/>
      </rPr>
      <t xml:space="preserve"> select the server you wish to audit.</t>
    </r>
    <r>
      <rPr>
        <sz val="11"/>
        <color rgb="FF000000"/>
        <rFont val="Calibri"/>
      </rPr>
      <t xml:space="preserve">
</t>
    </r>
    <r>
      <rPr>
        <sz val="11"/>
        <color rgb="FF000000"/>
        <rFont val="Calibri"/>
      </rPr>
      <t xml:space="preserve">- In the left column expand </t>
    </r>
    <r>
      <rPr>
        <b/>
        <sz val="11"/>
        <color rgb="FF000000"/>
        <rFont val="Calibri"/>
      </rPr>
      <t>&gt; Security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Data Encryption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Customer-managed key</t>
    </r>
    <r>
      <rPr>
        <sz val="11"/>
        <color rgb="FF000000"/>
        <rFont val="Calibri"/>
      </rPr>
      <t>.</t>
    </r>
    <r>
      <rPr>
        <sz val="11"/>
        <color rgb="FF000000"/>
        <rFont val="Calibri"/>
      </rPr>
      <t xml:space="preserve">
</t>
    </r>
    <r>
      <rPr>
        <sz val="11"/>
        <color rgb="FF000000"/>
        <rFont val="Calibri"/>
      </rPr>
      <t xml:space="preserve">- In the window that opens, use a </t>
    </r>
    <r>
      <rPr>
        <b/>
        <sz val="11"/>
        <color rgb="FF000000"/>
        <rFont val="Calibri"/>
      </rPr>
      <t>User assigned managed identity</t>
    </r>
    <r>
      <rPr>
        <sz val="11"/>
        <color rgb="FF000000"/>
        <rFont val="Calibri"/>
      </rPr>
      <t xml:space="preserve"> by either creating or selecting one.</t>
    </r>
    <r>
      <rPr>
        <sz val="11"/>
        <color rgb="FF000000"/>
        <rFont val="Calibri"/>
      </rPr>
      <t xml:space="preserve">
</t>
    </r>
    <r>
      <rPr>
        <sz val="11"/>
        <color rgb="FF000000"/>
        <rFont val="Calibri"/>
      </rPr>
      <t xml:space="preserve">- Choose a key selection method. For </t>
    </r>
    <r>
      <rPr>
        <b/>
        <sz val="11"/>
        <color rgb="FF000000"/>
        <rFont val="Calibri"/>
      </rPr>
      <t>Enter a key identifier</t>
    </r>
    <r>
      <rPr>
        <sz val="11"/>
        <color rgb="FF000000"/>
        <rFont val="Calibri"/>
      </rPr>
      <t xml:space="preserve">, enter the for URL for the key in Azure Key vault. For </t>
    </r>
    <r>
      <rPr>
        <b/>
        <sz val="11"/>
        <color rgb="FF000000"/>
        <rFont val="Calibri"/>
      </rPr>
      <t>Select a key</t>
    </r>
    <r>
      <rPr>
        <sz val="11"/>
        <color rgb="FF000000"/>
        <rFont val="Calibri"/>
      </rPr>
      <t>, navigate through the menu and choose the location of your key store by subscription, and whether it is a key vault or managed HSM.</t>
    </r>
    <r>
      <rPr>
        <sz val="11"/>
        <color rgb="FF000000"/>
        <rFont val="Calibri"/>
      </rPr>
      <t xml:space="preserve">
</t>
    </r>
    <r>
      <rPr>
        <sz val="11"/>
        <color rgb="FF000000"/>
        <rFont val="Calibri"/>
      </rPr>
      <t xml:space="preserve">- Once a key is chosen, select </t>
    </r>
    <r>
      <rPr>
        <b/>
        <sz val="11"/>
        <color rgb="FF000000"/>
        <rFont val="Calibri"/>
      </rPr>
      <t>Save</t>
    </r>
    <r>
      <rPr>
        <sz val="11"/>
        <color rgb="FF000000"/>
        <rFont val="Calibri"/>
      </rPr>
      <t>. Verify on the next window that your changes have taken effect.</t>
    </r>
  </si>
  <si>
    <r>
      <rPr>
        <b/>
        <sz val="11"/>
        <color rgb="FF000000"/>
        <rFont val="Calibri"/>
      </rPr>
      <t>Audit from Azure Portal</t>
    </r>
    <r>
      <rPr>
        <sz val="11"/>
        <color rgb="FF000000"/>
        <rFont val="Calibri"/>
      </rPr>
      <t xml:space="preserve">
</t>
    </r>
    <r>
      <rPr>
        <sz val="11"/>
        <color rgb="FF000000"/>
        <rFont val="Calibri"/>
      </rPr>
      <t xml:space="preserve">- From </t>
    </r>
    <r>
      <rPr>
        <b/>
        <sz val="11"/>
        <color rgb="FF000000"/>
        <rFont val="Calibri"/>
      </rPr>
      <t>Azure Database for PostgreSQL</t>
    </r>
    <r>
      <rPr>
        <sz val="11"/>
        <color rgb="FF000000"/>
        <rFont val="Calibri"/>
      </rPr>
      <t xml:space="preserve"> select the server you wish to audit.</t>
    </r>
    <r>
      <rPr>
        <sz val="11"/>
        <color rgb="FF000000"/>
        <rFont val="Calibri"/>
      </rPr>
      <t xml:space="preserve">
</t>
    </r>
    <r>
      <rPr>
        <sz val="11"/>
        <color rgb="FF000000"/>
        <rFont val="Calibri"/>
      </rPr>
      <t xml:space="preserve">- In the left column expand </t>
    </r>
    <r>
      <rPr>
        <b/>
        <sz val="11"/>
        <color rgb="FF000000"/>
        <rFont val="Calibri"/>
      </rPr>
      <t>&gt; Security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Data Encryption</t>
    </r>
    <r>
      <rPr>
        <sz val="11"/>
        <color rgb="FF000000"/>
        <rFont val="Calibri"/>
      </rPr>
      <t>.</t>
    </r>
    <r>
      <rPr>
        <sz val="11"/>
        <color rgb="FF000000"/>
        <rFont val="Calibri"/>
      </rPr>
      <t xml:space="preserve">
</t>
    </r>
    <r>
      <rPr>
        <sz val="11"/>
        <color rgb="FF000000"/>
        <rFont val="Calibri"/>
      </rPr>
      <t xml:space="preserve">- Determine if </t>
    </r>
    <r>
      <rPr>
        <b/>
        <sz val="11"/>
        <color rgb="FF000000"/>
        <rFont val="Calibri"/>
      </rPr>
      <t>Customer-managed key</t>
    </r>
    <r>
      <rPr>
        <sz val="11"/>
        <color rgb="FF000000"/>
        <rFont val="Calibri"/>
      </rPr>
      <t xml:space="preserve"> is selected.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12c74c95-0efd-48da-b8d9-2a7d68470c92 </t>
    </r>
    <r>
      <rPr>
        <sz val="11"/>
        <color rgb="FF0000FF"/>
        <rFont val="Calibri"/>
      </rPr>
      <t>(https://portal.azure.com/#view/Microsoft_Azure_Policy/PolicyDetailBlade/definitionId/%2Fproviders%2FMicrosoft.Authorization%2FpolicyDefinitions%2F12c74c95-0efd-48da-b8d9-2a7d68470c92)</t>
    </r>
    <r>
      <rPr>
        <sz val="11"/>
        <color rgb="FF000000"/>
        <rFont val="Calibri"/>
      </rPr>
      <t xml:space="preserve"> </t>
    </r>
    <r>
      <rPr>
        <b/>
        <sz val="11"/>
        <color rgb="FF000000"/>
        <rFont val="Calibri"/>
      </rPr>
      <t>- Name:</t>
    </r>
    <r>
      <rPr>
        <sz val="11"/>
        <color rgb="FF000000"/>
        <rFont val="Calibri"/>
      </rPr>
      <t xml:space="preserve"> 'PostgreSQL flexible servers should use customer-managed keys to encrypt data at rest'</t>
    </r>
  </si>
  <si>
    <r>
      <rPr>
        <sz val="11"/>
        <color rgb="FF000000"/>
        <rFont val="Calibri"/>
      </rPr>
      <t>Unless selected at resource creation, by default Azure Database for PostgreSQL uses Microsoft Managed Keys.</t>
    </r>
  </si>
  <si>
    <t>6.2</t>
  </si>
  <si>
    <r>
      <rPr>
        <sz val="11"/>
        <rFont val="Calibri"/>
      </rPr>
      <t>Ensure Azure Database for PostgreSQL uses only Microsoft Entra Authentication</t>
    </r>
  </si>
  <si>
    <r>
      <rPr>
        <b/>
        <sz val="11"/>
        <color rgb="FF000000"/>
        <rFont val="Calibri"/>
      </rPr>
      <t>Audit from Azure Portal</t>
    </r>
    <r>
      <rPr>
        <sz val="11"/>
        <color rgb="FF000000"/>
        <rFont val="Calibri"/>
      </rPr>
      <t xml:space="preserve">
</t>
    </r>
    <r>
      <rPr>
        <sz val="11"/>
        <color rgb="FF000000"/>
        <rFont val="Calibri"/>
      </rPr>
      <t xml:space="preserve">- From </t>
    </r>
    <r>
      <rPr>
        <b/>
        <sz val="11"/>
        <color rgb="FF000000"/>
        <rFont val="Calibri"/>
      </rPr>
      <t>Azure Database for PostgreSQL</t>
    </r>
    <r>
      <rPr>
        <sz val="11"/>
        <color rgb="FF000000"/>
        <rFont val="Calibri"/>
      </rPr>
      <t xml:space="preserve"> select a server to remediate.</t>
    </r>
    <r>
      <rPr>
        <sz val="11"/>
        <color rgb="FF000000"/>
        <rFont val="Calibri"/>
      </rPr>
      <t xml:space="preserve">
</t>
    </r>
    <r>
      <rPr>
        <sz val="11"/>
        <color rgb="FF000000"/>
        <rFont val="Calibri"/>
      </rPr>
      <t xml:space="preserve">- Under the Security section, click </t>
    </r>
    <r>
      <rPr>
        <b/>
        <sz val="11"/>
        <color rgb="FF000000"/>
        <rFont val="Calibri"/>
      </rPr>
      <t>Authentication</t>
    </r>
    <r>
      <rPr>
        <sz val="11"/>
        <color rgb="FF000000"/>
        <rFont val="Calibri"/>
      </rPr>
      <t xml:space="preserve">
</t>
    </r>
    <r>
      <rPr>
        <sz val="11"/>
        <color rgb="FF000000"/>
        <rFont val="Calibri"/>
      </rPr>
      <t xml:space="preserve">- In the main window, under the Authentication header where "Authentication method:" provides three options, select </t>
    </r>
    <r>
      <rPr>
        <b/>
        <sz val="11"/>
        <color rgb="FF000000"/>
        <rFont val="Calibri"/>
      </rPr>
      <t>Microsoft Entra authentication only</t>
    </r>
    <r>
      <rPr>
        <sz val="11"/>
        <color rgb="FF000000"/>
        <rFont val="Calibri"/>
      </rPr>
      <t>.</t>
    </r>
  </si>
  <si>
    <r>
      <rPr>
        <sz val="11"/>
        <color rgb="FF000000"/>
        <rFont val="Calibri"/>
      </rPr>
      <t>Ensuring that Microsoft Entra Authentication is the only authentication method prevents the local PostgreSQL authentication from being used.</t>
    </r>
  </si>
  <si>
    <r>
      <rPr>
        <b/>
        <sz val="11"/>
        <color rgb="FF000000"/>
        <rFont val="Calibri"/>
      </rPr>
      <t>Audit from Azure Portal</t>
    </r>
    <r>
      <rPr>
        <sz val="11"/>
        <color rgb="FF000000"/>
        <rFont val="Calibri"/>
      </rPr>
      <t xml:space="preserve">
</t>
    </r>
    <r>
      <rPr>
        <sz val="11"/>
        <color rgb="FF000000"/>
        <rFont val="Calibri"/>
      </rPr>
      <t xml:space="preserve">- From </t>
    </r>
    <r>
      <rPr>
        <b/>
        <sz val="11"/>
        <color rgb="FF000000"/>
        <rFont val="Calibri"/>
      </rPr>
      <t>Azure Database for PostgreSQL</t>
    </r>
    <r>
      <rPr>
        <sz val="11"/>
        <color rgb="FF000000"/>
        <rFont val="Calibri"/>
      </rPr>
      <t xml:space="preserve"> select a server to audit.</t>
    </r>
    <r>
      <rPr>
        <sz val="11"/>
        <color rgb="FF000000"/>
        <rFont val="Calibri"/>
      </rPr>
      <t xml:space="preserve">
</t>
    </r>
    <r>
      <rPr>
        <sz val="11"/>
        <color rgb="FF000000"/>
        <rFont val="Calibri"/>
      </rPr>
      <t xml:space="preserve">- Under the Security section, click </t>
    </r>
    <r>
      <rPr>
        <b/>
        <sz val="11"/>
        <color rgb="FF000000"/>
        <rFont val="Calibri"/>
      </rPr>
      <t>Authentication</t>
    </r>
    <r>
      <rPr>
        <sz val="11"/>
        <color rgb="FF000000"/>
        <rFont val="Calibri"/>
      </rPr>
      <t xml:space="preserve">
</t>
    </r>
    <r>
      <rPr>
        <sz val="11"/>
        <color rgb="FF000000"/>
        <rFont val="Calibri"/>
      </rPr>
      <t xml:space="preserve">- In the main window, under the Authentication header, ensure that "Authentication method:" reflects the selection of </t>
    </r>
    <r>
      <rPr>
        <b/>
        <sz val="11"/>
        <color rgb="FF000000"/>
        <rFont val="Calibri"/>
      </rPr>
      <t>Microsoft Entra authentication only</t>
    </r>
    <r>
      <rPr>
        <sz val="11"/>
        <color rgb="FF000000"/>
        <rFont val="Calibri"/>
      </rPr>
      <t>.</t>
    </r>
  </si>
  <si>
    <r>
      <rPr>
        <sz val="11"/>
        <color rgb="FF000000"/>
        <rFont val="Calibri"/>
      </rPr>
      <t xml:space="preserve">By default, Azure Database for PostgreSQL uses </t>
    </r>
    <r>
      <rPr>
        <b/>
        <sz val="11"/>
        <color rgb="FF000000"/>
        <rFont val="Calibri"/>
      </rPr>
      <t>PostgreSQL authentication only</t>
    </r>
    <r>
      <rPr>
        <sz val="11"/>
        <color rgb="FF000000"/>
        <rFont val="Calibri"/>
      </rPr>
      <t>.</t>
    </r>
  </si>
  <si>
    <t>6.3</t>
  </si>
  <si>
    <r>
      <rPr>
        <sz val="11"/>
        <rFont val="Calibri"/>
      </rPr>
      <t>Ensure `Public Network Access` is `Disabled` for Azure Database for PostgreSQL</t>
    </r>
  </si>
  <si>
    <r>
      <rPr>
        <b/>
        <sz val="11"/>
        <color rgb="FF000000"/>
        <rFont val="Calibri"/>
      </rPr>
      <t>Remediate from Azure Portal</t>
    </r>
    <r>
      <rPr>
        <sz val="11"/>
        <color rgb="FF000000"/>
        <rFont val="Calibri"/>
      </rPr>
      <t xml:space="preserve">
</t>
    </r>
    <r>
      <rPr>
        <sz val="11"/>
        <color rgb="FF000000"/>
        <rFont val="Calibri"/>
      </rPr>
      <t xml:space="preserve">- From </t>
    </r>
    <r>
      <rPr>
        <b/>
        <sz val="11"/>
        <color rgb="FF000000"/>
        <rFont val="Calibri"/>
      </rPr>
      <t>Azure Database for PostgreSQL</t>
    </r>
    <r>
      <rPr>
        <sz val="11"/>
        <color rgb="FF000000"/>
        <rFont val="Calibri"/>
      </rPr>
      <t xml:space="preserve"> select the database you wish to remediate.</t>
    </r>
    <r>
      <rPr>
        <sz val="11"/>
        <color rgb="FF000000"/>
        <rFont val="Calibri"/>
      </rPr>
      <t xml:space="preserve">
</t>
    </r>
    <r>
      <rPr>
        <sz val="11"/>
        <color rgb="FF000000"/>
        <rFont val="Calibri"/>
      </rPr>
      <t xml:space="preserve">- In the left column expand </t>
    </r>
    <r>
      <rPr>
        <b/>
        <sz val="11"/>
        <color rgb="FF000000"/>
        <rFont val="Calibri"/>
      </rPr>
      <t>&gt;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Uncheck the checkbox under </t>
    </r>
    <r>
      <rPr>
        <b/>
        <sz val="11"/>
        <color rgb="FF000000"/>
        <rFont val="Calibri"/>
      </rPr>
      <t>Public Access</t>
    </r>
  </si>
  <si>
    <r>
      <rPr>
        <b/>
        <sz val="11"/>
        <color rgb="FF000000"/>
        <rFont val="Calibri"/>
      </rPr>
      <t>Audit from Azure Portal</t>
    </r>
    <r>
      <rPr>
        <sz val="11"/>
        <color rgb="FF000000"/>
        <rFont val="Calibri"/>
      </rPr>
      <t xml:space="preserve">
</t>
    </r>
    <r>
      <rPr>
        <sz val="11"/>
        <color rgb="FF000000"/>
        <rFont val="Calibri"/>
      </rPr>
      <t xml:space="preserve">- From </t>
    </r>
    <r>
      <rPr>
        <b/>
        <sz val="11"/>
        <color rgb="FF000000"/>
        <rFont val="Calibri"/>
      </rPr>
      <t>Azure Database for PostgreSQL</t>
    </r>
    <r>
      <rPr>
        <sz val="11"/>
        <color rgb="FF000000"/>
        <rFont val="Calibri"/>
      </rPr>
      <t xml:space="preserve"> select the database you wish to audit.</t>
    </r>
    <r>
      <rPr>
        <sz val="11"/>
        <color rgb="FF000000"/>
        <rFont val="Calibri"/>
      </rPr>
      <t xml:space="preserve">
</t>
    </r>
    <r>
      <rPr>
        <sz val="11"/>
        <color rgb="FF000000"/>
        <rFont val="Calibri"/>
      </rPr>
      <t xml:space="preserve">- In the left column expand </t>
    </r>
    <r>
      <rPr>
        <b/>
        <sz val="11"/>
        <color rgb="FF000000"/>
        <rFont val="Calibri"/>
      </rPr>
      <t>&gt;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Ensure that Public network access is </t>
    </r>
    <r>
      <rPr>
        <b/>
        <sz val="11"/>
        <color rgb="FF000000"/>
        <rFont val="Calibri"/>
      </rPr>
      <t>not selected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Run the following command with the identifying details for your subscription.</t>
    </r>
    <r>
      <rPr>
        <sz val="11"/>
        <color rgb="FF000000"/>
        <rFont val="Calibri"/>
      </rPr>
      <t xml:space="preserve">
</t>
    </r>
    <r>
      <rPr>
        <sz val="11"/>
        <color rgb="FF006096"/>
        <rFont val="Roboto Condensed"/>
      </rPr>
      <t>Get-AzPostgreSqlFlexibleServer -name &lt;servername&gt; -ResourceGroupName &lt;resourcegroupname&gt; | Select-Object -property NetworkPublicNetworkAccess</t>
    </r>
    <r>
      <rPr>
        <sz val="11"/>
        <color rgb="FF006096"/>
        <rFont val="Roboto Condensed"/>
      </rPr>
      <t xml:space="preserve">
</t>
    </r>
    <r>
      <rPr>
        <sz val="11"/>
        <color rgb="FF000000"/>
        <rFont val="Calibri"/>
      </rPr>
      <t xml:space="preserve">
</t>
    </r>
    <r>
      <rPr>
        <sz val="11"/>
        <color rgb="FF000000"/>
        <rFont val="Calibri"/>
      </rPr>
      <t xml:space="preserve">- Ensure that Public network access is </t>
    </r>
    <r>
      <rPr>
        <b/>
        <sz val="11"/>
        <color rgb="FF000000"/>
        <rFont val="Calibri"/>
      </rPr>
      <t>Disabled</t>
    </r>
    <r>
      <rPr>
        <sz val="11"/>
        <color rgb="FF000000"/>
        <rFont val="Calibri"/>
      </rPr>
      <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5e1de0e3-42cb-4ebc-a86d-61d0c619ca48 </t>
    </r>
    <r>
      <rPr>
        <sz val="11"/>
        <color rgb="FF0000FF"/>
        <rFont val="Calibri"/>
      </rPr>
      <t>(https://portal.azure.com/#view/Microsoft_Azure_Policy/PolicyDetailBlade/definitionId/%2Fproviders%2FMicrosoft.Authorization%2FpolicyDefinitions%2F5e1de0e3-42cb-4ebc-a86d-61d0c619ca48)</t>
    </r>
    <r>
      <rPr>
        <sz val="11"/>
        <color rgb="FF000000"/>
        <rFont val="Calibri"/>
      </rPr>
      <t xml:space="preserve"> </t>
    </r>
    <r>
      <rPr>
        <b/>
        <sz val="11"/>
        <color rgb="FF000000"/>
        <rFont val="Calibri"/>
      </rPr>
      <t>- Name:</t>
    </r>
    <r>
      <rPr>
        <sz val="11"/>
        <color rgb="FF000000"/>
        <rFont val="Calibri"/>
      </rPr>
      <t xml:space="preserve"> 'Public network access should be disabled for PostgreSQL flexible servers'</t>
    </r>
  </si>
  <si>
    <r>
      <rPr>
        <sz val="11"/>
        <color rgb="FF000000"/>
        <rFont val="Calibri"/>
      </rPr>
      <t>Unless specified at resource creation, Azure Database for PostgreSQL by default allows public network access, but authenticates requests.</t>
    </r>
  </si>
  <si>
    <t>6.4</t>
  </si>
  <si>
    <r>
      <rPr>
        <sz val="11"/>
        <rFont val="Calibri"/>
      </rPr>
      <t>Ensure Private Endpoints Are Used for Azure Database for PostgreSQL</t>
    </r>
  </si>
  <si>
    <r>
      <rPr>
        <b/>
        <sz val="11"/>
        <color rgb="FF000000"/>
        <rFont val="Calibri"/>
      </rPr>
      <t>Audit from Azure Portal</t>
    </r>
    <r>
      <rPr>
        <sz val="11"/>
        <color rgb="FF000000"/>
        <rFont val="Calibri"/>
      </rPr>
      <t xml:space="preserve">
</t>
    </r>
    <r>
      <rPr>
        <sz val="11"/>
        <color rgb="FF000000"/>
        <rFont val="Calibri"/>
      </rPr>
      <t xml:space="preserve">- From </t>
    </r>
    <r>
      <rPr>
        <b/>
        <sz val="11"/>
        <color rgb="FF000000"/>
        <rFont val="Calibri"/>
      </rPr>
      <t>Azure Database for PostgreSQL flexible servers</t>
    </r>
    <r>
      <rPr>
        <sz val="11"/>
        <color rgb="FF000000"/>
        <rFont val="Calibri"/>
      </rPr>
      <t xml:space="preserve"> select a server to audit.</t>
    </r>
    <r>
      <rPr>
        <sz val="11"/>
        <color rgb="FF000000"/>
        <rFont val="Calibri"/>
      </rPr>
      <t xml:space="preserve">
</t>
    </r>
    <r>
      <rPr>
        <sz val="11"/>
        <color rgb="FF000000"/>
        <rFont val="Calibri"/>
      </rPr>
      <t xml:space="preserve">- In the column expand </t>
    </r>
    <r>
      <rPr>
        <b/>
        <sz val="11"/>
        <color rgb="FF000000"/>
        <rFont val="Calibri"/>
      </rPr>
      <t>&gt;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Scroll down to the bottom, and select </t>
    </r>
    <r>
      <rPr>
        <b/>
        <sz val="11"/>
        <color rgb="FF000000"/>
        <rFont val="Calibri"/>
      </rPr>
      <t>+ Create private endpoint</t>
    </r>
    <r>
      <rPr>
        <sz val="11"/>
        <color rgb="FF000000"/>
        <rFont val="Calibri"/>
      </rPr>
      <t>.</t>
    </r>
    <r>
      <rPr>
        <sz val="11"/>
        <color rgb="FF000000"/>
        <rFont val="Calibri"/>
      </rPr>
      <t xml:space="preserve">
</t>
    </r>
    <r>
      <rPr>
        <sz val="11"/>
        <color rgb="FF000000"/>
        <rFont val="Calibri"/>
      </rPr>
      <t>- Select a subscription and resource group.</t>
    </r>
    <r>
      <rPr>
        <sz val="11"/>
        <color rgb="FF000000"/>
        <rFont val="Calibri"/>
      </rPr>
      <t xml:space="preserve">
</t>
    </r>
    <r>
      <rPr>
        <sz val="11"/>
        <color rgb="FF000000"/>
        <rFont val="Calibri"/>
      </rPr>
      <t>- Enter an instance name, network interface name, and select the same region that your PostgreSQL server is in.</t>
    </r>
    <r>
      <rPr>
        <sz val="11"/>
        <color rgb="FF000000"/>
        <rFont val="Calibri"/>
      </rPr>
      <t xml:space="preserve">
</t>
    </r>
    <r>
      <rPr>
        <sz val="11"/>
        <color rgb="FF000000"/>
        <rFont val="Calibri"/>
      </rPr>
      <t xml:space="preserve">- Verify that the information on </t>
    </r>
    <r>
      <rPr>
        <b/>
        <sz val="11"/>
        <color rgb="FF000000"/>
        <rFont val="Calibri"/>
      </rPr>
      <t>Resource</t>
    </r>
    <r>
      <rPr>
        <sz val="11"/>
        <color rgb="FF000000"/>
        <rFont val="Calibri"/>
      </rPr>
      <t xml:space="preserve"> is correct. Then select </t>
    </r>
    <r>
      <rPr>
        <b/>
        <sz val="11"/>
        <color rgb="FF000000"/>
        <rFont val="Calibri"/>
      </rPr>
      <t>Next</t>
    </r>
    <r>
      <rPr>
        <sz val="11"/>
        <color rgb="FF000000"/>
        <rFont val="Calibri"/>
      </rPr>
      <t xml:space="preserve">
</t>
    </r>
    <r>
      <rPr>
        <sz val="11"/>
        <color rgb="FF000000"/>
        <rFont val="Calibri"/>
      </rPr>
      <t xml:space="preserve">- Select the virtual network, and subnet and select </t>
    </r>
    <r>
      <rPr>
        <b/>
        <sz val="11"/>
        <color rgb="FF000000"/>
        <rFont val="Calibri"/>
      </rPr>
      <t>Next</t>
    </r>
    <r>
      <rPr>
        <sz val="11"/>
        <color rgb="FF000000"/>
        <rFont val="Calibri"/>
      </rPr>
      <t>.</t>
    </r>
    <r>
      <rPr>
        <sz val="11"/>
        <color rgb="FF000000"/>
        <rFont val="Calibri"/>
      </rPr>
      <t xml:space="preserve">
</t>
    </r>
    <r>
      <rPr>
        <sz val="11"/>
        <color rgb="FF000000"/>
        <rFont val="Calibri"/>
      </rPr>
      <t xml:space="preserve">- Choose whether to use a dynamic or static IP address and select </t>
    </r>
    <r>
      <rPr>
        <b/>
        <sz val="11"/>
        <color rgb="FF000000"/>
        <rFont val="Calibri"/>
      </rPr>
      <t>Next</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Yes</t>
    </r>
    <r>
      <rPr>
        <sz val="11"/>
        <color rgb="FF000000"/>
        <rFont val="Calibri"/>
      </rPr>
      <t xml:space="preserve"> or </t>
    </r>
    <r>
      <rPr>
        <b/>
        <sz val="11"/>
        <color rgb="FF000000"/>
        <rFont val="Calibri"/>
      </rPr>
      <t>No</t>
    </r>
    <r>
      <rPr>
        <sz val="11"/>
        <color rgb="FF000000"/>
        <rFont val="Calibri"/>
      </rPr>
      <t xml:space="preserve"> on </t>
    </r>
    <r>
      <rPr>
        <b/>
        <sz val="11"/>
        <color rgb="FF000000"/>
        <rFont val="Calibri"/>
      </rPr>
      <t>Integreate with private DNS zone</t>
    </r>
    <r>
      <rPr>
        <sz val="11"/>
        <color rgb="FF000000"/>
        <rFont val="Calibri"/>
      </rPr>
      <t>.</t>
    </r>
    <r>
      <rPr>
        <sz val="11"/>
        <color rgb="FF000000"/>
        <rFont val="Calibri"/>
      </rPr>
      <t xml:space="preserve">
</t>
    </r>
    <r>
      <rPr>
        <sz val="11"/>
        <color rgb="FF000000"/>
        <rFont val="Calibri"/>
      </rPr>
      <t xml:space="preserve">- If </t>
    </r>
    <r>
      <rPr>
        <b/>
        <sz val="11"/>
        <color rgb="FF000000"/>
        <rFont val="Calibri"/>
      </rPr>
      <t>Yes</t>
    </r>
    <r>
      <rPr>
        <sz val="11"/>
        <color rgb="FF000000"/>
        <rFont val="Calibri"/>
      </rPr>
      <t xml:space="preserve"> then select the subscription and resource group, then select </t>
    </r>
    <r>
      <rPr>
        <b/>
        <sz val="11"/>
        <color rgb="FF000000"/>
        <rFont val="Calibri"/>
      </rPr>
      <t>Next</t>
    </r>
    <r>
      <rPr>
        <sz val="11"/>
        <color rgb="FF000000"/>
        <rFont val="Calibri"/>
      </rPr>
      <t>.</t>
    </r>
    <r>
      <rPr>
        <sz val="11"/>
        <color rgb="FF000000"/>
        <rFont val="Calibri"/>
      </rPr>
      <t xml:space="preserve">
</t>
    </r>
    <r>
      <rPr>
        <sz val="11"/>
        <color rgb="FF000000"/>
        <rFont val="Calibri"/>
      </rPr>
      <t xml:space="preserve">- Enter any desired tags, then select </t>
    </r>
    <r>
      <rPr>
        <b/>
        <sz val="11"/>
        <color rgb="FF000000"/>
        <rFont val="Calibri"/>
      </rPr>
      <t>Next</t>
    </r>
    <r>
      <rPr>
        <sz val="11"/>
        <color rgb="FF000000"/>
        <rFont val="Calibri"/>
      </rPr>
      <t>.</t>
    </r>
    <r>
      <rPr>
        <sz val="11"/>
        <color rgb="FF000000"/>
        <rFont val="Calibri"/>
      </rPr>
      <t xml:space="preserve">
</t>
    </r>
    <r>
      <rPr>
        <sz val="11"/>
        <color rgb="FF000000"/>
        <rFont val="Calibri"/>
      </rPr>
      <t xml:space="preserve">- Verify the information, then select </t>
    </r>
    <r>
      <rPr>
        <b/>
        <sz val="11"/>
        <color rgb="FF000000"/>
        <rFont val="Calibri"/>
      </rPr>
      <t>Create</t>
    </r>
    <r>
      <rPr>
        <sz val="11"/>
        <color rgb="FF000000"/>
        <rFont val="Calibri"/>
      </rPr>
      <t>.</t>
    </r>
  </si>
  <si>
    <r>
      <rPr>
        <sz val="11"/>
        <color rgb="FF000000"/>
        <rFont val="Calibri"/>
      </rPr>
      <t>A private endpoint will expose your PostgreSQL database to the network selected, where it can be accessed by either IP or FQDN.</t>
    </r>
  </si>
  <si>
    <r>
      <rPr>
        <b/>
        <sz val="11"/>
        <color rgb="FF000000"/>
        <rFont val="Calibri"/>
      </rPr>
      <t>Audit from Azure Portal</t>
    </r>
    <r>
      <rPr>
        <sz val="11"/>
        <color rgb="FF000000"/>
        <rFont val="Calibri"/>
      </rPr>
      <t xml:space="preserve">
</t>
    </r>
    <r>
      <rPr>
        <sz val="11"/>
        <color rgb="FF000000"/>
        <rFont val="Calibri"/>
      </rPr>
      <t xml:space="preserve">- From </t>
    </r>
    <r>
      <rPr>
        <b/>
        <sz val="11"/>
        <color rgb="FF000000"/>
        <rFont val="Calibri"/>
      </rPr>
      <t>Azure Database for PostgreSQL servers</t>
    </r>
    <r>
      <rPr>
        <sz val="11"/>
        <color rgb="FF000000"/>
        <rFont val="Calibri"/>
      </rPr>
      <t xml:space="preserve"> select a server to audit.</t>
    </r>
    <r>
      <rPr>
        <sz val="11"/>
        <color rgb="FF000000"/>
        <rFont val="Calibri"/>
      </rPr>
      <t xml:space="preserve">
</t>
    </r>
    <r>
      <rPr>
        <sz val="11"/>
        <color rgb="FF000000"/>
        <rFont val="Calibri"/>
      </rPr>
      <t xml:space="preserve">- In the column expand </t>
    </r>
    <r>
      <rPr>
        <b/>
        <sz val="11"/>
        <color rgb="FF000000"/>
        <rFont val="Calibri"/>
      </rPr>
      <t>&gt; Settings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Scroll down to the bottom to determine if there are any private endpoints attached to the server.</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5375a5bb-22c6-46d7-8a43-83417cfb4460 </t>
    </r>
    <r>
      <rPr>
        <sz val="11"/>
        <color rgb="FF0000FF"/>
        <rFont val="Calibri"/>
      </rPr>
      <t>(https://portal.azure.com/#view/Microsoft_Azure_Policy/PolicyDetailBlade/definitionId/%2Fproviders%2FMicrosoft.Authorization%2FpolicyDefinitions%2F5375a5bb-22c6-46d7-8a43-83417cfb4460)</t>
    </r>
    <r>
      <rPr>
        <sz val="11"/>
        <color rgb="FF000000"/>
        <rFont val="Calibri"/>
      </rPr>
      <t xml:space="preserve"> </t>
    </r>
    <r>
      <rPr>
        <b/>
        <sz val="11"/>
        <color rgb="FF000000"/>
        <rFont val="Calibri"/>
      </rPr>
      <t>- Name:</t>
    </r>
    <r>
      <rPr>
        <sz val="11"/>
        <color rgb="FF000000"/>
        <rFont val="Calibri"/>
      </rPr>
      <t xml:space="preserve"> 'Private endpoint should be enabled for PostgreSQL flexible servers'</t>
    </r>
  </si>
  <si>
    <r>
      <rPr>
        <sz val="11"/>
        <color rgb="FF000000"/>
        <rFont val="Calibri"/>
      </rPr>
      <t>Unless specified at resource creation, by default Azure Database for PostgreSQL does not have a private endpoint attached.</t>
    </r>
  </si>
  <si>
    <t>6.5</t>
  </si>
  <si>
    <r>
      <rPr>
        <sz val="11"/>
        <rFont val="Calibri"/>
      </rPr>
      <t xml:space="preserve">Ensure server parameter </t>
    </r>
    <r>
      <rPr>
        <sz val="11"/>
        <color rgb="FF000000"/>
        <rFont val="Calibri"/>
      </rPr>
      <t>'</t>
    </r>
    <r>
      <rPr>
        <b/>
        <sz val="11"/>
        <color rgb="FF000000"/>
        <rFont val="Calibri"/>
      </rPr>
      <t>connection_throttle.enable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</si>
  <si>
    <r>
      <rPr>
        <b/>
        <sz val="11"/>
        <color rgb="FF000000"/>
        <rFont val="Calibri"/>
      </rPr>
      <t>Remediate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PostgreSQL servers</t>
    </r>
    <r>
      <rPr>
        <sz val="11"/>
        <color rgb="FF000000"/>
        <rFont val="Calibri"/>
      </rPr>
      <t>.</t>
    </r>
    <r>
      <rPr>
        <sz val="11"/>
        <color rgb="FF000000"/>
        <rFont val="Calibri"/>
      </rPr>
      <t xml:space="preserve">
</t>
    </r>
    <r>
      <rPr>
        <sz val="11"/>
        <color rgb="FF000000"/>
        <rFont val="Calibri"/>
      </rPr>
      <t xml:space="preserve">- For each server,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connection_throttle.enable</t>
    </r>
    <r>
      <rPr>
        <sz val="11"/>
        <color rgb="FF000000"/>
        <rFont val="Calibri"/>
      </rPr>
      <t>.</t>
    </r>
    <r>
      <rPr>
        <sz val="11"/>
        <color rgb="FF000000"/>
        <rFont val="Calibri"/>
      </rPr>
      <t xml:space="preserve">
</t>
    </r>
    <r>
      <rPr>
        <sz val="11"/>
        <color rgb="FF000000"/>
        <rFont val="Calibri"/>
      </rPr>
      <t xml:space="preserve">- Set </t>
    </r>
    <r>
      <rPr>
        <b/>
        <sz val="11"/>
        <color rgb="FF000000"/>
        <rFont val="Calibri"/>
      </rPr>
      <t>connection_throttle.enable</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enable </t>
    </r>
    <r>
      <rPr>
        <b/>
        <sz val="11"/>
        <color rgb="FF000000"/>
        <rFont val="Calibri"/>
      </rPr>
      <t>connection_throttle.enable</t>
    </r>
    <r>
      <rPr>
        <sz val="11"/>
        <color rgb="FF000000"/>
        <rFont val="Calibri"/>
      </rPr>
      <t>:</t>
    </r>
    <r>
      <rPr>
        <sz val="11"/>
        <color rgb="FF000000"/>
        <rFont val="Calibri"/>
      </rPr>
      <t xml:space="preserve">
</t>
    </r>
    <r>
      <rPr>
        <sz val="11"/>
        <color rgb="FF006096"/>
        <rFont val="Roboto Condensed"/>
      </rPr>
      <t>az postgres flexible-server parameter set --resource-group &lt;resourceGroup&gt; --server-name &lt;serverName&gt; --name connection_throttle.enable --value on</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Use the below command to update </t>
    </r>
    <r>
      <rPr>
        <b/>
        <sz val="11"/>
        <color rgb="FF000000"/>
        <rFont val="Calibri"/>
      </rPr>
      <t>connection_throttling</t>
    </r>
    <r>
      <rPr>
        <sz val="11"/>
        <color rgb="FF000000"/>
        <rFont val="Calibri"/>
      </rPr>
      <t xml:space="preserve"> configuration.</t>
    </r>
    <r>
      <rPr>
        <sz val="11"/>
        <color rgb="FF000000"/>
        <rFont val="Calibri"/>
      </rPr>
      <t xml:space="preserve">
</t>
    </r>
    <r>
      <rPr>
        <sz val="11"/>
        <color rgb="FF006096"/>
        <rFont val="Roboto Condensed"/>
      </rPr>
      <t>Update-AzPostgreSqlFlexibleServerConfiguration -ResourceGroupName &lt;resourceGroup&gt; -ServerName &lt;serverName&gt; -Name connection_throttle.enable -Value on</t>
    </r>
    <r>
      <rPr>
        <sz val="11"/>
        <color rgb="FF006096"/>
        <rFont val="Roboto Condensed"/>
      </rPr>
      <t xml:space="preserve">
</t>
    </r>
  </si>
  <si>
    <r>
      <rPr>
        <sz val="11"/>
        <color rgb="FF000000"/>
        <rFont val="Calibri"/>
      </rPr>
      <t xml:space="preserve">Enable </t>
    </r>
    <r>
      <rPr>
        <b/>
        <sz val="11"/>
        <color rgb="FF000000"/>
        <rFont val="Calibri"/>
      </rPr>
      <t>connection_throttling</t>
    </r>
    <r>
      <rPr>
        <sz val="11"/>
        <color rgb="FF000000"/>
        <rFont val="Calibri"/>
      </rPr>
      <t xml:space="preserve"> on </t>
    </r>
    <r>
      <rPr>
        <b/>
        <sz val="11"/>
        <color rgb="FF000000"/>
        <rFont val="Calibri"/>
      </rPr>
      <t>PostgreSQL flexible servers</t>
    </r>
    <r>
      <rPr>
        <sz val="11"/>
        <color rgb="FF000000"/>
        <rFont val="Calibri"/>
      </rPr>
      <t>.</t>
    </r>
  </si>
  <si>
    <r>
      <rPr>
        <b/>
        <sz val="11"/>
        <color rgb="FF000000"/>
        <rFont val="Calibri"/>
      </rPr>
      <t>Audit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PostgreSQL servers</t>
    </r>
    <r>
      <rPr>
        <sz val="11"/>
        <color rgb="FF000000"/>
        <rFont val="Calibri"/>
      </rPr>
      <t>.</t>
    </r>
    <r>
      <rPr>
        <sz val="11"/>
        <color rgb="FF000000"/>
        <rFont val="Calibri"/>
      </rPr>
      <t xml:space="preserve">
</t>
    </r>
    <r>
      <rPr>
        <sz val="11"/>
        <color rgb="FF000000"/>
        <rFont val="Calibri"/>
      </rPr>
      <t xml:space="preserve">- For each server,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connection_throttle.enable</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VALUE</t>
    </r>
    <r>
      <rPr>
        <sz val="11"/>
        <color rgb="FF000000"/>
        <rFont val="Calibri"/>
      </rPr>
      <t xml:space="preserve"> for </t>
    </r>
    <r>
      <rPr>
        <b/>
        <sz val="11"/>
        <color rgb="FF000000"/>
        <rFont val="Calibri"/>
      </rPr>
      <t>connection_throttle.enable</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the below command returns a </t>
    </r>
    <r>
      <rPr>
        <b/>
        <sz val="11"/>
        <color rgb="FF000000"/>
        <rFont val="Calibri"/>
      </rPr>
      <t>value</t>
    </r>
    <r>
      <rPr>
        <sz val="11"/>
        <color rgb="FF000000"/>
        <rFont val="Calibri"/>
      </rPr>
      <t xml:space="preserve"> of </t>
    </r>
    <r>
      <rPr>
        <b/>
        <sz val="11"/>
        <color rgb="FF000000"/>
        <rFont val="Calibri"/>
      </rPr>
      <t>on</t>
    </r>
    <r>
      <rPr>
        <sz val="11"/>
        <color rgb="FF000000"/>
        <rFont val="Calibri"/>
      </rPr>
      <t>:</t>
    </r>
    <r>
      <rPr>
        <sz val="11"/>
        <color rgb="FF000000"/>
        <rFont val="Calibri"/>
      </rPr>
      <t xml:space="preserve">
</t>
    </r>
    <r>
      <rPr>
        <sz val="11"/>
        <color rgb="FF006096"/>
        <rFont val="Roboto Condensed"/>
      </rPr>
      <t>az postgres flexible-server parameter show --resource-group &lt;resourceGroup&gt; --server-name &lt;serverName&gt; --name connection_throttle.enable</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Ensure the below command returns a </t>
    </r>
    <r>
      <rPr>
        <b/>
        <sz val="11"/>
        <color rgb="FF000000"/>
        <rFont val="Calibri"/>
      </rPr>
      <t>Value</t>
    </r>
    <r>
      <rPr>
        <sz val="11"/>
        <color rgb="FF000000"/>
        <rFont val="Calibri"/>
      </rPr>
      <t xml:space="preserve"> of </t>
    </r>
    <r>
      <rPr>
        <b/>
        <sz val="11"/>
        <color rgb="FF000000"/>
        <rFont val="Calibri"/>
      </rPr>
      <t>on</t>
    </r>
    <r>
      <rPr>
        <sz val="11"/>
        <color rgb="FF000000"/>
        <rFont val="Calibri"/>
      </rPr>
      <t>:</t>
    </r>
    <r>
      <rPr>
        <sz val="11"/>
        <color rgb="FF000000"/>
        <rFont val="Calibri"/>
      </rPr>
      <t xml:space="preserve">
</t>
    </r>
    <r>
      <rPr>
        <sz val="11"/>
        <color rgb="FF006096"/>
        <rFont val="Roboto Condensed"/>
      </rPr>
      <t xml:space="preserve">Get-AzPostgreSqlFlexibleServerConfiguration -ResourceGroupName &lt;resourceGroup&gt; -ServerName &lt;serverName&gt; -Name connection_throttle.enable </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dacf07fa-0eea-4486-80bc-b93fae88ac40 </t>
    </r>
    <r>
      <rPr>
        <sz val="11"/>
        <color rgb="FF0000FF"/>
        <rFont val="Calibri"/>
      </rPr>
      <t>(https://portal.azure.com/#view/Microsoft_Azure_Policy/PolicyDetailBlade/definitionId/%2Fproviders%2FMicrosoft.Authorization%2FpolicyDefinitions%2Fdacf07fa-0eea-4486-80bc-b93fae88ac40)</t>
    </r>
    <r>
      <rPr>
        <sz val="11"/>
        <color rgb="FF000000"/>
        <rFont val="Calibri"/>
      </rPr>
      <t xml:space="preserve"> </t>
    </r>
    <r>
      <rPr>
        <b/>
        <sz val="11"/>
        <color rgb="FF000000"/>
        <rFont val="Calibri"/>
      </rPr>
      <t>- Name:</t>
    </r>
    <r>
      <rPr>
        <sz val="11"/>
        <color rgb="FF000000"/>
        <rFont val="Calibri"/>
      </rPr>
      <t xml:space="preserve"> 'Connection throttling should be enabled for PostgreSQL flexible servers'</t>
    </r>
  </si>
  <si>
    <r>
      <rPr>
        <sz val="11"/>
        <color rgb="FF000000"/>
        <rFont val="Calibri"/>
      </rPr>
      <t xml:space="preserve">By default, </t>
    </r>
    <r>
      <rPr>
        <b/>
        <sz val="11"/>
        <color rgb="FF000000"/>
        <rFont val="Calibri"/>
      </rPr>
      <t>connection_throttle.enable</t>
    </r>
    <r>
      <rPr>
        <sz val="11"/>
        <color rgb="FF000000"/>
        <rFont val="Calibri"/>
      </rPr>
      <t xml:space="preserve"> is disabled (set to </t>
    </r>
    <r>
      <rPr>
        <b/>
        <sz val="11"/>
        <color rgb="FF000000"/>
        <rFont val="Calibri"/>
      </rPr>
      <t>off</t>
    </r>
    <r>
      <rPr>
        <sz val="11"/>
        <color rgb="FF000000"/>
        <rFont val="Calibri"/>
      </rPr>
      <t>).</t>
    </r>
  </si>
  <si>
    <t>6.6</t>
  </si>
  <si>
    <r>
      <rPr>
        <sz val="11"/>
        <rFont val="Calibri"/>
      </rPr>
      <t xml:space="preserve">Ensure server parameter </t>
    </r>
    <r>
      <rPr>
        <sz val="11"/>
        <color rgb="FF000000"/>
        <rFont val="Calibri"/>
      </rPr>
      <t>'</t>
    </r>
    <r>
      <rPr>
        <b/>
        <sz val="11"/>
        <color rgb="FF000000"/>
        <rFont val="Calibri"/>
      </rPr>
      <t>logfiles.retention_days</t>
    </r>
    <r>
      <rPr>
        <sz val="11"/>
        <color rgb="FF000000"/>
        <rFont val="Calibri"/>
      </rPr>
      <t>'</t>
    </r>
    <r>
      <rPr>
        <sz val="11"/>
        <color rgb="FF000000"/>
        <rFont val="Calibri"/>
      </rPr>
      <t xml:space="preserve"> is greater than 3 days for PostgreSQL server</t>
    </r>
  </si>
  <si>
    <r>
      <rPr>
        <b/>
        <sz val="11"/>
        <color rgb="FF000000"/>
        <rFont val="Calibri"/>
      </rPr>
      <t>Remediate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PostgreSQL servers</t>
    </r>
    <r>
      <rPr>
        <sz val="11"/>
        <color rgb="FF000000"/>
        <rFont val="Calibri"/>
      </rPr>
      <t>.</t>
    </r>
    <r>
      <rPr>
        <sz val="11"/>
        <color rgb="FF000000"/>
        <rFont val="Calibri"/>
      </rPr>
      <t xml:space="preserve">
</t>
    </r>
    <r>
      <rPr>
        <sz val="11"/>
        <color rgb="FF000000"/>
        <rFont val="Calibri"/>
      </rPr>
      <t xml:space="preserve">- For each server,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logfiles.retention_days</t>
    </r>
    <r>
      <rPr>
        <sz val="11"/>
        <color rgb="FF000000"/>
        <rFont val="Calibri"/>
      </rPr>
      <t>.</t>
    </r>
    <r>
      <rPr>
        <sz val="11"/>
        <color rgb="FF000000"/>
        <rFont val="Calibri"/>
      </rPr>
      <t xml:space="preserve">
</t>
    </r>
    <r>
      <rPr>
        <sz val="11"/>
        <color rgb="FF000000"/>
        <rFont val="Calibri"/>
      </rPr>
      <t>- Input a value between 4 and 7 (inclusive).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update </t>
    </r>
    <r>
      <rPr>
        <b/>
        <sz val="11"/>
        <color rgb="FF000000"/>
        <rFont val="Calibri"/>
      </rPr>
      <t>logfiles.retention_days</t>
    </r>
    <r>
      <rPr>
        <sz val="11"/>
        <color rgb="FF000000"/>
        <rFont val="Calibri"/>
      </rPr>
      <t xml:space="preserve"> configuration:</t>
    </r>
    <r>
      <rPr>
        <sz val="11"/>
        <color rgb="FF000000"/>
        <rFont val="Calibri"/>
      </rPr>
      <t xml:space="preserve">
</t>
    </r>
    <r>
      <rPr>
        <sz val="11"/>
        <color rgb="FF006096"/>
        <rFont val="Roboto Condensed"/>
      </rPr>
      <t>az postgres flexible-server parameter set --resource-group &lt;resourceGroup&gt; --server-name &lt;serverName&gt; --name logfiles.retention_days --value &lt;4-7&gt;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Use the below command to update </t>
    </r>
    <r>
      <rPr>
        <b/>
        <sz val="11"/>
        <color rgb="FF000000"/>
        <rFont val="Calibri"/>
      </rPr>
      <t>logfiles.retention_days</t>
    </r>
    <r>
      <rPr>
        <sz val="11"/>
        <color rgb="FF000000"/>
        <rFont val="Calibri"/>
      </rPr>
      <t xml:space="preserve"> configuration:</t>
    </r>
    <r>
      <rPr>
        <sz val="11"/>
        <color rgb="FF000000"/>
        <rFont val="Calibri"/>
      </rPr>
      <t xml:space="preserve">
</t>
    </r>
    <r>
      <rPr>
        <sz val="11"/>
        <color rgb="FF006096"/>
        <rFont val="Roboto Condensed"/>
      </rPr>
      <t>Update-AzPostgreSqlFlexibleServerConfiguration -ResourceGroupName &lt;resourceGroup&gt; -ServerName &lt;serverName&gt; -Name logfiles.retention_days -Value &lt;4-7&gt;</t>
    </r>
    <r>
      <rPr>
        <sz val="11"/>
        <color rgb="FF006096"/>
        <rFont val="Roboto Condensed"/>
      </rPr>
      <t xml:space="preserve">
</t>
    </r>
  </si>
  <si>
    <r>
      <rPr>
        <sz val="11"/>
        <color rgb="FF000000"/>
        <rFont val="Calibri"/>
      </rPr>
      <t xml:space="preserve">Ensure </t>
    </r>
    <r>
      <rPr>
        <b/>
        <sz val="11"/>
        <color rgb="FF000000"/>
        <rFont val="Calibri"/>
      </rPr>
      <t>logfiles.retention_days</t>
    </r>
    <r>
      <rPr>
        <sz val="11"/>
        <color rgb="FF000000"/>
        <rFont val="Calibri"/>
      </rPr>
      <t xml:space="preserve"> on </t>
    </r>
    <r>
      <rPr>
        <b/>
        <sz val="11"/>
        <color rgb="FF000000"/>
        <rFont val="Calibri"/>
      </rPr>
      <t>PostgreSQL flexible servers</t>
    </r>
    <r>
      <rPr>
        <sz val="11"/>
        <color rgb="FF000000"/>
        <rFont val="Calibri"/>
      </rPr>
      <t xml:space="preserve"> is set to an appropriate value.</t>
    </r>
  </si>
  <si>
    <r>
      <rPr>
        <sz val="11"/>
        <color rgb="FF000000"/>
        <rFont val="Calibri"/>
      </rPr>
      <t>Configuring this setting will result in logs being retained for the specified number of days. If this is configured on a high traffic server, the log may grow quickly to occupy a large amount of disk space. In this case you may want to set this to a lower number.</t>
    </r>
  </si>
  <si>
    <r>
      <rPr>
        <b/>
        <sz val="11"/>
        <color rgb="FF000000"/>
        <rFont val="Calibri"/>
      </rPr>
      <t>Audit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PostgreSQL servers</t>
    </r>
    <r>
      <rPr>
        <sz val="11"/>
        <color rgb="FF000000"/>
        <rFont val="Calibri"/>
      </rPr>
      <t>.</t>
    </r>
    <r>
      <rPr>
        <sz val="11"/>
        <color rgb="FF000000"/>
        <rFont val="Calibri"/>
      </rPr>
      <t xml:space="preserve">
</t>
    </r>
    <r>
      <rPr>
        <sz val="11"/>
        <color rgb="FF000000"/>
        <rFont val="Calibri"/>
      </rPr>
      <t xml:space="preserve">- For each server,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logfiles.retention_days</t>
    </r>
    <r>
      <rPr>
        <sz val="11"/>
        <color rgb="FF000000"/>
        <rFont val="Calibri"/>
      </rPr>
      <t>.</t>
    </r>
    <r>
      <rPr>
        <sz val="11"/>
        <color rgb="FF000000"/>
        <rFont val="Calibri"/>
      </rPr>
      <t xml:space="preserve">
</t>
    </r>
    <r>
      <rPr>
        <sz val="11"/>
        <color rgb="FF000000"/>
        <rFont val="Calibri"/>
      </rPr>
      <t xml:space="preserve">- Ensure that the </t>
    </r>
    <r>
      <rPr>
        <b/>
        <sz val="11"/>
        <color rgb="FF000000"/>
        <rFont val="Calibri"/>
      </rPr>
      <t>VALUE</t>
    </r>
    <r>
      <rPr>
        <sz val="11"/>
        <color rgb="FF000000"/>
        <rFont val="Calibri"/>
      </rPr>
      <t xml:space="preserve"> is between 4 and 7 (inclusive).</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
    </r>
    <r>
      <rPr>
        <b/>
        <sz val="11"/>
        <color rgb="FF000000"/>
        <rFont val="Calibri"/>
      </rPr>
      <t>logfiles.retention_days</t>
    </r>
    <r>
      <rPr>
        <sz val="11"/>
        <color rgb="FF000000"/>
        <rFont val="Calibri"/>
      </rPr>
      <t xml:space="preserve"> value is greater than 3.</t>
    </r>
    <r>
      <rPr>
        <sz val="11"/>
        <color rgb="FF000000"/>
        <rFont val="Calibri"/>
      </rPr>
      <t xml:space="preserve">
</t>
    </r>
    <r>
      <rPr>
        <sz val="11"/>
        <color rgb="FF006096"/>
        <rFont val="Roboto Condensed"/>
      </rPr>
      <t>az postgres flexible-server parameter show --resource-group &lt;resourceGroup&gt; --server-name &lt;serverName&gt; --name logfiles.retention_days</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Ensure </t>
    </r>
    <r>
      <rPr>
        <b/>
        <sz val="11"/>
        <color rgb="FF000000"/>
        <rFont val="Calibri"/>
      </rPr>
      <t>logfiles.retention_days</t>
    </r>
    <r>
      <rPr>
        <sz val="11"/>
        <color rgb="FF000000"/>
        <rFont val="Calibri"/>
      </rPr>
      <t xml:space="preserve"> value is greater than 3:</t>
    </r>
    <r>
      <rPr>
        <sz val="11"/>
        <color rgb="FF000000"/>
        <rFont val="Calibri"/>
      </rPr>
      <t xml:space="preserve">
</t>
    </r>
    <r>
      <rPr>
        <sz val="11"/>
        <color rgb="FF006096"/>
        <rFont val="Roboto Condensed"/>
      </rPr>
      <t>Get-AzPostgreSqlFlexibleServerConfiguration -ResourceGroupName &lt;resourceGroup&gt; -ServerName &lt;serverName&gt; -Name logfiles.retention_days</t>
    </r>
    <r>
      <rPr>
        <sz val="11"/>
        <color rgb="FF006096"/>
        <rFont val="Roboto Condensed"/>
      </rPr>
      <t xml:space="preserve">
</t>
    </r>
  </si>
  <si>
    <r>
      <rPr>
        <sz val="11"/>
        <color rgb="FF000000"/>
        <rFont val="Calibri"/>
      </rPr>
      <t xml:space="preserve">By default </t>
    </r>
    <r>
      <rPr>
        <b/>
        <sz val="11"/>
        <color rgb="FF000000"/>
        <rFont val="Calibri"/>
      </rPr>
      <t>logfiles.retention_days</t>
    </r>
    <r>
      <rPr>
        <sz val="11"/>
        <color rgb="FF000000"/>
        <rFont val="Calibri"/>
      </rPr>
      <t xml:space="preserve"> is set to </t>
    </r>
    <r>
      <rPr>
        <b/>
        <sz val="11"/>
        <color rgb="FF000000"/>
        <rFont val="Calibri"/>
      </rPr>
      <t>3</t>
    </r>
    <r>
      <rPr>
        <sz val="11"/>
        <color rgb="FF000000"/>
        <rFont val="Calibri"/>
      </rPr>
      <t>.</t>
    </r>
  </si>
  <si>
    <t>6.7</t>
  </si>
  <si>
    <r>
      <rPr>
        <sz val="11"/>
        <rFont val="Calibri"/>
      </rPr>
      <t xml:space="preserve">Ensure server parameter </t>
    </r>
    <r>
      <rPr>
        <sz val="11"/>
        <color rgb="FF000000"/>
        <rFont val="Calibri"/>
      </rPr>
      <t>'</t>
    </r>
    <r>
      <rPr>
        <b/>
        <sz val="11"/>
        <color rgb="FF000000"/>
        <rFont val="Calibri"/>
      </rPr>
      <t>log_checkpoints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</si>
  <si>
    <r>
      <rPr>
        <b/>
        <sz val="11"/>
        <color rgb="FF000000"/>
        <rFont val="Calibri"/>
      </rPr>
      <t>Remediate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PostgreSQL servers</t>
    </r>
    <r>
      <rPr>
        <sz val="11"/>
        <color rgb="FF000000"/>
        <rFont val="Calibri"/>
      </rPr>
      <t>.</t>
    </r>
    <r>
      <rPr>
        <sz val="11"/>
        <color rgb="FF000000"/>
        <rFont val="Calibri"/>
      </rPr>
      <t xml:space="preserve">
</t>
    </r>
    <r>
      <rPr>
        <sz val="11"/>
        <color rgb="FF000000"/>
        <rFont val="Calibri"/>
      </rPr>
      <t xml:space="preserve">- For each server,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log_checkpoints</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VALUE</t>
    </r>
    <r>
      <rPr>
        <sz val="11"/>
        <color rgb="FF000000"/>
        <rFont val="Calibri"/>
      </rPr>
      <t xml:space="preserve"> for </t>
    </r>
    <r>
      <rPr>
        <b/>
        <sz val="11"/>
        <color rgb="FF000000"/>
        <rFont val="Calibri"/>
      </rPr>
      <t>log_checkpoints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enable </t>
    </r>
    <r>
      <rPr>
        <b/>
        <sz val="11"/>
        <color rgb="FF000000"/>
        <rFont val="Calibri"/>
      </rPr>
      <t>log_checkpoints</t>
    </r>
    <r>
      <rPr>
        <sz val="11"/>
        <color rgb="FF000000"/>
        <rFont val="Calibri"/>
      </rPr>
      <t>:</t>
    </r>
    <r>
      <rPr>
        <sz val="11"/>
        <color rgb="FF000000"/>
        <rFont val="Calibri"/>
      </rPr>
      <t xml:space="preserve">
</t>
    </r>
    <r>
      <rPr>
        <sz val="11"/>
        <color rgb="FF006096"/>
        <rFont val="Roboto Condensed"/>
      </rPr>
      <t>az postgres flexible-server parameter set --resource-group &lt;resourceGroup&gt; --server-name &lt;serverName&gt; --name log_checkpoints --value on</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 xml:space="preserve">Update-AzPostgreSqlFlexibleServerConfiguration -ResourceGroupName &lt;resourceGroup&gt; -ServerName &lt;serverName&gt; -Name log_checkpoints -Value on </t>
    </r>
    <r>
      <rPr>
        <sz val="11"/>
        <color rgb="FF006096"/>
        <rFont val="Roboto Condensed"/>
      </rPr>
      <t xml:space="preserve">
</t>
    </r>
  </si>
  <si>
    <r>
      <rPr>
        <sz val="11"/>
        <color rgb="FF000000"/>
        <rFont val="Calibri"/>
      </rPr>
      <t xml:space="preserve">Enable </t>
    </r>
    <r>
      <rPr>
        <b/>
        <sz val="11"/>
        <color rgb="FF000000"/>
        <rFont val="Calibri"/>
      </rPr>
      <t>log_checkpoints</t>
    </r>
    <r>
      <rPr>
        <sz val="11"/>
        <color rgb="FF000000"/>
        <rFont val="Calibri"/>
      </rPr>
      <t xml:space="preserve"> on </t>
    </r>
    <r>
      <rPr>
        <b/>
        <sz val="11"/>
        <color rgb="FF000000"/>
        <rFont val="Calibri"/>
      </rPr>
      <t>PostgreSQL flexible servers</t>
    </r>
    <r>
      <rPr>
        <sz val="11"/>
        <color rgb="FF000000"/>
        <rFont val="Calibri"/>
      </rPr>
      <t>.</t>
    </r>
  </si>
  <si>
    <r>
      <rPr>
        <b/>
        <sz val="11"/>
        <color rgb="FF000000"/>
        <rFont val="Calibri"/>
      </rPr>
      <t>Audit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PostgreSQL servers</t>
    </r>
    <r>
      <rPr>
        <sz val="11"/>
        <color rgb="FF000000"/>
        <rFont val="Calibri"/>
      </rPr>
      <t>.</t>
    </r>
    <r>
      <rPr>
        <sz val="11"/>
        <color rgb="FF000000"/>
        <rFont val="Calibri"/>
      </rPr>
      <t xml:space="preserve">
</t>
    </r>
    <r>
      <rPr>
        <sz val="11"/>
        <color rgb="FF000000"/>
        <rFont val="Calibri"/>
      </rPr>
      <t xml:space="preserve">- For each server,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log_checkpoints</t>
    </r>
    <r>
      <rPr>
        <sz val="11"/>
        <color rgb="FF000000"/>
        <rFont val="Calibri"/>
      </rPr>
      <t>.</t>
    </r>
    <r>
      <rPr>
        <sz val="11"/>
        <color rgb="FF000000"/>
        <rFont val="Calibri"/>
      </rPr>
      <t xml:space="preserve">
</t>
    </r>
    <r>
      <rPr>
        <sz val="11"/>
        <color rgb="FF000000"/>
        <rFont val="Calibri"/>
      </rPr>
      <t xml:space="preserve">- Ensure that the </t>
    </r>
    <r>
      <rPr>
        <b/>
        <sz val="11"/>
        <color rgb="FF000000"/>
        <rFont val="Calibri"/>
      </rPr>
      <t>VALUE</t>
    </r>
    <r>
      <rPr>
        <sz val="11"/>
        <color rgb="FF000000"/>
        <rFont val="Calibri"/>
      </rPr>
      <t xml:space="preserve"> for </t>
    </r>
    <r>
      <rPr>
        <b/>
        <sz val="11"/>
        <color rgb="FF000000"/>
        <rFont val="Calibri"/>
      </rPr>
      <t>log_checkpoints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the below command returns a </t>
    </r>
    <r>
      <rPr>
        <b/>
        <sz val="11"/>
        <color rgb="FF000000"/>
        <rFont val="Calibri"/>
      </rPr>
      <t>value</t>
    </r>
    <r>
      <rPr>
        <sz val="11"/>
        <color rgb="FF000000"/>
        <rFont val="Calibri"/>
      </rPr>
      <t xml:space="preserve"> of </t>
    </r>
    <r>
      <rPr>
        <b/>
        <sz val="11"/>
        <color rgb="FF000000"/>
        <rFont val="Calibri"/>
      </rPr>
      <t>on</t>
    </r>
    <r>
      <rPr>
        <sz val="11"/>
        <color rgb="FF000000"/>
        <rFont val="Calibri"/>
      </rPr>
      <t>:</t>
    </r>
    <r>
      <rPr>
        <sz val="11"/>
        <color rgb="FF000000"/>
        <rFont val="Calibri"/>
      </rPr>
      <t xml:space="preserve">
</t>
    </r>
    <r>
      <rPr>
        <sz val="11"/>
        <color rgb="FF006096"/>
        <rFont val="Roboto Condensed"/>
      </rPr>
      <t>az postgres flexible-server parameter show --resource-group &lt;resourceGroup&gt; --server-name &lt;serverName&gt; --name log_checkpoints</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Ensure the below command returns a </t>
    </r>
    <r>
      <rPr>
        <b/>
        <sz val="11"/>
        <color rgb="FF000000"/>
        <rFont val="Calibri"/>
      </rPr>
      <t>Value</t>
    </r>
    <r>
      <rPr>
        <sz val="11"/>
        <color rgb="FF000000"/>
        <rFont val="Calibri"/>
      </rPr>
      <t xml:space="preserve"> of </t>
    </r>
    <r>
      <rPr>
        <b/>
        <sz val="11"/>
        <color rgb="FF000000"/>
        <rFont val="Calibri"/>
      </rPr>
      <t>on</t>
    </r>
    <r>
      <rPr>
        <sz val="11"/>
        <color rgb="FF000000"/>
        <rFont val="Calibri"/>
      </rPr>
      <t>:</t>
    </r>
    <r>
      <rPr>
        <sz val="11"/>
        <color rgb="FF000000"/>
        <rFont val="Calibri"/>
      </rPr>
      <t xml:space="preserve">
</t>
    </r>
    <r>
      <rPr>
        <sz val="11"/>
        <color rgb="FF006096"/>
        <rFont val="Roboto Condensed"/>
      </rPr>
      <t>Get-AzPostgreSqlFlexibleServerConfiguration -ResourceGroupName &lt;resourceGroup&gt; -ServerName &lt;serverName&gt; -Name log_checkpoints</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70be9e12-c935-49ac-9bd8-fd64b85c1f87 </t>
    </r>
    <r>
      <rPr>
        <sz val="11"/>
        <color rgb="FF0000FF"/>
        <rFont val="Calibri"/>
      </rPr>
      <t>(https://portal.azure.com/#view/Microsoft_Azure_Policy/PolicyDetailBlade/definitionId/%2Fproviders%2FMicrosoft.Authorization%2FpolicyDefinitions%2F70be9e12-c935-49ac-9bd8-fd64b85c1f87)</t>
    </r>
    <r>
      <rPr>
        <sz val="11"/>
        <color rgb="FF000000"/>
        <rFont val="Calibri"/>
      </rPr>
      <t xml:space="preserve"> </t>
    </r>
    <r>
      <rPr>
        <b/>
        <sz val="11"/>
        <color rgb="FF000000"/>
        <rFont val="Calibri"/>
      </rPr>
      <t>- Name:</t>
    </r>
    <r>
      <rPr>
        <sz val="11"/>
        <color rgb="FF000000"/>
        <rFont val="Calibri"/>
      </rPr>
      <t xml:space="preserve"> 'Log checkpoints should be enabled for PostgreSQL flexible servers'</t>
    </r>
  </si>
  <si>
    <r>
      <rPr>
        <sz val="11"/>
        <color rgb="FF000000"/>
        <rFont val="Calibri"/>
      </rPr>
      <t xml:space="preserve">By default </t>
    </r>
    <r>
      <rPr>
        <b/>
        <sz val="11"/>
        <color rgb="FF000000"/>
        <rFont val="Calibri"/>
      </rPr>
      <t>log_checkpoints</t>
    </r>
    <r>
      <rPr>
        <sz val="11"/>
        <color rgb="FF000000"/>
        <rFont val="Calibri"/>
      </rPr>
      <t xml:space="preserve"> is enabled (set to </t>
    </r>
    <r>
      <rPr>
        <b/>
        <sz val="11"/>
        <color rgb="FF000000"/>
        <rFont val="Calibri"/>
      </rPr>
      <t>on</t>
    </r>
    <r>
      <rPr>
        <sz val="11"/>
        <color rgb="FF000000"/>
        <rFont val="Calibri"/>
      </rPr>
      <t>).</t>
    </r>
  </si>
  <si>
    <t>6.8</t>
  </si>
  <si>
    <r>
      <rPr>
        <sz val="11"/>
        <rFont val="Calibri"/>
      </rPr>
      <t xml:space="preserve">Ensure server parameter </t>
    </r>
    <r>
      <rPr>
        <sz val="11"/>
        <color rgb="FF000000"/>
        <rFont val="Calibri"/>
      </rPr>
      <t>'</t>
    </r>
    <r>
      <rPr>
        <b/>
        <sz val="11"/>
        <color rgb="FF000000"/>
        <rFont val="Calibri"/>
      </rPr>
      <t>log_disconnections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</si>
  <si>
    <r>
      <rPr>
        <b/>
        <sz val="11"/>
        <color rgb="FF000000"/>
        <rFont val="Calibri"/>
      </rPr>
      <t>Remediate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PostgreSQL servers</t>
    </r>
    <r>
      <rPr>
        <sz val="11"/>
        <color rgb="FF000000"/>
        <rFont val="Calibri"/>
      </rPr>
      <t>.</t>
    </r>
    <r>
      <rPr>
        <sz val="11"/>
        <color rgb="FF000000"/>
        <rFont val="Calibri"/>
      </rPr>
      <t xml:space="preserve">
</t>
    </r>
    <r>
      <rPr>
        <sz val="11"/>
        <color rgb="FF000000"/>
        <rFont val="Calibri"/>
      </rPr>
      <t xml:space="preserve">- For each server,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Search for </t>
    </r>
    <r>
      <rPr>
        <b/>
        <sz val="11"/>
        <color rgb="FF000000"/>
        <rFont val="Calibri"/>
      </rPr>
      <t>log_disconnections</t>
    </r>
    <r>
      <rPr>
        <sz val="11"/>
        <color rgb="FF000000"/>
        <rFont val="Calibri"/>
      </rPr>
      <t>.</t>
    </r>
    <r>
      <rPr>
        <sz val="11"/>
        <color rgb="FF000000"/>
        <rFont val="Calibri"/>
      </rPr>
      <t xml:space="preserve">
</t>
    </r>
    <r>
      <rPr>
        <sz val="11"/>
        <color rgb="FF000000"/>
        <rFont val="Calibri"/>
      </rPr>
      <t xml:space="preserve">- Set </t>
    </r>
    <r>
      <rPr>
        <b/>
        <sz val="11"/>
        <color rgb="FF000000"/>
        <rFont val="Calibri"/>
      </rPr>
      <t>log_disconnections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update </t>
    </r>
    <r>
      <rPr>
        <b/>
        <sz val="11"/>
        <color rgb="FF000000"/>
        <rFont val="Calibri"/>
      </rPr>
      <t>log_disconnections</t>
    </r>
    <r>
      <rPr>
        <sz val="11"/>
        <color rgb="FF000000"/>
        <rFont val="Calibri"/>
      </rPr>
      <t xml:space="preserve"> configuration.</t>
    </r>
    <r>
      <rPr>
        <sz val="11"/>
        <color rgb="FF000000"/>
        <rFont val="Calibri"/>
      </rPr>
      <t xml:space="preserve">
</t>
    </r>
    <r>
      <rPr>
        <sz val="11"/>
        <color rgb="FF006096"/>
        <rFont val="Roboto Condensed"/>
      </rPr>
      <t>az postgres flexible-server parameter set --resource-group &lt;resourceGroupName&gt; --server-name &lt;serverName&gt; --name log_disconnections --value on</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Use the below command to update </t>
    </r>
    <r>
      <rPr>
        <b/>
        <sz val="11"/>
        <color rgb="FF000000"/>
        <rFont val="Calibri"/>
      </rPr>
      <t>log_disconnections</t>
    </r>
    <r>
      <rPr>
        <sz val="11"/>
        <color rgb="FF000000"/>
        <rFont val="Calibri"/>
      </rPr>
      <t xml:space="preserve"> configuration.</t>
    </r>
    <r>
      <rPr>
        <sz val="11"/>
        <color rgb="FF000000"/>
        <rFont val="Calibri"/>
      </rPr>
      <t xml:space="preserve">
</t>
    </r>
    <r>
      <rPr>
        <sz val="11"/>
        <color rgb="FF006096"/>
        <rFont val="Roboto Condensed"/>
      </rPr>
      <t>Update-AzPostgreSqlFlexibleServerConfiguration -ResourceGroupName &lt;ResourceGroupName&gt; -ServerName &lt;ServerName&gt; -Name log_disconnections -Value on</t>
    </r>
    <r>
      <rPr>
        <sz val="11"/>
        <color rgb="FF006096"/>
        <rFont val="Roboto Condensed"/>
      </rPr>
      <t xml:space="preserve">
</t>
    </r>
  </si>
  <si>
    <r>
      <rPr>
        <sz val="11"/>
        <color rgb="FF000000"/>
        <rFont val="Calibri"/>
      </rPr>
      <t xml:space="preserve">Enable </t>
    </r>
    <r>
      <rPr>
        <b/>
        <sz val="11"/>
        <color rgb="FF000000"/>
        <rFont val="Calibri"/>
      </rPr>
      <t>log_disconnections</t>
    </r>
    <r>
      <rPr>
        <sz val="11"/>
        <color rgb="FF000000"/>
        <rFont val="Calibri"/>
      </rPr>
      <t xml:space="preserve"> on PostgreSQL servers.</t>
    </r>
  </si>
  <si>
    <r>
      <rPr>
        <sz val="11"/>
        <color rgb="FF000000"/>
        <rFont val="Calibri"/>
      </rPr>
      <t>Enabling this setting will enable a log of all disconnections. If this is enabled for a high traffic server, the log may grow exponentially.</t>
    </r>
  </si>
  <si>
    <r>
      <rPr>
        <b/>
        <sz val="11"/>
        <color rgb="FF000000"/>
        <rFont val="Calibri"/>
      </rPr>
      <t>Audit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PostgreSQL servers</t>
    </r>
    <r>
      <rPr>
        <sz val="11"/>
        <color rgb="FF000000"/>
        <rFont val="Calibri"/>
      </rPr>
      <t>.</t>
    </r>
    <r>
      <rPr>
        <sz val="11"/>
        <color rgb="FF000000"/>
        <rFont val="Calibri"/>
      </rPr>
      <t xml:space="preserve">
</t>
    </r>
    <r>
      <rPr>
        <sz val="11"/>
        <color rgb="FF000000"/>
        <rFont val="Calibri"/>
      </rPr>
      <t xml:space="preserve">- For each server,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Search for </t>
    </r>
    <r>
      <rPr>
        <b/>
        <sz val="11"/>
        <color rgb="FF000000"/>
        <rFont val="Calibri"/>
      </rPr>
      <t>log_disconnections</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log_disconnections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
    </r>
    <r>
      <rPr>
        <b/>
        <sz val="11"/>
        <color rgb="FF000000"/>
        <rFont val="Calibri"/>
      </rPr>
      <t>log_disconnections</t>
    </r>
    <r>
      <rPr>
        <sz val="11"/>
        <color rgb="FF000000"/>
        <rFont val="Calibri"/>
      </rPr>
      <t xml:space="preserve"> value is set to </t>
    </r>
    <r>
      <rPr>
        <b/>
        <sz val="11"/>
        <color rgb="FF000000"/>
        <rFont val="Calibri"/>
      </rPr>
      <t>ON</t>
    </r>
    <r>
      <rPr>
        <sz val="11"/>
        <color rgb="FF000000"/>
        <rFont val="Calibri"/>
      </rPr>
      <t xml:space="preserve">
</t>
    </r>
    <r>
      <rPr>
        <sz val="11"/>
        <color rgb="FF006096"/>
        <rFont val="Roboto Condensed"/>
      </rPr>
      <t>az postgres flexible-server parameter show --resource-group &lt;resourceGroupName&gt; --server-name &lt;serverName&gt; --name log_disconnections</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Ensure </t>
    </r>
    <r>
      <rPr>
        <b/>
        <sz val="11"/>
        <color rgb="FF000000"/>
        <rFont val="Calibri"/>
      </rPr>
      <t>log_disconnections</t>
    </r>
    <r>
      <rPr>
        <sz val="11"/>
        <color rgb="FF000000"/>
        <rFont val="Calibri"/>
      </rPr>
      <t xml:space="preserve"> value is set to </t>
    </r>
    <r>
      <rPr>
        <b/>
        <sz val="11"/>
        <color rgb="FF000000"/>
        <rFont val="Calibri"/>
      </rPr>
      <t>ON</t>
    </r>
    <r>
      <rPr>
        <sz val="11"/>
        <color rgb="FF000000"/>
        <rFont val="Calibri"/>
      </rPr>
      <t xml:space="preserve">
</t>
    </r>
    <r>
      <rPr>
        <sz val="11"/>
        <color rgb="FF006096"/>
        <rFont val="Roboto Condensed"/>
      </rPr>
      <t>Get-AzPostgreSqlFlexibleServerConfiguration -ResourceGroupName &lt;ResourceGroupName&gt; -ServerName &lt;ServerName&gt; -Name log_disconnections</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1d14b021-1bae-4f93-b36b-69695e14984a </t>
    </r>
    <r>
      <rPr>
        <sz val="11"/>
        <color rgb="FF0000FF"/>
        <rFont val="Calibri"/>
      </rPr>
      <t>(https://portal.azure.com/#view/Microsoft_Azure_Policy/PolicyDetailBlade/definitionId/%2Fproviders%2FMicrosoft.Authorization%2FpolicyDefinitions%2F1d14b021-1bae-4f93-b36b-69695e14984a)</t>
    </r>
    <r>
      <rPr>
        <sz val="11"/>
        <color rgb="FF000000"/>
        <rFont val="Calibri"/>
      </rPr>
      <t xml:space="preserve"> </t>
    </r>
    <r>
      <rPr>
        <b/>
        <sz val="11"/>
        <color rgb="FF000000"/>
        <rFont val="Calibri"/>
      </rPr>
      <t>- Name:</t>
    </r>
    <r>
      <rPr>
        <sz val="11"/>
        <color rgb="FF000000"/>
        <rFont val="Calibri"/>
      </rPr>
      <t xml:space="preserve"> 'Disconnections should be logged for PostgreSQL flexible servers'</t>
    </r>
  </si>
  <si>
    <r>
      <rPr>
        <sz val="11"/>
        <color rgb="FF000000"/>
        <rFont val="Calibri"/>
      </rPr>
      <t xml:space="preserve">By default </t>
    </r>
    <r>
      <rPr>
        <b/>
        <sz val="11"/>
        <color rgb="FF000000"/>
        <rFont val="Calibri"/>
      </rPr>
      <t>log_disconnections</t>
    </r>
    <r>
      <rPr>
        <sz val="11"/>
        <color rgb="FF000000"/>
        <rFont val="Calibri"/>
      </rPr>
      <t xml:space="preserve"> is disabled (set to </t>
    </r>
    <r>
      <rPr>
        <b/>
        <sz val="11"/>
        <color rgb="FF000000"/>
        <rFont val="Calibri"/>
      </rPr>
      <t>off</t>
    </r>
    <r>
      <rPr>
        <sz val="11"/>
        <color rgb="FF000000"/>
        <rFont val="Calibri"/>
      </rPr>
      <t>).</t>
    </r>
  </si>
  <si>
    <t>6.9</t>
  </si>
  <si>
    <r>
      <rPr>
        <sz val="11"/>
        <rFont val="Calibri"/>
      </rPr>
      <t xml:space="preserve">Ensure server parameter </t>
    </r>
    <r>
      <rPr>
        <sz val="11"/>
        <color rgb="FF000000"/>
        <rFont val="Calibri"/>
      </rPr>
      <t>'</t>
    </r>
    <r>
      <rPr>
        <b/>
        <sz val="11"/>
        <color rgb="FF000000"/>
        <rFont val="Calibri"/>
      </rPr>
      <t>log_connections</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servers</t>
    </r>
  </si>
  <si>
    <r>
      <rPr>
        <b/>
        <sz val="11"/>
        <color rgb="FF000000"/>
        <rFont val="Calibri"/>
      </rPr>
      <t>Remediate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PostgreSQL servers</t>
    </r>
    <r>
      <rPr>
        <sz val="11"/>
        <color rgb="FF000000"/>
        <rFont val="Calibri"/>
      </rPr>
      <t>.</t>
    </r>
    <r>
      <rPr>
        <sz val="11"/>
        <color rgb="FF000000"/>
        <rFont val="Calibri"/>
      </rPr>
      <t xml:space="preserve">
</t>
    </r>
    <r>
      <rPr>
        <sz val="11"/>
        <color rgb="FF000000"/>
        <rFont val="Calibri"/>
      </rPr>
      <t xml:space="preserve">- For each server,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log_connections</t>
    </r>
    <r>
      <rPr>
        <sz val="11"/>
        <color rgb="FF000000"/>
        <rFont val="Calibri"/>
      </rPr>
      <t>.</t>
    </r>
    <r>
      <rPr>
        <sz val="11"/>
        <color rgb="FF000000"/>
        <rFont val="Calibri"/>
      </rPr>
      <t xml:space="preserve">
</t>
    </r>
    <r>
      <rPr>
        <sz val="11"/>
        <color rgb="FF000000"/>
        <rFont val="Calibri"/>
      </rPr>
      <t xml:space="preserve">- Set </t>
    </r>
    <r>
      <rPr>
        <b/>
        <sz val="11"/>
        <color rgb="FF000000"/>
        <rFont val="Calibri"/>
      </rPr>
      <t>log_connections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update </t>
    </r>
    <r>
      <rPr>
        <b/>
        <sz val="11"/>
        <color rgb="FF000000"/>
        <rFont val="Calibri"/>
      </rPr>
      <t>log_connections</t>
    </r>
    <r>
      <rPr>
        <sz val="11"/>
        <color rgb="FF000000"/>
        <rFont val="Calibri"/>
      </rPr>
      <t xml:space="preserve"> configuration.</t>
    </r>
    <r>
      <rPr>
        <sz val="11"/>
        <color rgb="FF000000"/>
        <rFont val="Calibri"/>
      </rPr>
      <t xml:space="preserve">
</t>
    </r>
    <r>
      <rPr>
        <sz val="11"/>
        <color rgb="FF006096"/>
        <rFont val="Roboto Condensed"/>
      </rPr>
      <t>az postgres flexible-server parameter set --resource-group &lt;resourceGroupName&gt; --server-name &lt;serverName&gt; --name log_connections --value on</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Use the below command to update </t>
    </r>
    <r>
      <rPr>
        <b/>
        <sz val="11"/>
        <color rgb="FF000000"/>
        <rFont val="Calibri"/>
      </rPr>
      <t>log_connections</t>
    </r>
    <r>
      <rPr>
        <sz val="11"/>
        <color rgb="FF000000"/>
        <rFont val="Calibri"/>
      </rPr>
      <t xml:space="preserve"> configuration.</t>
    </r>
    <r>
      <rPr>
        <sz val="11"/>
        <color rgb="FF000000"/>
        <rFont val="Calibri"/>
      </rPr>
      <t xml:space="preserve">
</t>
    </r>
    <r>
      <rPr>
        <sz val="11"/>
        <color rgb="FF006096"/>
        <rFont val="Roboto Condensed"/>
      </rPr>
      <t>Update-AzPostgreSqlFlexibleServerConfiguration -ResourceGroupName &lt;ResourceGroupName&gt; -ServerName &lt;ServerName&gt; -Name log_connections -Value on</t>
    </r>
    <r>
      <rPr>
        <sz val="11"/>
        <color rgb="FF006096"/>
        <rFont val="Roboto Condensed"/>
      </rPr>
      <t xml:space="preserve">
</t>
    </r>
  </si>
  <si>
    <r>
      <rPr>
        <sz val="11"/>
        <color rgb="FF000000"/>
        <rFont val="Calibri"/>
      </rPr>
      <t xml:space="preserve">Enable </t>
    </r>
    <r>
      <rPr>
        <b/>
        <sz val="11"/>
        <color rgb="FF000000"/>
        <rFont val="Calibri"/>
      </rPr>
      <t>log_connections</t>
    </r>
    <r>
      <rPr>
        <sz val="11"/>
        <color rgb="FF000000"/>
        <rFont val="Calibri"/>
      </rPr>
      <t xml:space="preserve"> on PostgreSQL servers.</t>
    </r>
  </si>
  <si>
    <r>
      <rPr>
        <b/>
        <sz val="11"/>
        <color rgb="FF000000"/>
        <rFont val="Calibri"/>
      </rPr>
      <t>Audit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PostgreSQL servers</t>
    </r>
    <r>
      <rPr>
        <sz val="11"/>
        <color rgb="FF000000"/>
        <rFont val="Calibri"/>
      </rPr>
      <t>.</t>
    </r>
    <r>
      <rPr>
        <sz val="11"/>
        <color rgb="FF000000"/>
        <rFont val="Calibri"/>
      </rPr>
      <t xml:space="preserve">
</t>
    </r>
    <r>
      <rPr>
        <sz val="11"/>
        <color rgb="FF000000"/>
        <rFont val="Calibri"/>
      </rPr>
      <t xml:space="preserve">- For each server,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log_connections</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log_connections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the below command returns a </t>
    </r>
    <r>
      <rPr>
        <b/>
        <sz val="11"/>
        <color rgb="FF000000"/>
        <rFont val="Calibri"/>
      </rPr>
      <t>Value</t>
    </r>
    <r>
      <rPr>
        <sz val="11"/>
        <color rgb="FF000000"/>
        <rFont val="Calibri"/>
      </rPr>
      <t xml:space="preserve"> of </t>
    </r>
    <r>
      <rPr>
        <b/>
        <sz val="11"/>
        <color rgb="FF000000"/>
        <rFont val="Calibri"/>
      </rPr>
      <t>on</t>
    </r>
    <r>
      <rPr>
        <sz val="11"/>
        <color rgb="FF000000"/>
        <rFont val="Calibri"/>
      </rPr>
      <t>:</t>
    </r>
    <r>
      <rPr>
        <sz val="11"/>
        <color rgb="FF000000"/>
        <rFont val="Calibri"/>
      </rPr>
      <t xml:space="preserve">
</t>
    </r>
    <r>
      <rPr>
        <sz val="11"/>
        <color rgb="FF006096"/>
        <rFont val="Roboto Condensed"/>
      </rPr>
      <t>az postgres flexible-server parameter show --resource-group &lt;resourceGroup&gt; --server-name &lt;serverName&gt; --name log_connections</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Ensure the below command returns a </t>
    </r>
    <r>
      <rPr>
        <b/>
        <sz val="11"/>
        <color rgb="FF000000"/>
        <rFont val="Calibri"/>
      </rPr>
      <t>Value</t>
    </r>
    <r>
      <rPr>
        <sz val="11"/>
        <color rgb="FF000000"/>
        <rFont val="Calibri"/>
      </rPr>
      <t xml:space="preserve"> of </t>
    </r>
    <r>
      <rPr>
        <b/>
        <sz val="11"/>
        <color rgb="FF000000"/>
        <rFont val="Calibri"/>
      </rPr>
      <t>on</t>
    </r>
    <r>
      <rPr>
        <sz val="11"/>
        <color rgb="FF000000"/>
        <rFont val="Calibri"/>
      </rPr>
      <t>:</t>
    </r>
    <r>
      <rPr>
        <sz val="11"/>
        <color rgb="FF000000"/>
        <rFont val="Calibri"/>
      </rPr>
      <t xml:space="preserve">
</t>
    </r>
    <r>
      <rPr>
        <sz val="11"/>
        <color rgb="FF006096"/>
        <rFont val="Roboto Condensed"/>
      </rPr>
      <t>Get-AzPostgreSqlFlexibleServerConfiguration -ResourceGroupName &lt;resourceGroup&gt; -ServerName &lt;serverName&gt; -Name log_connections</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086709ac-11b5-478d-a893-9567a16d2ae3 </t>
    </r>
    <r>
      <rPr>
        <sz val="11"/>
        <color rgb="FF0000FF"/>
        <rFont val="Calibri"/>
      </rPr>
      <t>(https://portal.azure.com/#view/Microsoft_Azure_Policy/PolicyDetailBlade/definitionId/%2Fproviders%2FMicrosoft.Authorization%2FpolicyDefinitions%2F086709ac-11b5-478d-a893-9567a16d2ae3)</t>
    </r>
    <r>
      <rPr>
        <sz val="11"/>
        <color rgb="FF000000"/>
        <rFont val="Calibri"/>
      </rPr>
      <t xml:space="preserve"> </t>
    </r>
    <r>
      <rPr>
        <b/>
        <sz val="11"/>
        <color rgb="FF000000"/>
        <rFont val="Calibri"/>
      </rPr>
      <t>- Name:</t>
    </r>
    <r>
      <rPr>
        <sz val="11"/>
        <color rgb="FF000000"/>
        <rFont val="Calibri"/>
      </rPr>
      <t xml:space="preserve"> 'Log connections should be enabled for PostgreSQL flexible servers'</t>
    </r>
  </si>
  <si>
    <r>
      <rPr>
        <sz val="11"/>
        <color rgb="FF000000"/>
        <rFont val="Calibri"/>
      </rPr>
      <t xml:space="preserve">By default </t>
    </r>
    <r>
      <rPr>
        <b/>
        <sz val="11"/>
        <color rgb="FF000000"/>
        <rFont val="Calibri"/>
      </rPr>
      <t>log_connections</t>
    </r>
    <r>
      <rPr>
        <sz val="11"/>
        <color rgb="FF000000"/>
        <rFont val="Calibri"/>
      </rPr>
      <t xml:space="preserve"> is disabled (set to </t>
    </r>
    <r>
      <rPr>
        <b/>
        <sz val="11"/>
        <color rgb="FF000000"/>
        <rFont val="Calibri"/>
      </rPr>
      <t>off</t>
    </r>
    <r>
      <rPr>
        <sz val="11"/>
        <color rgb="FF000000"/>
        <rFont val="Calibri"/>
      </rPr>
      <t>).</t>
    </r>
  </si>
  <si>
    <t>6.10</t>
  </si>
  <si>
    <r>
      <rPr>
        <sz val="11"/>
        <rFont val="Calibri"/>
      </rPr>
      <t xml:space="preserve">Ensure server parameter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for PostgreSQL server</t>
    </r>
  </si>
  <si>
    <r>
      <rPr>
        <b/>
        <sz val="11"/>
        <color rgb="FF000000"/>
        <rFont val="Calibri"/>
      </rPr>
      <t>Remediate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PostgreSQL servers</t>
    </r>
    <r>
      <rPr>
        <sz val="11"/>
        <color rgb="FF000000"/>
        <rFont val="Calibri"/>
      </rPr>
      <t>.</t>
    </r>
    <r>
      <rPr>
        <sz val="11"/>
        <color rgb="FF000000"/>
        <rFont val="Calibri"/>
      </rPr>
      <t xml:space="preserve">
</t>
    </r>
    <r>
      <rPr>
        <sz val="11"/>
        <color rgb="FF000000"/>
        <rFont val="Calibri"/>
      </rPr>
      <t xml:space="preserve">- For each server,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require_secure_transport</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VALUE</t>
    </r>
    <r>
      <rPr>
        <sz val="11"/>
        <color rgb="FF000000"/>
        <rFont val="Calibri"/>
      </rPr>
      <t xml:space="preserve"> for </t>
    </r>
    <r>
      <rPr>
        <b/>
        <sz val="11"/>
        <color rgb="FF000000"/>
        <rFont val="Calibri"/>
      </rPr>
      <t>require_secure_transport</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enable </t>
    </r>
    <r>
      <rPr>
        <b/>
        <sz val="11"/>
        <color rgb="FF000000"/>
        <rFont val="Calibri"/>
      </rPr>
      <t>require_secure_transport</t>
    </r>
    <r>
      <rPr>
        <sz val="11"/>
        <color rgb="FF000000"/>
        <rFont val="Calibri"/>
      </rPr>
      <t>:</t>
    </r>
    <r>
      <rPr>
        <sz val="11"/>
        <color rgb="FF000000"/>
        <rFont val="Calibri"/>
      </rPr>
      <t xml:space="preserve">
</t>
    </r>
    <r>
      <rPr>
        <sz val="11"/>
        <color rgb="FF006096"/>
        <rFont val="Roboto Condensed"/>
      </rPr>
      <t>az postgres flexible-server parameter set --resource-group &lt;resourceGroup&gt; --server-name &lt;serverName&gt; --name require_secure_transport --value on</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Update-AzPostgreSqlFlexibleServerConfiguration -ResourceGroupName &lt;resourceGroup&gt; -ServerName &lt;serverName&gt; -Name require_secure_transport -Value on</t>
    </r>
    <r>
      <rPr>
        <sz val="11"/>
        <color rgb="FF006096"/>
        <rFont val="Roboto Condensed"/>
      </rPr>
      <t xml:space="preserve">
</t>
    </r>
  </si>
  <si>
    <r>
      <rPr>
        <sz val="11"/>
        <color rgb="FF000000"/>
        <rFont val="Calibri"/>
      </rPr>
      <t xml:space="preserve">Enable </t>
    </r>
    <r>
      <rPr>
        <b/>
        <sz val="11"/>
        <color rgb="FF000000"/>
        <rFont val="Calibri"/>
      </rPr>
      <t>require_secure_transport</t>
    </r>
    <r>
      <rPr>
        <sz val="11"/>
        <color rgb="FF000000"/>
        <rFont val="Calibri"/>
      </rPr>
      <t xml:space="preserve"> on </t>
    </r>
    <r>
      <rPr>
        <b/>
        <sz val="11"/>
        <color rgb="FF000000"/>
        <rFont val="Calibri"/>
      </rPr>
      <t>PostgreSQL flexible servers</t>
    </r>
    <r>
      <rPr>
        <sz val="11"/>
        <color rgb="FF000000"/>
        <rFont val="Calibri"/>
      </rPr>
      <t>.</t>
    </r>
  </si>
  <si>
    <r>
      <rPr>
        <b/>
        <sz val="11"/>
        <color rgb="FF000000"/>
        <rFont val="Calibri"/>
      </rPr>
      <t>Audit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PostgreSQL servers</t>
    </r>
    <r>
      <rPr>
        <sz val="11"/>
        <color rgb="FF000000"/>
        <rFont val="Calibri"/>
      </rPr>
      <t>.</t>
    </r>
    <r>
      <rPr>
        <sz val="11"/>
        <color rgb="FF000000"/>
        <rFont val="Calibri"/>
      </rPr>
      <t xml:space="preserve">
</t>
    </r>
    <r>
      <rPr>
        <sz val="11"/>
        <color rgb="FF000000"/>
        <rFont val="Calibri"/>
      </rPr>
      <t xml:space="preserve">- For each server,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bar, type </t>
    </r>
    <r>
      <rPr>
        <b/>
        <sz val="11"/>
        <color rgb="FF000000"/>
        <rFont val="Calibri"/>
      </rPr>
      <t>require_secure_transport</t>
    </r>
    <r>
      <rPr>
        <sz val="11"/>
        <color rgb="FF000000"/>
        <rFont val="Calibri"/>
      </rPr>
      <t>.</t>
    </r>
    <r>
      <rPr>
        <sz val="11"/>
        <color rgb="FF000000"/>
        <rFont val="Calibri"/>
      </rPr>
      <t xml:space="preserve">
</t>
    </r>
    <r>
      <rPr>
        <sz val="11"/>
        <color rgb="FF000000"/>
        <rFont val="Calibri"/>
      </rPr>
      <t xml:space="preserve">- Ensure that the </t>
    </r>
    <r>
      <rPr>
        <b/>
        <sz val="11"/>
        <color rgb="FF000000"/>
        <rFont val="Calibri"/>
      </rPr>
      <t>VALUE</t>
    </r>
    <r>
      <rPr>
        <sz val="11"/>
        <color rgb="FF000000"/>
        <rFont val="Calibri"/>
      </rPr>
      <t xml:space="preserve"> for </t>
    </r>
    <r>
      <rPr>
        <b/>
        <sz val="11"/>
        <color rgb="FF000000"/>
        <rFont val="Calibri"/>
      </rPr>
      <t>require_secure_transport</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the below command returns a </t>
    </r>
    <r>
      <rPr>
        <b/>
        <sz val="11"/>
        <color rgb="FF000000"/>
        <rFont val="Calibri"/>
      </rPr>
      <t>value</t>
    </r>
    <r>
      <rPr>
        <sz val="11"/>
        <color rgb="FF000000"/>
        <rFont val="Calibri"/>
      </rPr>
      <t xml:space="preserve"> of </t>
    </r>
    <r>
      <rPr>
        <b/>
        <sz val="11"/>
        <color rgb="FF000000"/>
        <rFont val="Calibri"/>
      </rPr>
      <t>on</t>
    </r>
    <r>
      <rPr>
        <sz val="11"/>
        <color rgb="FF000000"/>
        <rFont val="Calibri"/>
      </rPr>
      <t>:</t>
    </r>
    <r>
      <rPr>
        <sz val="11"/>
        <color rgb="FF000000"/>
        <rFont val="Calibri"/>
      </rPr>
      <t xml:space="preserve">
</t>
    </r>
    <r>
      <rPr>
        <sz val="11"/>
        <color rgb="FF006096"/>
        <rFont val="Roboto Condensed"/>
      </rPr>
      <t>az postgres flexible-server parameter show --resource-group &lt;resourceGroup&gt; --server-name &lt;serverName&gt; --name require_secure_transport</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Ensure the below command returns a </t>
    </r>
    <r>
      <rPr>
        <b/>
        <sz val="11"/>
        <color rgb="FF000000"/>
        <rFont val="Calibri"/>
      </rPr>
      <t>Value</t>
    </r>
    <r>
      <rPr>
        <sz val="11"/>
        <color rgb="FF000000"/>
        <rFont val="Calibri"/>
      </rPr>
      <t xml:space="preserve"> of </t>
    </r>
    <r>
      <rPr>
        <b/>
        <sz val="11"/>
        <color rgb="FF000000"/>
        <rFont val="Calibri"/>
      </rPr>
      <t>on</t>
    </r>
    <r>
      <rPr>
        <sz val="11"/>
        <color rgb="FF000000"/>
        <rFont val="Calibri"/>
      </rPr>
      <t>:</t>
    </r>
    <r>
      <rPr>
        <sz val="11"/>
        <color rgb="FF000000"/>
        <rFont val="Calibri"/>
      </rPr>
      <t xml:space="preserve">
</t>
    </r>
    <r>
      <rPr>
        <sz val="11"/>
        <color rgb="FF006096"/>
        <rFont val="Roboto Condensed"/>
      </rPr>
      <t>Get-AzPostgreSqlFlexibleServerConfiguration -ResourceGroupName &lt;resourceGroup&gt; -ServerName &lt;serverName&gt; -Name require_secure_transport</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c29c38cb-74a7-4505-9a06-e588ab86620a </t>
    </r>
    <r>
      <rPr>
        <sz val="11"/>
        <color rgb="FF0000FF"/>
        <rFont val="Calibri"/>
      </rPr>
      <t>(https://portal.azure.com/#view/Microsoft_Azure_Policy/PolicyDetailBlade/definitionId/%2Fproviders%2FMicrosoft.Authorization%2FpolicyDefinitions%2Fc29c38cb-74a7-4505-9a06-e588ab86620a)</t>
    </r>
    <r>
      <rPr>
        <sz val="11"/>
        <color rgb="FF000000"/>
        <rFont val="Calibri"/>
      </rPr>
      <t xml:space="preserve"> </t>
    </r>
    <r>
      <rPr>
        <b/>
        <sz val="11"/>
        <color rgb="FF000000"/>
        <rFont val="Calibri"/>
      </rPr>
      <t>- Name:</t>
    </r>
    <r>
      <rPr>
        <sz val="11"/>
        <color rgb="FF000000"/>
        <rFont val="Calibri"/>
      </rPr>
      <t xml:space="preserve"> 'Enforce SSL connection should be enabled for PostgreSQL flexible servers'</t>
    </r>
  </si>
  <si>
    <r>
      <rPr>
        <sz val="11"/>
        <color rgb="FF000000"/>
        <rFont val="Calibri"/>
      </rPr>
      <t>By default, secure connectivity is enforced, but some application frameworks may not enable it during deployment.</t>
    </r>
  </si>
  <si>
    <t>6.11</t>
  </si>
  <si>
    <r>
      <rPr>
        <sz val="11"/>
        <rFont val="Calibri"/>
      </rPr>
      <t xml:space="preserve">Ensure server parameter </t>
    </r>
    <r>
      <rPr>
        <sz val="11"/>
        <color rgb="FF000000"/>
        <rFont val="Calibri"/>
      </rPr>
      <t>'</t>
    </r>
    <r>
      <rPr>
        <b/>
        <sz val="11"/>
        <color rgb="FF000000"/>
        <rFont val="Calibri"/>
      </rPr>
      <t>ssl_min_protocol_version</t>
    </r>
    <r>
      <rPr>
        <sz val="11"/>
        <color rgb="FF000000"/>
        <rFont val="Calibri"/>
      </rPr>
      <t>'</t>
    </r>
    <r>
      <rPr>
        <sz val="11"/>
        <color rgb="FF000000"/>
        <rFont val="Calibri"/>
      </rPr>
      <t xml:space="preserve"> is set to </t>
    </r>
    <r>
      <rPr>
        <sz val="11"/>
        <color rgb="FF000000"/>
        <rFont val="Calibri"/>
      </rPr>
      <t>'</t>
    </r>
    <r>
      <rPr>
        <b/>
        <sz val="11"/>
        <color rgb="FF000000"/>
        <rFont val="Calibri"/>
      </rPr>
      <t>TLSv1.2</t>
    </r>
    <r>
      <rPr>
        <sz val="11"/>
        <color rgb="FF000000"/>
        <rFont val="Calibri"/>
      </rPr>
      <t>'</t>
    </r>
    <r>
      <rPr>
        <sz val="11"/>
        <color rgb="FF000000"/>
        <rFont val="Calibri"/>
      </rPr>
      <t xml:space="preserve"> or higher for PostgreSQL server</t>
    </r>
  </si>
  <si>
    <r>
      <rPr>
        <b/>
        <sz val="11"/>
        <color rgb="FF000000"/>
        <rFont val="Calibri"/>
      </rPr>
      <t>Remediate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PostgreSQL servers</t>
    </r>
    <r>
      <rPr>
        <sz val="11"/>
        <color rgb="FF000000"/>
        <rFont val="Calibri"/>
      </rPr>
      <t>.</t>
    </r>
    <r>
      <rPr>
        <sz val="11"/>
        <color rgb="FF000000"/>
        <rFont val="Calibri"/>
      </rPr>
      <t xml:space="preserve">
</t>
    </r>
    <r>
      <rPr>
        <sz val="11"/>
        <color rgb="FF000000"/>
        <rFont val="Calibri"/>
      </rPr>
      <t xml:space="preserve">- For each server,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box, type </t>
    </r>
    <r>
      <rPr>
        <b/>
        <sz val="11"/>
        <color rgb="FF000000"/>
        <rFont val="Calibri"/>
      </rPr>
      <t>ssl_min_protocol_version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ssl_min_protocol_version</t>
    </r>
    <r>
      <rPr>
        <sz val="11"/>
        <color rgb="FF000000"/>
        <rFont val="Calibri"/>
      </rPr>
      <t xml:space="preserve"> to </t>
    </r>
    <r>
      <rPr>
        <b/>
        <sz val="11"/>
        <color rgb="FF000000"/>
        <rFont val="Calibri"/>
      </rPr>
      <t>TLSV1.2</t>
    </r>
    <r>
      <rPr>
        <sz val="11"/>
        <color rgb="FF000000"/>
        <rFont val="Calibri"/>
      </rPr>
      <t xml:space="preserve"> or higher.</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r>
      <rPr>
        <sz val="11"/>
        <color rgb="FF000000"/>
        <rFont val="Calibri"/>
      </rPr>
      <t xml:space="preserve">
</t>
    </r>
    <r>
      <rPr>
        <sz val="11"/>
        <color rgb="FF000000"/>
        <rFont val="Calibri"/>
      </rPr>
      <t>- Repeat steps 1-6 for each server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For each server requiring remediation, run the following command to set </t>
    </r>
    <r>
      <rPr>
        <b/>
        <sz val="11"/>
        <color rgb="FF000000"/>
        <rFont val="Calibri"/>
      </rPr>
      <t>ssl_min_protocol_version</t>
    </r>
    <r>
      <rPr>
        <sz val="11"/>
        <color rgb="FF000000"/>
        <rFont val="Calibri"/>
      </rPr>
      <t xml:space="preserve"> to </t>
    </r>
    <r>
      <rPr>
        <b/>
        <sz val="11"/>
        <color rgb="FF000000"/>
        <rFont val="Calibri"/>
      </rPr>
      <t>TLSv1.2</t>
    </r>
    <r>
      <rPr>
        <sz val="11"/>
        <color rgb="FF000000"/>
        <rFont val="Calibri"/>
      </rPr>
      <t xml:space="preserve"> or higher:</t>
    </r>
    <r>
      <rPr>
        <sz val="11"/>
        <color rgb="FF000000"/>
        <rFont val="Calibri"/>
      </rPr>
      <t xml:space="preserve">
</t>
    </r>
    <r>
      <rPr>
        <sz val="11"/>
        <color rgb="FF006096"/>
        <rFont val="Roboto Condensed"/>
      </rPr>
      <t>az postgres flexible-server parameter set --resource-group &lt;resource-group&gt; --server-name &lt;server&gt; --name ssl_min_protocol_version --value TLSv1.2</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For each server requiring remediation, run the following command to set </t>
    </r>
    <r>
      <rPr>
        <b/>
        <sz val="11"/>
        <color rgb="FF000000"/>
        <rFont val="Calibri"/>
      </rPr>
      <t>ssl_min_protocol_version</t>
    </r>
    <r>
      <rPr>
        <sz val="11"/>
        <color rgb="FF000000"/>
        <rFont val="Calibri"/>
      </rPr>
      <t xml:space="preserve"> to </t>
    </r>
    <r>
      <rPr>
        <b/>
        <sz val="11"/>
        <color rgb="FF000000"/>
        <rFont val="Calibri"/>
      </rPr>
      <t>TLSv1.2</t>
    </r>
    <r>
      <rPr>
        <sz val="11"/>
        <color rgb="FF000000"/>
        <rFont val="Calibri"/>
      </rPr>
      <t xml:space="preserve"> or higher:</t>
    </r>
    <r>
      <rPr>
        <sz val="11"/>
        <color rgb="FF000000"/>
        <rFont val="Calibri"/>
      </rPr>
      <t xml:space="preserve">
</t>
    </r>
    <r>
      <rPr>
        <sz val="11"/>
        <color rgb="FF006096"/>
        <rFont val="Roboto Condensed"/>
      </rPr>
      <t>Update-AzPostgreSqlFlexibleServerConfiguration -ResourceGroupName &lt;resource-group&gt; -ServerName &lt;server&gt; -Name ssl_min_protocol_version -Value TLSv1.2</t>
    </r>
    <r>
      <rPr>
        <sz val="11"/>
        <color rgb="FF006096"/>
        <rFont val="Roboto Condensed"/>
      </rPr>
      <t xml:space="preserve">
</t>
    </r>
  </si>
  <si>
    <r>
      <rPr>
        <b/>
        <sz val="11"/>
        <color rgb="FF000000"/>
        <rFont val="Calibri"/>
      </rPr>
      <t>Note:</t>
    </r>
    <r>
      <rPr>
        <sz val="11"/>
        <color rgb="FF000000"/>
        <rFont val="Calibri"/>
      </rPr>
      <t xml:space="preserve"> It is not possible to set the minimal TLS version on PostgreSQL flexible server to lower than 1.2. Incoming connections which try to encrypt the traffic using TLS 1.0 and TLS 1.1 are denied.</t>
    </r>
    <r>
      <rPr>
        <sz val="11"/>
        <color rgb="FF000000"/>
        <rFont val="Calibri"/>
      </rPr>
      <t xml:space="preserve">
</t>
    </r>
    <r>
      <rPr>
        <sz val="11"/>
        <color rgb="FF000000"/>
        <rFont val="Calibri"/>
      </rPr>
      <t>Setting 'ssl_min_protocol_version' to 'TLSv1.2' or higher reduces TLS protocol vulnerabilities by preventing the use of significantly outdated versions of TLS.</t>
    </r>
  </si>
  <si>
    <r>
      <rPr>
        <sz val="11"/>
        <color rgb="FF000000"/>
        <rFont val="Calibri"/>
      </rPr>
      <t>TLS 1.3 is not compatible with older versions, so must be supported by all clients to be implemented.</t>
    </r>
    <r>
      <rPr>
        <sz val="11"/>
        <color rgb="FF000000"/>
        <rFont val="Calibri"/>
      </rPr>
      <t xml:space="preserve">
</t>
    </r>
    <r>
      <rPr>
        <sz val="11"/>
        <color rgb="FF000000"/>
        <rFont val="Calibri"/>
      </rPr>
      <t>Cipher suites may be able to be specified for TLS 1.2 if a premium SKU is in use.</t>
    </r>
  </si>
  <si>
    <r>
      <rPr>
        <b/>
        <sz val="11"/>
        <color rgb="FF000000"/>
        <rFont val="Calibri"/>
      </rPr>
      <t>Audit from Azure Portal</t>
    </r>
    <r>
      <rPr>
        <sz val="11"/>
        <color rgb="FF000000"/>
        <rFont val="Calibri"/>
      </rPr>
      <t xml:space="preserve">
</t>
    </r>
    <r>
      <rPr>
        <sz val="11"/>
        <color rgb="FF000000"/>
        <rFont val="Calibri"/>
      </rPr>
      <t>- Login to Azure Portal using https://portal.azure.com.</t>
    </r>
    <r>
      <rPr>
        <sz val="11"/>
        <color rgb="FF000000"/>
        <rFont val="Calibri"/>
      </rPr>
      <t xml:space="preserve">
</t>
    </r>
    <r>
      <rPr>
        <sz val="11"/>
        <color rgb="FF000000"/>
        <rFont val="Calibri"/>
      </rPr>
      <t xml:space="preserve">- Go to </t>
    </r>
    <r>
      <rPr>
        <b/>
        <sz val="11"/>
        <color rgb="FF000000"/>
        <rFont val="Calibri"/>
      </rPr>
      <t>Azure Database for PostgreSQL servers</t>
    </r>
    <r>
      <rPr>
        <sz val="11"/>
        <color rgb="FF000000"/>
        <rFont val="Calibri"/>
      </rPr>
      <t>.</t>
    </r>
    <r>
      <rPr>
        <sz val="11"/>
        <color rgb="FF000000"/>
        <rFont val="Calibri"/>
      </rPr>
      <t xml:space="preserve">
</t>
    </r>
    <r>
      <rPr>
        <sz val="11"/>
        <color rgb="FF000000"/>
        <rFont val="Calibri"/>
      </rPr>
      <t xml:space="preserve">- For each server, under </t>
    </r>
    <r>
      <rPr>
        <b/>
        <sz val="11"/>
        <color rgb="FF000000"/>
        <rFont val="Calibri"/>
      </rPr>
      <t>Settings</t>
    </r>
    <r>
      <rPr>
        <sz val="11"/>
        <color rgb="FF000000"/>
        <rFont val="Calibri"/>
      </rPr>
      <t xml:space="preserve">, click </t>
    </r>
    <r>
      <rPr>
        <b/>
        <sz val="11"/>
        <color rgb="FF000000"/>
        <rFont val="Calibri"/>
      </rPr>
      <t>Server parameters</t>
    </r>
    <r>
      <rPr>
        <sz val="11"/>
        <color rgb="FF000000"/>
        <rFont val="Calibri"/>
      </rPr>
      <t>.</t>
    </r>
    <r>
      <rPr>
        <sz val="11"/>
        <color rgb="FF000000"/>
        <rFont val="Calibri"/>
      </rPr>
      <t xml:space="preserve">
</t>
    </r>
    <r>
      <rPr>
        <sz val="11"/>
        <color rgb="FF000000"/>
        <rFont val="Calibri"/>
      </rPr>
      <t xml:space="preserve">- In the filter box, type </t>
    </r>
    <r>
      <rPr>
        <b/>
        <sz val="11"/>
        <color rgb="FF000000"/>
        <rFont val="Calibri"/>
      </rPr>
      <t>ssl_min_protocol_version</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ssl_min_protocol_version</t>
    </r>
    <r>
      <rPr>
        <sz val="11"/>
        <color rgb="FF000000"/>
        <rFont val="Calibri"/>
      </rPr>
      <t xml:space="preserve"> is set to </t>
    </r>
    <r>
      <rPr>
        <b/>
        <sz val="11"/>
        <color rgb="FF000000"/>
        <rFont val="Calibri"/>
      </rPr>
      <t>TLSV1.2</t>
    </r>
    <r>
      <rPr>
        <sz val="11"/>
        <color rgb="FF000000"/>
        <rFont val="Calibri"/>
      </rPr>
      <t xml:space="preserve"> or higher.</t>
    </r>
    <r>
      <rPr>
        <sz val="11"/>
        <color rgb="FF000000"/>
        <rFont val="Calibri"/>
      </rPr>
      <t xml:space="preserve">
</t>
    </r>
    <r>
      <rPr>
        <sz val="11"/>
        <color rgb="FF000000"/>
        <rFont val="Calibri"/>
      </rPr>
      <t>- Repeat steps 1-5 for each server.</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PostgreSQL flexible servers:</t>
    </r>
    <r>
      <rPr>
        <sz val="11"/>
        <color rgb="FF000000"/>
        <rFont val="Calibri"/>
      </rPr>
      <t xml:space="preserve">
</t>
    </r>
    <r>
      <rPr>
        <sz val="11"/>
        <color rgb="FF006096"/>
        <rFont val="Roboto Condensed"/>
      </rPr>
      <t>az postgres flexible-server list</t>
    </r>
    <r>
      <rPr>
        <sz val="11"/>
        <color rgb="FF006096"/>
        <rFont val="Roboto Condensed"/>
      </rPr>
      <t xml:space="preserve">
</t>
    </r>
    <r>
      <rPr>
        <sz val="11"/>
        <color rgb="FF000000"/>
        <rFont val="Calibri"/>
      </rPr>
      <t xml:space="preserve">
</t>
    </r>
    <r>
      <rPr>
        <sz val="11"/>
        <color rgb="FF000000"/>
        <rFont val="Calibri"/>
      </rPr>
      <t xml:space="preserve">For each server, run the following command to get the </t>
    </r>
    <r>
      <rPr>
        <b/>
        <sz val="11"/>
        <color rgb="FF000000"/>
        <rFont val="Calibri"/>
      </rPr>
      <t>ssl_min_protocol_version</t>
    </r>
    <r>
      <rPr>
        <sz val="11"/>
        <color rgb="FF000000"/>
        <rFont val="Calibri"/>
      </rPr>
      <t xml:space="preserve"> parameter value:</t>
    </r>
    <r>
      <rPr>
        <sz val="11"/>
        <color rgb="FF000000"/>
        <rFont val="Calibri"/>
      </rPr>
      <t xml:space="preserve">
</t>
    </r>
    <r>
      <rPr>
        <sz val="11"/>
        <color rgb="FF006096"/>
        <rFont val="Roboto Condensed"/>
      </rPr>
      <t>az postgres flexible-server parameter show --resource-group &lt;resource-group&gt; --server-name &lt;server&gt; --name ssl_min_protocol_version --query value</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"TLSv1.2"</t>
    </r>
    <r>
      <rPr>
        <sz val="11"/>
        <color rgb="FF000000"/>
        <rFont val="Calibri"/>
      </rPr>
      <t xml:space="preserve"> or higher is returned.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PostgreSQL flexible servers:</t>
    </r>
    <r>
      <rPr>
        <sz val="11"/>
        <color rgb="FF000000"/>
        <rFont val="Calibri"/>
      </rPr>
      <t xml:space="preserve">
</t>
    </r>
    <r>
      <rPr>
        <sz val="11"/>
        <color rgb="FF006096"/>
        <rFont val="Roboto Condensed"/>
      </rPr>
      <t>Get-AzPostgreSqlFlexibleServer</t>
    </r>
    <r>
      <rPr>
        <sz val="11"/>
        <color rgb="FF006096"/>
        <rFont val="Roboto Condensed"/>
      </rPr>
      <t xml:space="preserve">
</t>
    </r>
    <r>
      <rPr>
        <sz val="11"/>
        <color rgb="FF000000"/>
        <rFont val="Calibri"/>
      </rPr>
      <t xml:space="preserve">
</t>
    </r>
    <r>
      <rPr>
        <sz val="11"/>
        <color rgb="FF000000"/>
        <rFont val="Calibri"/>
      </rPr>
      <t xml:space="preserve">For each server, run the following command to get the </t>
    </r>
    <r>
      <rPr>
        <b/>
        <sz val="11"/>
        <color rgb="FF000000"/>
        <rFont val="Calibri"/>
      </rPr>
      <t>ssl_min_protocol_version</t>
    </r>
    <r>
      <rPr>
        <sz val="11"/>
        <color rgb="FF000000"/>
        <rFont val="Calibri"/>
      </rPr>
      <t xml:space="preserve"> parameter value:</t>
    </r>
    <r>
      <rPr>
        <sz val="11"/>
        <color rgb="FF000000"/>
        <rFont val="Calibri"/>
      </rPr>
      <t xml:space="preserve">
</t>
    </r>
    <r>
      <rPr>
        <sz val="11"/>
        <color rgb="FF006096"/>
        <rFont val="Roboto Condensed"/>
      </rPr>
      <t>Get-AzPostgreSqlFlexibleServerConfiguration -ResourceGroupName &lt;resource-group&gt; -ServerName &lt;server&gt; -Name ssl_min_protocol_version | Select -p Value</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TLSv1.2</t>
    </r>
    <r>
      <rPr>
        <sz val="11"/>
        <color rgb="FF000000"/>
        <rFont val="Calibri"/>
      </rPr>
      <t xml:space="preserve"> or higher is returned.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a43d5475-c569-45ce-a268-28fa79f4e87a </t>
    </r>
    <r>
      <rPr>
        <sz val="11"/>
        <color rgb="FF0000FF"/>
        <rFont val="Calibri"/>
      </rPr>
      <t>(https://portal.azure.com/#view/Microsoft_Azure_Policy/PolicyDetailBlade/definitionId/%2Fproviders%2FMicrosoft.Authorization%2FpolicyDefinitions%2Fa43d5475-c569-45ce-a268-28fa79f4e87a)</t>
    </r>
    <r>
      <rPr>
        <sz val="11"/>
        <color rgb="FF000000"/>
        <rFont val="Calibri"/>
      </rPr>
      <t xml:space="preserve"> </t>
    </r>
    <r>
      <rPr>
        <b/>
        <sz val="11"/>
        <color rgb="FF000000"/>
        <rFont val="Calibri"/>
      </rPr>
      <t>- Name:</t>
    </r>
    <r>
      <rPr>
        <sz val="11"/>
        <color rgb="FF000000"/>
        <rFont val="Calibri"/>
      </rPr>
      <t xml:space="preserve"> 'PostgreSQL flexible servers should be running TLS version 1.2 or newer'</t>
    </r>
  </si>
  <si>
    <r>
      <rPr>
        <sz val="11"/>
        <color rgb="FF000000"/>
        <rFont val="Calibri"/>
      </rPr>
      <t xml:space="preserve">By default, </t>
    </r>
    <r>
      <rPr>
        <b/>
        <sz val="11"/>
        <color rgb="FF000000"/>
        <rFont val="Calibri"/>
      </rPr>
      <t>ssl_min_protocol_version</t>
    </r>
    <r>
      <rPr>
        <sz val="11"/>
        <color rgb="FF000000"/>
        <rFont val="Calibri"/>
      </rPr>
      <t xml:space="preserve"> is set to </t>
    </r>
    <r>
      <rPr>
        <b/>
        <sz val="11"/>
        <color rgb="FF000000"/>
        <rFont val="Calibri"/>
      </rPr>
      <t>TLSv1.2</t>
    </r>
    <r>
      <rPr>
        <sz val="11"/>
        <color rgb="FF000000"/>
        <rFont val="Calibri"/>
      </rPr>
      <t>.</t>
    </r>
  </si>
  <si>
    <t>Azure SQL Database</t>
  </si>
  <si>
    <t>9.1</t>
  </si>
  <si>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</si>
  <si>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SQL servers</t>
    </r>
    <r>
      <rPr>
        <sz val="11"/>
        <color rgb="FF000000"/>
        <rFont val="Calibri"/>
      </rPr>
      <t xml:space="preserve">
</t>
    </r>
    <r>
      <rPr>
        <sz val="11"/>
        <color rgb="FF000000"/>
        <rFont val="Calibri"/>
      </rPr>
      <t>- Select the SQL server instance</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click </t>
    </r>
    <r>
      <rPr>
        <b/>
        <sz val="11"/>
        <color rgb="FF000000"/>
        <rFont val="Calibri"/>
      </rPr>
      <t>Auditing</t>
    </r>
    <r>
      <rPr>
        <sz val="11"/>
        <color rgb="FF000000"/>
        <rFont val="Calibri"/>
      </rPr>
      <t xml:space="preserve">
</t>
    </r>
    <r>
      <rPr>
        <sz val="11"/>
        <color rgb="FF000000"/>
        <rFont val="Calibri"/>
      </rPr>
      <t xml:space="preserve">- Click the toggle next to </t>
    </r>
    <r>
      <rPr>
        <b/>
        <sz val="11"/>
        <color rgb="FF000000"/>
        <rFont val="Calibri"/>
      </rPr>
      <t>Enable Azure SQL Auditing</t>
    </r>
    <r>
      <rPr>
        <sz val="11"/>
        <color rgb="FF000000"/>
        <rFont val="Calibri"/>
      </rPr>
      <t xml:space="preserve">
</t>
    </r>
    <r>
      <rPr>
        <sz val="11"/>
        <color rgb="FF000000"/>
        <rFont val="Calibri"/>
      </rPr>
      <t>- Select an Audit log destination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Get the list of all SQL Servers</t>
    </r>
    <r>
      <rPr>
        <sz val="11"/>
        <color rgb="FF000000"/>
        <rFont val="Calibri"/>
      </rPr>
      <t xml:space="preserve">
</t>
    </r>
    <r>
      <rPr>
        <sz val="11"/>
        <color rgb="FF006096"/>
        <rFont val="Roboto Condensed"/>
      </rPr>
      <t>Get-AzSqlServer</t>
    </r>
    <r>
      <rPr>
        <sz val="11"/>
        <color rgb="FF006096"/>
        <rFont val="Roboto Condensed"/>
      </rPr>
      <t xml:space="preserve">
</t>
    </r>
    <r>
      <rPr>
        <sz val="11"/>
        <color rgb="FF000000"/>
        <rFont val="Calibri"/>
      </rPr>
      <t xml:space="preserve">
</t>
    </r>
    <r>
      <rPr>
        <sz val="11"/>
        <color rgb="FF000000"/>
        <rFont val="Calibri"/>
      </rPr>
      <t>For each Server, enable auditing and set the retention for at least 90 days.</t>
    </r>
    <r>
      <rPr>
        <sz val="11"/>
        <color rgb="FF000000"/>
        <rFont val="Calibri"/>
      </rPr>
      <t xml:space="preserve">
</t>
    </r>
    <r>
      <rPr>
        <b/>
        <sz val="11"/>
        <color rgb="FF000000"/>
        <rFont val="Calibri"/>
      </rPr>
      <t>Log Analytics Example</t>
    </r>
    <r>
      <rPr>
        <sz val="11"/>
        <color rgb="FF000000"/>
        <rFont val="Calibri"/>
      </rPr>
      <t xml:space="preserve">
</t>
    </r>
    <r>
      <rPr>
        <sz val="11"/>
        <color rgb="FF006096"/>
        <rFont val="Roboto Condensed"/>
      </rPr>
      <t>Set-AzSqlServerAudit -ResourceGroupName &lt;resource group name&gt; -ServerName &lt;SQL Server name&gt; -RetentionInDays &lt;Number of Days to retain the audit logs, should be 90days minimum&gt; -LogAnalyticsTargetState Enabled -WorkspaceResourceId "/subscriptions/&lt;subscription ID&gt;/resourceGroups/insights-integration/providers/Microsoft.OperationalInsights/workspaces/&lt;workspace name&gt;</t>
    </r>
    <r>
      <rPr>
        <sz val="11"/>
        <color rgb="FF006096"/>
        <rFont val="Roboto Condensed"/>
      </rPr>
      <t xml:space="preserve">
</t>
    </r>
    <r>
      <rPr>
        <sz val="11"/>
        <color rgb="FF000000"/>
        <rFont val="Calibri"/>
      </rPr>
      <t xml:space="preserve">
</t>
    </r>
    <r>
      <rPr>
        <b/>
        <sz val="11"/>
        <color rgb="FF000000"/>
        <rFont val="Calibri"/>
      </rPr>
      <t>Event Hub Example</t>
    </r>
    <r>
      <rPr>
        <sz val="11"/>
        <color rgb="FF000000"/>
        <rFont val="Calibri"/>
      </rPr>
      <t xml:space="preserve">
</t>
    </r>
    <r>
      <rPr>
        <sz val="11"/>
        <color rgb="FF006096"/>
        <rFont val="Roboto Condensed"/>
      </rPr>
      <t xml:space="preserve">Set-AzSqlServerAudit -ResourceGroupName "&lt;resource group name&gt;" -ServerName "&lt;SQL Server name&gt;" -EventHubTargetState Enabled -EventHubName </t>
    </r>
    <r>
      <rPr>
        <sz val="11"/>
        <color rgb="FF006096"/>
        <rFont val="Roboto Condensed"/>
      </rPr>
      <t xml:space="preserve">
</t>
    </r>
    <r>
      <rPr>
        <sz val="11"/>
        <color rgb="FF006096"/>
        <rFont val="Roboto Condensed"/>
      </rPr>
      <t xml:space="preserve">    "&lt;Event Hub name&gt;" -EventHubAuthorizationRuleResourceId "&lt;Event Hub Authorization Rule Resource ID&gt;"</t>
    </r>
    <r>
      <rPr>
        <sz val="11"/>
        <color rgb="FF006096"/>
        <rFont val="Roboto Condensed"/>
      </rPr>
      <t xml:space="preserve">
</t>
    </r>
    <r>
      <rPr>
        <sz val="11"/>
        <color rgb="FF000000"/>
        <rFont val="Calibri"/>
      </rPr>
      <t xml:space="preserve">
</t>
    </r>
    <r>
      <rPr>
        <b/>
        <sz val="11"/>
        <color rgb="FF000000"/>
        <rFont val="Calibri"/>
      </rPr>
      <t>Blob Storage Example</t>
    </r>
    <r>
      <rPr>
        <sz val="11"/>
        <color rgb="FF000000"/>
        <rFont val="Calibri"/>
      </rPr>
      <t xml:space="preserve">
</t>
    </r>
    <r>
      <rPr>
        <sz val="11"/>
        <color rgb="FF006096"/>
        <rFont val="Roboto Condensed"/>
      </rPr>
      <t xml:space="preserve">Set-AzSqlServerAudit -ResourceGroupName "&lt;resource group name&gt;" -ServerName "&lt;SQL Server name&gt;" -BlobStorageTargetState Enabled </t>
    </r>
    <r>
      <rPr>
        <sz val="11"/>
        <color rgb="FF006096"/>
        <rFont val="Roboto Condensed"/>
      </rPr>
      <t xml:space="preserve">
</t>
    </r>
    <r>
      <rPr>
        <sz val="11"/>
        <color rgb="FF006096"/>
        <rFont val="Roboto Condensed"/>
      </rPr>
      <t xml:space="preserve">    -StorageAccountResourceId "/subscriptions/&lt;subscription_ID&gt;/resourceGroups/&lt;Resource_Group&gt;/providers/Microsoft.Stora</t>
    </r>
    <r>
      <rPr>
        <sz val="11"/>
        <color rgb="FF006096"/>
        <rFont val="Roboto Condensed"/>
      </rPr>
      <t xml:space="preserve">
</t>
    </r>
    <r>
      <rPr>
        <sz val="11"/>
        <color rgb="FF006096"/>
        <rFont val="Roboto Condensed"/>
      </rPr>
      <t xml:space="preserve">    ge/storageAccounts/&lt;Storage Account name&gt;"</t>
    </r>
    <r>
      <rPr>
        <sz val="11"/>
        <color rgb="FF006096"/>
        <rFont val="Roboto Condensed"/>
      </rPr>
      <t xml:space="preserve">
</t>
    </r>
  </si>
  <si>
    <r>
      <rPr>
        <sz val="11"/>
        <color rgb="FF000000"/>
        <rFont val="Calibri"/>
      </rPr>
      <t>Enable auditing on SQL Servers.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</si>
  <si>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SQL servers</t>
    </r>
    <r>
      <rPr>
        <sz val="11"/>
        <color rgb="FF000000"/>
        <rFont val="Calibri"/>
      </rPr>
      <t xml:space="preserve">
</t>
    </r>
    <r>
      <rPr>
        <sz val="11"/>
        <color rgb="FF000000"/>
        <rFont val="Calibri"/>
      </rPr>
      <t>- For each server instance</t>
    </r>
    <r>
      <rPr>
        <sz val="11"/>
        <color rgb="FF000000"/>
        <rFont val="Calibri"/>
      </rPr>
      <t xml:space="preserve">
</t>
    </r>
    <r>
      <rPr>
        <sz val="11"/>
        <color rgb="FF000000"/>
        <rFont val="Calibri"/>
      </rPr>
      <t xml:space="preserve">- Click on </t>
    </r>
    <r>
      <rPr>
        <b/>
        <sz val="11"/>
        <color rgb="FF000000"/>
        <rFont val="Calibri"/>
      </rPr>
      <t>Auditing</t>
    </r>
    <r>
      <rPr>
        <sz val="11"/>
        <color rgb="FF000000"/>
        <rFont val="Calibri"/>
      </rPr>
      <t xml:space="preserve">
</t>
    </r>
    <r>
      <rPr>
        <sz val="11"/>
        <color rgb="FF000000"/>
        <rFont val="Calibri"/>
      </rPr>
      <t xml:space="preserve">- Ensure that </t>
    </r>
    <r>
      <rPr>
        <b/>
        <sz val="11"/>
        <color rgb="FF000000"/>
        <rFont val="Calibri"/>
      </rPr>
      <t>Enable Azure SQL Auditing</t>
    </r>
    <r>
      <rPr>
        <sz val="11"/>
        <color rgb="FF000000"/>
        <rFont val="Calibri"/>
      </rPr>
      <t xml:space="preserve"> is set to </t>
    </r>
    <r>
      <rPr>
        <b/>
        <sz val="11"/>
        <color rgb="FF000000"/>
        <rFont val="Calibri"/>
      </rPr>
      <t>On</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Get the list of all SQL Servers</t>
    </r>
    <r>
      <rPr>
        <sz val="11"/>
        <color rgb="FF000000"/>
        <rFont val="Calibri"/>
      </rPr>
      <t xml:space="preserve">
</t>
    </r>
    <r>
      <rPr>
        <sz val="11"/>
        <color rgb="FF006096"/>
        <rFont val="Roboto Condensed"/>
      </rPr>
      <t>Get-AzSqlServer</t>
    </r>
    <r>
      <rPr>
        <sz val="11"/>
        <color rgb="FF006096"/>
        <rFont val="Roboto Condensed"/>
      </rPr>
      <t xml:space="preserve">
</t>
    </r>
    <r>
      <rPr>
        <sz val="11"/>
        <color rgb="FF000000"/>
        <rFont val="Calibri"/>
      </rPr>
      <t xml:space="preserve">
</t>
    </r>
    <r>
      <rPr>
        <sz val="11"/>
        <color rgb="FF000000"/>
        <rFont val="Calibri"/>
      </rPr>
      <t>For each Server</t>
    </r>
    <r>
      <rPr>
        <sz val="11"/>
        <color rgb="FF000000"/>
        <rFont val="Calibri"/>
      </rPr>
      <t xml:space="preserve">
</t>
    </r>
    <r>
      <rPr>
        <sz val="11"/>
        <color rgb="FF006096"/>
        <rFont val="Roboto Condensed"/>
      </rPr>
      <t>Get-AzSqlServerAudit -ResourceGroupName &lt;ResourceGroupName&gt; -ServerName &lt;SQLServerName&gt;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BlobStorageTargetState</t>
    </r>
    <r>
      <rPr>
        <sz val="11"/>
        <color rgb="FF000000"/>
        <rFont val="Calibri"/>
      </rPr>
      <t xml:space="preserve">, </t>
    </r>
    <r>
      <rPr>
        <b/>
        <sz val="11"/>
        <color rgb="FF000000"/>
        <rFont val="Calibri"/>
      </rPr>
      <t>EventHubTargetState</t>
    </r>
    <r>
      <rPr>
        <sz val="11"/>
        <color rgb="FF000000"/>
        <rFont val="Calibri"/>
      </rPr>
      <t xml:space="preserve">, or </t>
    </r>
    <r>
      <rPr>
        <b/>
        <sz val="11"/>
        <color rgb="FF000000"/>
        <rFont val="Calibri"/>
      </rPr>
      <t>LogAnalyticsTargetState</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a6fb4358-5bf4-4ad7-ba82-2cd2f41ce5e9 </t>
    </r>
    <r>
      <rPr>
        <sz val="11"/>
        <color rgb="FF0000FF"/>
        <rFont val="Calibri"/>
      </rPr>
      <t>(https://portal.azure.com/#view/Microsoft_Azure_Policy/PolicyDetailBlade/definitionId/%2Fproviders%2FMicrosoft.Authorization%2FpolicyDefinitions%2Fa6fb4358-5bf4-4ad7-ba82-2cd2f41ce5e9)</t>
    </r>
    <r>
      <rPr>
        <sz val="11"/>
        <color rgb="FF000000"/>
        <rFont val="Calibri"/>
      </rPr>
      <t xml:space="preserve"> </t>
    </r>
    <r>
      <rPr>
        <b/>
        <sz val="11"/>
        <color rgb="FF000000"/>
        <rFont val="Calibri"/>
      </rPr>
      <t>- Name:</t>
    </r>
    <r>
      <rPr>
        <sz val="11"/>
        <color rgb="FF000000"/>
        <rFont val="Calibri"/>
      </rPr>
      <t xml:space="preserve"> 'Auditing on SQL server should be enabled'</t>
    </r>
  </si>
  <si>
    <r>
      <rPr>
        <sz val="11"/>
        <color rgb="FF000000"/>
        <rFont val="Calibri"/>
      </rPr>
      <t xml:space="preserve">By default, </t>
    </r>
    <r>
      <rPr>
        <b/>
        <sz val="11"/>
        <color rgb="FF000000"/>
        <rFont val="Calibri"/>
      </rPr>
      <t>Enable Azure SQL Auditing</t>
    </r>
    <r>
      <rPr>
        <sz val="11"/>
        <color rgb="FF000000"/>
        <rFont val="Calibri"/>
      </rPr>
      <t xml:space="preserve"> is set to </t>
    </r>
    <r>
      <rPr>
        <b/>
        <sz val="11"/>
        <color rgb="FF000000"/>
        <rFont val="Calibri"/>
      </rPr>
      <t>Off</t>
    </r>
    <r>
      <rPr>
        <sz val="11"/>
        <color rgb="FF000000"/>
        <rFont val="Calibri"/>
      </rPr>
      <t>.</t>
    </r>
  </si>
  <si>
    <t>9.2</t>
  </si>
  <si>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</si>
  <si>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b/>
        <sz val="11"/>
        <color rgb="FF000000"/>
        <rFont val="Calibri"/>
      </rPr>
      <t>From Azure Portal</t>
    </r>
    <r>
      <rPr>
        <sz val="11"/>
        <color rgb="FF000000"/>
        <rFont val="Calibri"/>
      </rPr>
      <t xml:space="preserve">
</t>
    </r>
    <r>
      <rPr>
        <sz val="11"/>
        <color rgb="FF000000"/>
        <rFont val="Calibri"/>
      </rPr>
      <t xml:space="preserve">- Go to </t>
    </r>
    <r>
      <rPr>
        <b/>
        <sz val="11"/>
        <color rgb="FF000000"/>
        <rFont val="Calibri"/>
      </rPr>
      <t>SQL servers</t>
    </r>
    <r>
      <rPr>
        <sz val="11"/>
        <color rgb="FF000000"/>
        <rFont val="Calibri"/>
      </rPr>
      <t>.</t>
    </r>
    <r>
      <rPr>
        <sz val="11"/>
        <color rgb="FF000000"/>
        <rFont val="Calibri"/>
      </rPr>
      <t xml:space="preserve">
</t>
    </r>
    <r>
      <rPr>
        <sz val="11"/>
        <color rgb="FF000000"/>
        <rFont val="Calibri"/>
      </rPr>
      <t xml:space="preserve">- For each SQL server, under </t>
    </r>
    <r>
      <rPr>
        <b/>
        <sz val="11"/>
        <color rgb="FF000000"/>
        <rFont val="Calibri"/>
      </rPr>
      <t>Security</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Set </t>
    </r>
    <r>
      <rPr>
        <b/>
        <sz val="11"/>
        <color rgb="FF000000"/>
        <rFont val="Calibri"/>
      </rPr>
      <t>Public network access</t>
    </r>
    <r>
      <rPr>
        <sz val="11"/>
        <color rgb="FF000000"/>
        <rFont val="Calibri"/>
      </rPr>
      <t xml:space="preserve"> to </t>
    </r>
    <r>
      <rPr>
        <b/>
        <sz val="11"/>
        <color rgb="FF000000"/>
        <rFont val="Calibri"/>
      </rPr>
      <t>Disable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From Azure CLI</t>
    </r>
    <r>
      <rPr>
        <sz val="11"/>
        <color rgb="FF000000"/>
        <rFont val="Calibri"/>
      </rPr>
      <t xml:space="preserve">
</t>
    </r>
    <r>
      <rPr>
        <sz val="11"/>
        <color rgb="FF000000"/>
        <rFont val="Calibri"/>
      </rPr>
      <t xml:space="preserve">For each SQL server with </t>
    </r>
    <r>
      <rPr>
        <b/>
        <sz val="11"/>
        <color rgb="FF000000"/>
        <rFont val="Calibri"/>
      </rPr>
      <t>publicNetworkAccess</t>
    </r>
    <r>
      <rPr>
        <sz val="11"/>
        <color rgb="FF000000"/>
        <rFont val="Calibri"/>
      </rPr>
      <t xml:space="preserve"> </t>
    </r>
    <r>
      <rPr>
        <b/>
        <sz val="11"/>
        <color rgb="FF000000"/>
        <rFont val="Calibri"/>
      </rPr>
      <t>Enabled</t>
    </r>
    <r>
      <rPr>
        <sz val="11"/>
        <color rgb="FF000000"/>
        <rFont val="Calibri"/>
      </rPr>
      <t xml:space="preserve">, set it to </t>
    </r>
    <r>
      <rPr>
        <b/>
        <sz val="11"/>
        <color rgb="FF000000"/>
        <rFont val="Calibri"/>
      </rPr>
      <t>Disabled</t>
    </r>
    <r>
      <rPr>
        <sz val="11"/>
        <color rgb="FF000000"/>
        <rFont val="Calibri"/>
      </rPr>
      <t>:</t>
    </r>
    <r>
      <rPr>
        <sz val="11"/>
        <color rgb="FF000000"/>
        <rFont val="Calibri"/>
      </rPr>
      <t xml:space="preserve">
</t>
    </r>
    <r>
      <rPr>
        <sz val="11"/>
        <color rgb="FF006096"/>
        <rFont val="Roboto Condensed"/>
      </rPr>
      <t>az sql server update -n &lt;sqlServerName&gt; -g &lt;resourceGroup&gt; --set publicNetworkAccess="Disabled"</t>
    </r>
    <r>
      <rPr>
        <sz val="11"/>
        <color rgb="FF006096"/>
        <rFont val="Roboto Condensed"/>
      </rPr>
      <t xml:space="preserve">
</t>
    </r>
    <r>
      <rPr>
        <sz val="11"/>
        <color rgb="FF000000"/>
        <rFont val="Calibri"/>
      </rPr>
      <t xml:space="preserve">
</t>
    </r>
    <r>
      <rPr>
        <b/>
        <sz val="11"/>
        <color rgb="FF000000"/>
        <rFont val="Calibri"/>
      </rPr>
      <t>From PowerShell</t>
    </r>
    <r>
      <rPr>
        <sz val="11"/>
        <color rgb="FF000000"/>
        <rFont val="Calibri"/>
      </rPr>
      <t xml:space="preserve">
</t>
    </r>
    <r>
      <rPr>
        <sz val="11"/>
        <color rgb="FF000000"/>
        <rFont val="Calibri"/>
      </rPr>
      <t xml:space="preserve">For each SQL server with </t>
    </r>
    <r>
      <rPr>
        <b/>
        <sz val="11"/>
        <color rgb="FF000000"/>
        <rFont val="Calibri"/>
      </rPr>
      <t>PublicNetworkAccess</t>
    </r>
    <r>
      <rPr>
        <sz val="11"/>
        <color rgb="FF000000"/>
        <rFont val="Calibri"/>
      </rPr>
      <t xml:space="preserve"> </t>
    </r>
    <r>
      <rPr>
        <b/>
        <sz val="11"/>
        <color rgb="FF000000"/>
        <rFont val="Calibri"/>
      </rPr>
      <t>Enabled</t>
    </r>
    <r>
      <rPr>
        <sz val="11"/>
        <color rgb="FF000000"/>
        <rFont val="Calibri"/>
      </rPr>
      <t xml:space="preserve">, set it to </t>
    </r>
    <r>
      <rPr>
        <b/>
        <sz val="11"/>
        <color rgb="FF000000"/>
        <rFont val="Calibri"/>
      </rPr>
      <t>Disabled</t>
    </r>
    <r>
      <rPr>
        <sz val="11"/>
        <color rgb="FF000000"/>
        <rFont val="Calibri"/>
      </rPr>
      <t>:</t>
    </r>
    <r>
      <rPr>
        <sz val="11"/>
        <color rgb="FF000000"/>
        <rFont val="Calibri"/>
      </rPr>
      <t xml:space="preserve">
</t>
    </r>
    <r>
      <rPr>
        <sz val="11"/>
        <color rgb="FF006096"/>
        <rFont val="Roboto Condensed"/>
      </rPr>
      <t>Set-AzSqlServer -ServerName &lt;sqlServerName&gt; -ResourceGroupName &lt;resourceGroup&gt; -PublicNetworkAccess "Disabled"</t>
    </r>
    <r>
      <rPr>
        <sz val="11"/>
        <color rgb="FF006096"/>
        <rFont val="Roboto Condensed"/>
      </rPr>
      <t xml:space="preserve">
</t>
    </r>
  </si>
  <si>
    <r>
      <rPr>
        <b/>
        <sz val="11"/>
        <color rgb="FF000000"/>
        <rFont val="Calibri"/>
      </rPr>
      <t>From Azure Portal</t>
    </r>
    <r>
      <rPr>
        <sz val="11"/>
        <color rgb="FF000000"/>
        <rFont val="Calibri"/>
      </rPr>
      <t xml:space="preserve">
</t>
    </r>
    <r>
      <rPr>
        <sz val="11"/>
        <color rgb="FF000000"/>
        <rFont val="Calibri"/>
      </rPr>
      <t xml:space="preserve">- Go to </t>
    </r>
    <r>
      <rPr>
        <b/>
        <sz val="11"/>
        <color rgb="FF000000"/>
        <rFont val="Calibri"/>
      </rPr>
      <t>SQL servers</t>
    </r>
    <r>
      <rPr>
        <sz val="11"/>
        <color rgb="FF000000"/>
        <rFont val="Calibri"/>
      </rPr>
      <t>.</t>
    </r>
    <r>
      <rPr>
        <sz val="11"/>
        <color rgb="FF000000"/>
        <rFont val="Calibri"/>
      </rPr>
      <t xml:space="preserve">
</t>
    </r>
    <r>
      <rPr>
        <sz val="11"/>
        <color rgb="FF000000"/>
        <rFont val="Calibri"/>
      </rPr>
      <t xml:space="preserve">- For each SQL server, under </t>
    </r>
    <r>
      <rPr>
        <b/>
        <sz val="11"/>
        <color rgb="FF000000"/>
        <rFont val="Calibri"/>
      </rPr>
      <t>Security</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Public network access</t>
    </r>
    <r>
      <rPr>
        <sz val="11"/>
        <color rgb="FF000000"/>
        <rFont val="Calibri"/>
      </rPr>
      <t xml:space="preserve"> is set to </t>
    </r>
    <r>
      <rPr>
        <b/>
        <sz val="11"/>
        <color rgb="FF000000"/>
        <rFont val="Calibri"/>
      </rPr>
      <t>Disable</t>
    </r>
    <r>
      <rPr>
        <sz val="11"/>
        <color rgb="FF000000"/>
        <rFont val="Calibri"/>
      </rPr>
      <t>.</t>
    </r>
    <r>
      <rPr>
        <sz val="11"/>
        <color rgb="FF000000"/>
        <rFont val="Calibri"/>
      </rPr>
      <t xml:space="preserve">
</t>
    </r>
    <r>
      <rPr>
        <b/>
        <sz val="11"/>
        <color rgb="FF000000"/>
        <rFont val="Calibri"/>
      </rPr>
      <t>From Azure CLI</t>
    </r>
    <r>
      <rPr>
        <sz val="11"/>
        <color rgb="FF000000"/>
        <rFont val="Calibri"/>
      </rPr>
      <t xml:space="preserve">
</t>
    </r>
    <r>
      <rPr>
        <sz val="11"/>
        <color rgb="FF000000"/>
        <rFont val="Calibri"/>
      </rPr>
      <t xml:space="preserve">List all SQL Servers and ensure </t>
    </r>
    <r>
      <rPr>
        <b/>
        <sz val="11"/>
        <color rgb="FF000000"/>
        <rFont val="Calibri"/>
      </rPr>
      <t>publicNetworkAccess</t>
    </r>
    <r>
      <rPr>
        <sz val="11"/>
        <color rgb="FF000000"/>
        <rFont val="Calibri"/>
      </rPr>
      <t xml:space="preserve"> is </t>
    </r>
    <r>
      <rPr>
        <b/>
        <sz val="11"/>
        <color rgb="FF000000"/>
        <rFont val="Calibri"/>
      </rPr>
      <t>not</t>
    </r>
    <r>
      <rPr>
        <sz val="11"/>
        <color rgb="FF000000"/>
        <rFont val="Calibri"/>
      </rPr>
      <t xml:space="preserve"> </t>
    </r>
    <r>
      <rPr>
        <b/>
        <sz val="11"/>
        <color rgb="FF000000"/>
        <rFont val="Calibri"/>
      </rPr>
      <t>Enabled</t>
    </r>
    <r>
      <rPr>
        <sz val="11"/>
        <color rgb="FF000000"/>
        <rFont val="Calibri"/>
      </rPr>
      <t>:</t>
    </r>
    <r>
      <rPr>
        <sz val="11"/>
        <color rgb="FF000000"/>
        <rFont val="Calibri"/>
      </rPr>
      <t xml:space="preserve">
</t>
    </r>
    <r>
      <rPr>
        <sz val="11"/>
        <color rgb="FF006096"/>
        <rFont val="Roboto Condensed"/>
      </rPr>
      <t>az sql server list --query "[].{name:name, resourceGroup:resourceGroup, publicNetworkAccess:publicNetworkAccess}"</t>
    </r>
    <r>
      <rPr>
        <sz val="11"/>
        <color rgb="FF006096"/>
        <rFont val="Roboto Condensed"/>
      </rPr>
      <t xml:space="preserve">
</t>
    </r>
    <r>
      <rPr>
        <sz val="11"/>
        <color rgb="FF000000"/>
        <rFont val="Calibri"/>
      </rPr>
      <t xml:space="preserve">
</t>
    </r>
    <r>
      <rPr>
        <b/>
        <sz val="11"/>
        <color rgb="FF000000"/>
        <rFont val="Calibri"/>
      </rPr>
      <t>From PowerShell</t>
    </r>
    <r>
      <rPr>
        <sz val="11"/>
        <color rgb="FF000000"/>
        <rFont val="Calibri"/>
      </rPr>
      <t xml:space="preserve">
</t>
    </r>
    <r>
      <rPr>
        <sz val="11"/>
        <color rgb="FF000000"/>
        <rFont val="Calibri"/>
      </rPr>
      <t xml:space="preserve">List all SQL Servers and ensure </t>
    </r>
    <r>
      <rPr>
        <b/>
        <sz val="11"/>
        <color rgb="FF000000"/>
        <rFont val="Calibri"/>
      </rPr>
      <t>PublicNetworkAccess</t>
    </r>
    <r>
      <rPr>
        <sz val="11"/>
        <color rgb="FF000000"/>
        <rFont val="Calibri"/>
      </rPr>
      <t xml:space="preserve"> is </t>
    </r>
    <r>
      <rPr>
        <b/>
        <sz val="11"/>
        <color rgb="FF000000"/>
        <rFont val="Calibri"/>
      </rPr>
      <t>not</t>
    </r>
    <r>
      <rPr>
        <sz val="11"/>
        <color rgb="FF000000"/>
        <rFont val="Calibri"/>
      </rPr>
      <t xml:space="preserve"> </t>
    </r>
    <r>
      <rPr>
        <b/>
        <sz val="11"/>
        <color rgb="FF000000"/>
        <rFont val="Calibri"/>
      </rPr>
      <t>Enabled</t>
    </r>
    <r>
      <rPr>
        <sz val="11"/>
        <color rgb="FF000000"/>
        <rFont val="Calibri"/>
      </rPr>
      <t>:</t>
    </r>
    <r>
      <rPr>
        <sz val="11"/>
        <color rgb="FF000000"/>
        <rFont val="Calibri"/>
      </rPr>
      <t xml:space="preserve">
</t>
    </r>
    <r>
      <rPr>
        <sz val="11"/>
        <color rgb="FF006096"/>
        <rFont val="Roboto Condensed"/>
      </rPr>
      <t>Get-AzSqlServer | Select-Object -Property ServerName, ResourceGroupName, PublicNetworkAccess</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1b8ca024-1d5c-4dec-8995-b1a932b41780 </t>
    </r>
    <r>
      <rPr>
        <sz val="11"/>
        <color rgb="FF0000FF"/>
        <rFont val="Calibri"/>
      </rPr>
      <t>(https://portal.azure.com/#view/Microsoft_Azure_Policy/PolicyDetailBlade/definitionId/%2Fproviders%2FMicrosoft.Authorization%2FpolicyDefinitions%2F1b8ca024-1d5c-4dec-8995-b1a932b41780)</t>
    </r>
    <r>
      <rPr>
        <sz val="11"/>
        <color rgb="FF000000"/>
        <rFont val="Calibri"/>
      </rPr>
      <t xml:space="preserve"> - </t>
    </r>
    <r>
      <rPr>
        <b/>
        <sz val="11"/>
        <color rgb="FF000000"/>
        <rFont val="Calibri"/>
      </rPr>
      <t>Name:</t>
    </r>
    <r>
      <rPr>
        <sz val="11"/>
        <color rgb="FF000000"/>
        <rFont val="Calibri"/>
      </rPr>
      <t xml:space="preserve"> 'Public network access on Azure SQL Database should be disabled'</t>
    </r>
  </si>
  <si>
    <r>
      <rPr>
        <sz val="11"/>
        <color rgb="FF000000"/>
        <rFont val="Calibri"/>
      </rPr>
      <t xml:space="preserve">By default, Azure SQL Server's public network access is set to </t>
    </r>
    <r>
      <rPr>
        <b/>
        <sz val="11"/>
        <color rgb="FF000000"/>
        <rFont val="Calibri"/>
      </rPr>
      <t>Disable</t>
    </r>
    <r>
      <rPr>
        <sz val="11"/>
        <color rgb="FF000000"/>
        <rFont val="Calibri"/>
      </rPr>
      <t>.</t>
    </r>
  </si>
  <si>
    <t>9.3</t>
  </si>
  <si>
    <r>
      <rPr>
        <sz val="11"/>
        <rFont val="Calibri"/>
      </rPr>
      <t>Ensure no Azure SQL Database firewall rule is overly permissive</t>
    </r>
  </si>
  <si>
    <r>
      <rPr>
        <b/>
        <sz val="11"/>
        <color rgb="FF000000"/>
        <rFont val="Calibri"/>
      </rPr>
      <t>Remediate from Azure Portal</t>
    </r>
    <r>
      <rPr>
        <sz val="11"/>
        <color rgb="FF000000"/>
        <rFont val="Calibri"/>
      </rPr>
      <t xml:space="preserve">
</t>
    </r>
    <r>
      <rPr>
        <sz val="11"/>
        <color rgb="FF000000"/>
        <rFont val="Calibri"/>
      </rPr>
      <t xml:space="preserve">- Search for and open </t>
    </r>
    <r>
      <rPr>
        <b/>
        <sz val="11"/>
        <color rgb="FF000000"/>
        <rFont val="Calibri"/>
      </rPr>
      <t>SQL servers</t>
    </r>
    <r>
      <rPr>
        <sz val="11"/>
        <color rgb="FF000000"/>
        <rFont val="Calibri"/>
      </rPr>
      <t xml:space="preserve">
</t>
    </r>
    <r>
      <rPr>
        <sz val="11"/>
        <color rgb="FF000000"/>
        <rFont val="Calibri"/>
      </rPr>
      <t>- For each SQL server listed, click on the server name to open the resource management window</t>
    </r>
    <r>
      <rPr>
        <sz val="11"/>
        <color rgb="FF000000"/>
        <rFont val="Calibri"/>
      </rPr>
      <t xml:space="preserve">
</t>
    </r>
    <r>
      <rPr>
        <sz val="11"/>
        <color rgb="FF000000"/>
        <rFont val="Calibri"/>
      </rPr>
      <t xml:space="preserve">- Expand the Security section, then click on </t>
    </r>
    <r>
      <rPr>
        <b/>
        <sz val="11"/>
        <color rgb="FF000000"/>
        <rFont val="Calibri"/>
      </rPr>
      <t>Networking</t>
    </r>
    <r>
      <rPr>
        <sz val="11"/>
        <color rgb="FF000000"/>
        <rFont val="Calibri"/>
      </rPr>
      <t xml:space="preserve">
</t>
    </r>
    <r>
      <rPr>
        <sz val="11"/>
        <color rgb="FF000000"/>
        <rFont val="Calibri"/>
      </rPr>
      <t>- On the 'Public access' tab, if public network access is set to "Selected Networks," scroll down to the Firewall Rules section</t>
    </r>
    <r>
      <rPr>
        <sz val="11"/>
        <color rgb="FF000000"/>
        <rFont val="Calibri"/>
      </rPr>
      <t xml:space="preserve">
</t>
    </r>
    <r>
      <rPr>
        <sz val="11"/>
        <color rgb="FF000000"/>
        <rFont val="Calibri"/>
      </rPr>
      <t>- Remove overly permissive firewall rules and ensure that any remaining rules contain only source and destination IPs which are trusted.</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Identify the resource group, server name, and firewall rule name which are overly permissive, then delete the identified rule with the following command:</t>
    </r>
    <r>
      <rPr>
        <sz val="11"/>
        <color rgb="FF000000"/>
        <rFont val="Calibri"/>
      </rPr>
      <t xml:space="preserve">
</t>
    </r>
    <r>
      <rPr>
        <sz val="11"/>
        <color rgb="FF006096"/>
        <rFont val="Roboto Condensed"/>
      </rPr>
      <t>az sql server firewall-rule delete --resource-group &lt;resource_group&gt; --server &lt;sql_server_name&gt; --name &lt;firewall_rule_name&gt;</t>
    </r>
    <r>
      <rPr>
        <sz val="11"/>
        <color rgb="FF006096"/>
        <rFont val="Roboto Condensed"/>
      </rPr>
      <t xml:space="preserve">
</t>
    </r>
    <r>
      <rPr>
        <sz val="11"/>
        <color rgb="FF000000"/>
        <rFont val="Calibri"/>
      </rPr>
      <t xml:space="preserve">
</t>
    </r>
    <r>
      <rPr>
        <sz val="11"/>
        <color rgb="FF000000"/>
        <rFont val="Calibri"/>
      </rPr>
      <t>For trusted IP addresses, use these commands to create or updates rules as needed:</t>
    </r>
    <r>
      <rPr>
        <sz val="11"/>
        <color rgb="FF000000"/>
        <rFont val="Calibri"/>
      </rPr>
      <t xml:space="preserve">
</t>
    </r>
    <r>
      <rPr>
        <sz val="11"/>
        <color rgb="FF000000"/>
        <rFont val="Calibri"/>
      </rPr>
      <t>Create a firewall rule:</t>
    </r>
    <r>
      <rPr>
        <sz val="11"/>
        <color rgb="FF000000"/>
        <rFont val="Calibri"/>
      </rPr>
      <t xml:space="preserve">
</t>
    </r>
    <r>
      <rPr>
        <sz val="11"/>
        <color rgb="FF006096"/>
        <rFont val="Roboto Condensed"/>
      </rPr>
      <t>az sql server firewall-rule create --resource-group &lt;resource_group&gt; --server &lt;sql_server_name&gt; --name &lt;firewall_rule_name&gt; --start-ip-address "&lt;IP Address other than 0.0.0.0&gt;" --end-ip-address "&lt;IP Address other than 0.0.0.0 or 255.255.255.255&gt;"</t>
    </r>
    <r>
      <rPr>
        <sz val="11"/>
        <color rgb="FF006096"/>
        <rFont val="Roboto Condensed"/>
      </rPr>
      <t xml:space="preserve">
</t>
    </r>
    <r>
      <rPr>
        <sz val="11"/>
        <color rgb="FF000000"/>
        <rFont val="Calibri"/>
      </rPr>
      <t xml:space="preserve">
</t>
    </r>
    <r>
      <rPr>
        <sz val="11"/>
        <color rgb="FF000000"/>
        <rFont val="Calibri"/>
      </rPr>
      <t>Update a firewall rule:</t>
    </r>
    <r>
      <rPr>
        <sz val="11"/>
        <color rgb="FF000000"/>
        <rFont val="Calibri"/>
      </rPr>
      <t xml:space="preserve">
</t>
    </r>
    <r>
      <rPr>
        <sz val="11"/>
        <color rgb="FF006096"/>
        <rFont val="Roboto Condensed"/>
      </rPr>
      <t>az sql server firewall-rule update --resource-group &lt;resource_group&gt; --server &lt;sql_server_name&gt; --name &lt;firewall_rule_name&gt; --start-ip-address "&lt;IP Address other than 0.0.0.0&gt;" --end-ip-address "&lt;IP Address other than 0.0.0.0 or 255.255.255.255&gt;"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Identify the resource group, server name, and firewall rule name which are overly permissive, then delete the identified rule with the following command:</t>
    </r>
    <r>
      <rPr>
        <sz val="11"/>
        <color rgb="FF000000"/>
        <rFont val="Calibri"/>
      </rPr>
      <t xml:space="preserve">
</t>
    </r>
    <r>
      <rPr>
        <sz val="11"/>
        <color rgb="FF006096"/>
        <rFont val="Roboto Condensed"/>
      </rPr>
      <t>Remove-AzSqlServerFirewallRule -FirewallRuleName "&lt;firewall_rule_name&gt;" -ResourceGroupName &lt;resource_group_name&gt; -ServerName &lt;server_name&gt;</t>
    </r>
    <r>
      <rPr>
        <sz val="11"/>
        <color rgb="FF006096"/>
        <rFont val="Roboto Condensed"/>
      </rPr>
      <t xml:space="preserve">
</t>
    </r>
    <r>
      <rPr>
        <sz val="11"/>
        <color rgb="FF000000"/>
        <rFont val="Calibri"/>
      </rPr>
      <t xml:space="preserve">
</t>
    </r>
    <r>
      <rPr>
        <sz val="11"/>
        <color rgb="FF000000"/>
        <rFont val="Calibri"/>
      </rPr>
      <t>For trusted IP addresses, use these commands to create or updates rules as needed:</t>
    </r>
    <r>
      <rPr>
        <sz val="11"/>
        <color rgb="FF000000"/>
        <rFont val="Calibri"/>
      </rPr>
      <t xml:space="preserve">
</t>
    </r>
    <r>
      <rPr>
        <sz val="11"/>
        <color rgb="FF006096"/>
        <rFont val="Roboto Condensed"/>
      </rPr>
      <t>Set-AzSqlServerFirewallRule -ResourceGroupName &lt;resource_group_name&gt; -ServerName &lt;server_name&gt; -FirewallRuleName "&lt;firewall_rule_name&gt;" -StartIpAddress "&lt;IP Address other than 0.0.0.0&gt;" -EndIpAddress "&lt;IP Address other than 0.0.0.0 or 255.255.255.255&gt;"</t>
    </r>
    <r>
      <rPr>
        <sz val="11"/>
        <color rgb="FF006096"/>
        <rFont val="Roboto Condensed"/>
      </rPr>
      <t xml:space="preserve">
</t>
    </r>
  </si>
  <si>
    <r>
      <rPr>
        <sz val="11"/>
        <color rgb="FF000000"/>
        <rFont val="Calibri"/>
      </rPr>
      <t>Ensure that no SQL Databases have overly permissive firewall rules (e.g. rule allowing traffic with start IP address of 0.0.0.0 and end IP address of 255.255.255.255, or other combinations allowing large swathes of IP addresses).</t>
    </r>
  </si>
  <si>
    <r>
      <rPr>
        <sz val="11"/>
        <color rgb="FF000000"/>
        <rFont val="Calibri"/>
      </rPr>
      <t>Managing firewall rules will require some consideration from a network architecture perspective to ensure appropriate traffic is allowed.</t>
    </r>
  </si>
  <si>
    <r>
      <rPr>
        <b/>
        <sz val="11"/>
        <color rgb="FF000000"/>
        <rFont val="Calibri"/>
      </rPr>
      <t>Audit from Azure Portal</t>
    </r>
    <r>
      <rPr>
        <sz val="11"/>
        <color rgb="FF000000"/>
        <rFont val="Calibri"/>
      </rPr>
      <t xml:space="preserve">
</t>
    </r>
    <r>
      <rPr>
        <sz val="11"/>
        <color rgb="FF000000"/>
        <rFont val="Calibri"/>
      </rPr>
      <t xml:space="preserve">- Search for and open </t>
    </r>
    <r>
      <rPr>
        <b/>
        <sz val="11"/>
        <color rgb="FF000000"/>
        <rFont val="Calibri"/>
      </rPr>
      <t>SQL servers</t>
    </r>
    <r>
      <rPr>
        <sz val="11"/>
        <color rgb="FF000000"/>
        <rFont val="Calibri"/>
      </rPr>
      <t xml:space="preserve">
</t>
    </r>
    <r>
      <rPr>
        <sz val="11"/>
        <color rgb="FF000000"/>
        <rFont val="Calibri"/>
      </rPr>
      <t>- For each SQL server listed, click on the server name to open the resource management window</t>
    </r>
    <r>
      <rPr>
        <sz val="11"/>
        <color rgb="FF000000"/>
        <rFont val="Calibri"/>
      </rPr>
      <t xml:space="preserve">
</t>
    </r>
    <r>
      <rPr>
        <sz val="11"/>
        <color rgb="FF000000"/>
        <rFont val="Calibri"/>
      </rPr>
      <t xml:space="preserve">- Expand the Security section, then click on </t>
    </r>
    <r>
      <rPr>
        <b/>
        <sz val="11"/>
        <color rgb="FF000000"/>
        <rFont val="Calibri"/>
      </rPr>
      <t>Networking</t>
    </r>
    <r>
      <rPr>
        <sz val="11"/>
        <color rgb="FF000000"/>
        <rFont val="Calibri"/>
      </rPr>
      <t xml:space="preserve">
</t>
    </r>
    <r>
      <rPr>
        <sz val="11"/>
        <color rgb="FF000000"/>
        <rFont val="Calibri"/>
      </rPr>
      <t xml:space="preserve">- On the 'Public access' tab, if public network access is set to "Selected Networks," scroll down to review the </t>
    </r>
    <r>
      <rPr>
        <b/>
        <sz val="11"/>
        <color rgb="FF000000"/>
        <rFont val="Calibri"/>
      </rPr>
      <t>Firewall rules</t>
    </r>
    <r>
      <rPr>
        <sz val="11"/>
        <color rgb="FF000000"/>
        <rFont val="Calibri"/>
      </rPr>
      <t xml:space="preserve">
</t>
    </r>
    <r>
      <rPr>
        <sz val="11"/>
        <color rgb="FF000000"/>
        <rFont val="Calibri"/>
      </rPr>
      <t xml:space="preserve">Ensure that no firewall rule exists which allows traffic with a source of </t>
    </r>
    <r>
      <rPr>
        <b/>
        <sz val="11"/>
        <color rgb="FF000000"/>
        <rFont val="Calibri"/>
      </rPr>
      <t>0.0.0.0</t>
    </r>
    <r>
      <rPr>
        <sz val="11"/>
        <color rgb="FF000000"/>
        <rFont val="Calibri"/>
      </rPr>
      <t xml:space="preserve"> or other combinations which permit access to/from wider public IP ranges.</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List all SQL servers</t>
    </r>
    <r>
      <rPr>
        <sz val="11"/>
        <color rgb="FF000000"/>
        <rFont val="Calibri"/>
      </rPr>
      <t xml:space="preserve">
</t>
    </r>
    <r>
      <rPr>
        <sz val="11"/>
        <color rgb="FF006096"/>
        <rFont val="Roboto Condensed"/>
      </rPr>
      <t>az sql server list</t>
    </r>
    <r>
      <rPr>
        <sz val="11"/>
        <color rgb="FF006096"/>
        <rFont val="Roboto Condensed"/>
      </rPr>
      <t xml:space="preserve">
</t>
    </r>
    <r>
      <rPr>
        <sz val="11"/>
        <color rgb="FF000000"/>
        <rFont val="Calibri"/>
      </rPr>
      <t xml:space="preserve">
</t>
    </r>
    <r>
      <rPr>
        <sz val="11"/>
        <color rgb="FF000000"/>
        <rFont val="Calibri"/>
      </rPr>
      <t>For each SQL server run the following command</t>
    </r>
    <r>
      <rPr>
        <sz val="11"/>
        <color rgb="FF000000"/>
        <rFont val="Calibri"/>
      </rPr>
      <t xml:space="preserve">
</t>
    </r>
    <r>
      <rPr>
        <sz val="11"/>
        <color rgb="FF006096"/>
        <rFont val="Roboto Condensed"/>
      </rPr>
      <t>az sql server firewall-rule list --resource-group &lt;resource group name&gt; --server &lt;sql server name&gt;</t>
    </r>
    <r>
      <rPr>
        <sz val="11"/>
        <color rgb="FF006096"/>
        <rFont val="Roboto Condensed"/>
      </rPr>
      <t xml:space="preserve">
</t>
    </r>
    <r>
      <rPr>
        <sz val="11"/>
        <color rgb="FF000000"/>
        <rFont val="Calibri"/>
      </rPr>
      <t xml:space="preserve">
</t>
    </r>
    <r>
      <rPr>
        <sz val="11"/>
        <color rgb="FF000000"/>
        <rFont val="Calibri"/>
      </rPr>
      <t xml:space="preserve">Ensure the output does not contain any firewall </t>
    </r>
    <r>
      <rPr>
        <b/>
        <sz val="11"/>
        <color rgb="FF000000"/>
        <rFont val="Calibri"/>
      </rPr>
      <t>allow</t>
    </r>
    <r>
      <rPr>
        <sz val="11"/>
        <color rgb="FF000000"/>
        <rFont val="Calibri"/>
      </rPr>
      <t xml:space="preserve"> rules with a source of </t>
    </r>
    <r>
      <rPr>
        <b/>
        <sz val="11"/>
        <color rgb="FF000000"/>
        <rFont val="Calibri"/>
      </rPr>
      <t>0.0.0.0</t>
    </r>
    <r>
      <rPr>
        <sz val="11"/>
        <color rgb="FF000000"/>
        <rFont val="Calibri"/>
      </rPr>
      <t xml:space="preserve"> or other combinations which allows access to wider public IP ranges</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Get the list of all SQL Servers</t>
    </r>
    <r>
      <rPr>
        <sz val="11"/>
        <color rgb="FF000000"/>
        <rFont val="Calibri"/>
      </rPr>
      <t xml:space="preserve">
</t>
    </r>
    <r>
      <rPr>
        <sz val="11"/>
        <color rgb="FF006096"/>
        <rFont val="Roboto Condensed"/>
      </rPr>
      <t>Get-AzSqlServer</t>
    </r>
    <r>
      <rPr>
        <sz val="11"/>
        <color rgb="FF006096"/>
        <rFont val="Roboto Condensed"/>
      </rPr>
      <t xml:space="preserve">
</t>
    </r>
    <r>
      <rPr>
        <sz val="11"/>
        <color rgb="FF000000"/>
        <rFont val="Calibri"/>
      </rPr>
      <t xml:space="preserve">
</t>
    </r>
    <r>
      <rPr>
        <sz val="11"/>
        <color rgb="FF000000"/>
        <rFont val="Calibri"/>
      </rPr>
      <t>For each Server</t>
    </r>
    <r>
      <rPr>
        <sz val="11"/>
        <color rgb="FF000000"/>
        <rFont val="Calibri"/>
      </rPr>
      <t xml:space="preserve">
</t>
    </r>
    <r>
      <rPr>
        <sz val="11"/>
        <color rgb="FF006096"/>
        <rFont val="Roboto Condensed"/>
      </rPr>
      <t>Get-AzSqlServerFirewallRule -ResourceGroupName &lt;resource group name&gt; -ServerName &lt;server name&gt;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StartIpAddress</t>
    </r>
    <r>
      <rPr>
        <sz val="11"/>
        <color rgb="FF000000"/>
        <rFont val="Calibri"/>
      </rPr>
      <t xml:space="preserve"> is not set to </t>
    </r>
    <r>
      <rPr>
        <b/>
        <sz val="11"/>
        <color rgb="FF000000"/>
        <rFont val="Calibri"/>
      </rPr>
      <t>0.0.0.0</t>
    </r>
    <r>
      <rPr>
        <sz val="11"/>
        <color rgb="FF000000"/>
        <rFont val="Calibri"/>
      </rPr>
      <t xml:space="preserve">, </t>
    </r>
    <r>
      <rPr>
        <b/>
        <sz val="11"/>
        <color rgb="FF000000"/>
        <rFont val="Calibri"/>
      </rPr>
      <t>/0</t>
    </r>
    <r>
      <rPr>
        <sz val="11"/>
        <color rgb="FF000000"/>
        <rFont val="Calibri"/>
      </rPr>
      <t xml:space="preserve"> or other combinations which allows access to wider public IP ranges including Azure IP ranges.</t>
    </r>
  </si>
  <si>
    <r>
      <rPr>
        <sz val="11"/>
        <color rgb="FF000000"/>
        <rFont val="Calibri"/>
      </rPr>
      <t>By default, no firewall rules exist.</t>
    </r>
  </si>
  <si>
    <t>9.4</t>
  </si>
  <si>
    <r>
      <rPr>
        <sz val="11"/>
        <rFont val="Calibri"/>
      </rPr>
      <t>Ensure SQL server</t>
    </r>
    <r>
      <rPr>
        <sz val="11"/>
        <color rgb="FF000000"/>
        <rFont val="Calibri"/>
      </rPr>
      <t>'</t>
    </r>
    <r>
      <rPr>
        <sz val="11"/>
        <color rgb="FF000000"/>
        <rFont val="Calibri"/>
      </rPr>
      <t>s Transparent Data Encryption (TDE) protector is encrypted with Customer-managed key</t>
    </r>
  </si>
  <si>
    <r>
      <rPr>
        <b/>
        <sz val="11"/>
        <color rgb="FF000000"/>
        <rFont val="Calibri"/>
      </rPr>
      <t>Remediate From Azure Console</t>
    </r>
    <r>
      <rPr>
        <sz val="11"/>
        <color rgb="FF000000"/>
        <rFont val="Calibri"/>
      </rPr>
      <t xml:space="preserve">
</t>
    </r>
    <r>
      <rPr>
        <sz val="11"/>
        <color rgb="FF000000"/>
        <rFont val="Calibri"/>
      </rPr>
      <t xml:space="preserve">- Go to </t>
    </r>
    <r>
      <rPr>
        <b/>
        <sz val="11"/>
        <color rgb="FF000000"/>
        <rFont val="Calibri"/>
      </rPr>
      <t>SQL servers</t>
    </r>
    <r>
      <rPr>
        <sz val="11"/>
        <color rgb="FF000000"/>
        <rFont val="Calibri"/>
      </rPr>
      <t xml:space="preserve">
</t>
    </r>
    <r>
      <rPr>
        <sz val="11"/>
        <color rgb="FF000000"/>
        <rFont val="Calibri"/>
      </rPr>
      <t>For the desired server instance</t>
    </r>
    <r>
      <rPr>
        <sz val="11"/>
        <color rgb="FF000000"/>
        <rFont val="Calibri"/>
      </rPr>
      <t xml:space="preserve">
</t>
    </r>
    <r>
      <rPr>
        <sz val="11"/>
        <color rgb="FF000000"/>
        <rFont val="Calibri"/>
      </rPr>
      <t xml:space="preserve">- Click On </t>
    </r>
    <r>
      <rPr>
        <b/>
        <sz val="11"/>
        <color rgb="FF000000"/>
        <rFont val="Calibri"/>
      </rPr>
      <t>Transparent data encryption</t>
    </r>
    <r>
      <rPr>
        <sz val="11"/>
        <color rgb="FF000000"/>
        <rFont val="Calibri"/>
      </rPr>
      <t xml:space="preserve">
</t>
    </r>
    <r>
      <rPr>
        <sz val="11"/>
        <color rgb="FF000000"/>
        <rFont val="Calibri"/>
      </rPr>
      <t xml:space="preserve">- Set </t>
    </r>
    <r>
      <rPr>
        <b/>
        <sz val="11"/>
        <color rgb="FF000000"/>
        <rFont val="Calibri"/>
      </rPr>
      <t>Transparent data encryption</t>
    </r>
    <r>
      <rPr>
        <sz val="11"/>
        <color rgb="FF000000"/>
        <rFont val="Calibri"/>
      </rPr>
      <t xml:space="preserve"> to </t>
    </r>
    <r>
      <rPr>
        <b/>
        <sz val="11"/>
        <color rgb="FF000000"/>
        <rFont val="Calibri"/>
      </rPr>
      <t>Customer-managed key</t>
    </r>
    <r>
      <rPr>
        <sz val="11"/>
        <color rgb="FF000000"/>
        <rFont val="Calibri"/>
      </rPr>
      <t xml:space="preserve">
</t>
    </r>
    <r>
      <rPr>
        <sz val="11"/>
        <color rgb="FF000000"/>
        <rFont val="Calibri"/>
      </rPr>
      <t xml:space="preserve">- Browse through your </t>
    </r>
    <r>
      <rPr>
        <b/>
        <sz val="11"/>
        <color rgb="FF000000"/>
        <rFont val="Calibri"/>
      </rPr>
      <t>key vaults</t>
    </r>
    <r>
      <rPr>
        <sz val="11"/>
        <color rgb="FF000000"/>
        <rFont val="Calibri"/>
      </rPr>
      <t xml:space="preserve"> to Select an existing key or create a new key inthe Azure Key Vault.</t>
    </r>
    <r>
      <rPr>
        <sz val="11"/>
        <color rgb="FF000000"/>
        <rFont val="Calibri"/>
      </rPr>
      <t xml:space="preserve">
</t>
    </r>
    <r>
      <rPr>
        <sz val="11"/>
        <color rgb="FF000000"/>
        <rFont val="Calibri"/>
      </rPr>
      <t xml:space="preserve">- Check </t>
    </r>
    <r>
      <rPr>
        <b/>
        <sz val="11"/>
        <color rgb="FF000000"/>
        <rFont val="Calibri"/>
      </rPr>
      <t>Make selected key the default TDE protector</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Use the below command to encrypt SQL server's TDE protector with a Customer-managed key</t>
    </r>
    <r>
      <rPr>
        <sz val="11"/>
        <color rgb="FF000000"/>
        <rFont val="Calibri"/>
      </rPr>
      <t xml:space="preserve">
</t>
    </r>
    <r>
      <rPr>
        <sz val="11"/>
        <color rgb="FF006096"/>
        <rFont val="Roboto Condensed"/>
      </rPr>
      <t>az sql server tde-key set --resource-group &lt;resourceName&gt; --server &lt;dbServerName&gt; --server-key-type {AzureKeyVault} --kid &lt;keyIdentifier&gt;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Use the below command to encrypt SQL server's TDE protector with a Customer-managed Key Vault key</t>
    </r>
    <r>
      <rPr>
        <sz val="11"/>
        <color rgb="FF000000"/>
        <rFont val="Calibri"/>
      </rPr>
      <t xml:space="preserve">
</t>
    </r>
    <r>
      <rPr>
        <sz val="11"/>
        <color rgb="FF006096"/>
        <rFont val="Roboto Condensed"/>
      </rPr>
      <t>Set-AzSqlServerTransparentDataEncryptionProtector -Type AzureKeyVault -KeyId &lt;KeyIdentifier&gt; -ServerName &lt;ServerName&gt; -ResourceGroupName &lt;ResourceGroupName&gt;</t>
    </r>
    <r>
      <rPr>
        <sz val="11"/>
        <color rgb="FF006096"/>
        <rFont val="Roboto Condensed"/>
      </rPr>
      <t xml:space="preserve">
</t>
    </r>
    <r>
      <rPr>
        <sz val="11"/>
        <color rgb="FF000000"/>
        <rFont val="Calibri"/>
      </rPr>
      <t xml:space="preserve">
</t>
    </r>
    <r>
      <rPr>
        <sz val="11"/>
        <color rgb="FF000000"/>
        <rFont val="Calibri"/>
      </rPr>
      <t xml:space="preserve">Select </t>
    </r>
    <r>
      <rPr>
        <b/>
        <sz val="11"/>
        <color rgb="FF000000"/>
        <rFont val="Calibri"/>
      </rPr>
      <t>Y</t>
    </r>
    <r>
      <rPr>
        <sz val="11"/>
        <color rgb="FF000000"/>
        <rFont val="Calibri"/>
      </rPr>
      <t xml:space="preserve"> when prompted</t>
    </r>
  </si>
  <si>
    <r>
      <rPr>
        <sz val="11"/>
        <color rgb="FF000000"/>
        <rFont val="Calibri"/>
      </rPr>
      <t>Transparent Data Encryption (TDE) with Customer-managed key support provides increased transparency and control over the TDE Protector, increased security with an HSM-backed external service, and promotion of separation of duties.</t>
    </r>
    <r>
      <rPr>
        <sz val="11"/>
        <color rgb="FF000000"/>
        <rFont val="Calibri"/>
      </rPr>
      <t xml:space="preserve">
</t>
    </r>
    <r>
      <rPr>
        <sz val="11"/>
        <color rgb="FF000000"/>
        <rFont val="Calibri"/>
      </rPr>
      <t>With TDE, data is encrypted at rest with a symmetric key (called the database encryption key) stored in the database or data warehouse distribution. To protect this data encryption key (DEK) in the past, only a certificate that the Azure SQL Service managed could be used. Now, with Customer-managed key support for TDE, the DEK can be protected with an asymmetric key that is stored in the Azure Key Vault. The Azure Key Vault is a highly available and scalable cloud-based key store which offers central key management, leverages FIPS 140-2 Level 2 validated hardware security modules (HSMs), and allows separation of management of keys and data for additional security.</t>
    </r>
    <r>
      <rPr>
        <sz val="11"/>
        <color rgb="FF000000"/>
        <rFont val="Calibri"/>
      </rPr>
      <t xml:space="preserve">
</t>
    </r>
    <r>
      <rPr>
        <sz val="11"/>
        <color rgb="FF000000"/>
        <rFont val="Calibri"/>
      </rPr>
      <t>Based on business needs or criticality of data/databases hosted on a SQL server, it is recommended that  the TDE protector is encrypted by a key that is managed by the data owner (Customer-managed key).</t>
    </r>
  </si>
  <si>
    <r>
      <rPr>
        <sz val="11"/>
        <color rgb="FF000000"/>
        <rFont val="Calibri"/>
      </rPr>
      <t>Once TDE protector is encrypted with a Customer-managed key, it transfers entire responsibility of respective key management on to you, and hence you should be more careful about doing any operations on the particular key in order to keep data from corresponding SQL server and Databases hosted accessible.</t>
    </r>
    <r>
      <rPr>
        <sz val="11"/>
        <color rgb="FF000000"/>
        <rFont val="Calibri"/>
      </rPr>
      <t xml:space="preserve">
</t>
    </r>
    <r>
      <rPr>
        <sz val="11"/>
        <color rgb="FF000000"/>
        <rFont val="Calibri"/>
      </rPr>
      <t>When deploying Customer Managed Keys, it is prudent to ensure that you also deploy an automated toolset for managing these keys (this should include discovery and key rotation), and Keys should be stored in an HSM or hardware backed keystore, such as Azure Key Vault.</t>
    </r>
    <r>
      <rPr>
        <sz val="11"/>
        <color rgb="FF000000"/>
        <rFont val="Calibri"/>
      </rPr>
      <t xml:space="preserve">
</t>
    </r>
    <r>
      <rPr>
        <sz val="11"/>
        <color rgb="FF000000"/>
        <rFont val="Calibri"/>
      </rPr>
      <t>As far as toolsets go, check with your cryptographic key provider, as they may well provide one as an add-on to their service.</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</si>
  <si>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SQL servers</t>
    </r>
    <r>
      <rPr>
        <sz val="11"/>
        <color rgb="FF000000"/>
        <rFont val="Calibri"/>
      </rPr>
      <t xml:space="preserve">
</t>
    </r>
    <r>
      <rPr>
        <sz val="11"/>
        <color rgb="FF000000"/>
        <rFont val="Calibri"/>
      </rPr>
      <t>For the desired server instance</t>
    </r>
    <r>
      <rPr>
        <sz val="11"/>
        <color rgb="FF000000"/>
        <rFont val="Calibri"/>
      </rPr>
      <t xml:space="preserve">
</t>
    </r>
    <r>
      <rPr>
        <sz val="11"/>
        <color rgb="FF000000"/>
        <rFont val="Calibri"/>
      </rPr>
      <t xml:space="preserve">- Click On </t>
    </r>
    <r>
      <rPr>
        <b/>
        <sz val="11"/>
        <color rgb="FF000000"/>
        <rFont val="Calibri"/>
      </rPr>
      <t>Transparent data encryption</t>
    </r>
    <r>
      <rPr>
        <sz val="11"/>
        <color rgb="FF000000"/>
        <rFont val="Calibri"/>
      </rPr>
      <t xml:space="preserve">
</t>
    </r>
    <r>
      <rPr>
        <sz val="11"/>
        <color rgb="FF000000"/>
        <rFont val="Calibri"/>
      </rPr>
      <t xml:space="preserve">- Ensure that </t>
    </r>
    <r>
      <rPr>
        <b/>
        <sz val="11"/>
        <color rgb="FF000000"/>
        <rFont val="Calibri"/>
      </rPr>
      <t>Customer-managed key</t>
    </r>
    <r>
      <rPr>
        <sz val="11"/>
        <color rgb="FF000000"/>
        <rFont val="Calibri"/>
      </rPr>
      <t xml:space="preserve"> is selected</t>
    </r>
    <r>
      <rPr>
        <sz val="11"/>
        <color rgb="FF000000"/>
        <rFont val="Calibri"/>
      </rPr>
      <t xml:space="preserve">
</t>
    </r>
    <r>
      <rPr>
        <sz val="11"/>
        <color rgb="FF000000"/>
        <rFont val="Calibri"/>
      </rPr>
      <t xml:space="preserve">- Ensure </t>
    </r>
    <r>
      <rPr>
        <b/>
        <sz val="11"/>
        <color rgb="FF000000"/>
        <rFont val="Calibri"/>
      </rPr>
      <t>Make selected key the default TDE protector</t>
    </r>
    <r>
      <rPr>
        <sz val="11"/>
        <color rgb="FF000000"/>
        <rFont val="Calibri"/>
      </rPr>
      <t xml:space="preserve"> is checked</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account get-access-token --query "{subscripton:subscription,accessToken:accessToken}" --out tsv | xargs -L1 bash -c 'curl -X GET -H "Authorization: Bearer $1" -H "Content-Type: application/json" https://management.azure.com/subscriptions/$0/resourceGroups/{resourceGroupName}/providers/Microsoft.Sql/servers/{serverName}/encryptionProtector?api-version=2015-05-01-preview'</t>
    </r>
    <r>
      <rPr>
        <sz val="11"/>
        <color rgb="FF006096"/>
        <rFont val="Roboto Condensed"/>
      </rPr>
      <t xml:space="preserve">
</t>
    </r>
    <r>
      <rPr>
        <sz val="11"/>
        <color rgb="FF000000"/>
        <rFont val="Calibri"/>
      </rPr>
      <t xml:space="preserve">
</t>
    </r>
    <r>
      <rPr>
        <sz val="11"/>
        <color rgb="FF000000"/>
        <rFont val="Calibri"/>
      </rPr>
      <t>Ensure the output of the command contains properties</t>
    </r>
    <r>
      <rPr>
        <sz val="11"/>
        <color rgb="FF000000"/>
        <rFont val="Calibri"/>
      </rPr>
      <t xml:space="preserve">
</t>
    </r>
    <r>
      <rPr>
        <b/>
        <sz val="11"/>
        <color rgb="FF000000"/>
        <rFont val="Calibri"/>
      </rPr>
      <t>kind</t>
    </r>
    <r>
      <rPr>
        <sz val="11"/>
        <color rgb="FF000000"/>
        <rFont val="Calibri"/>
      </rPr>
      <t xml:space="preserve"> set to </t>
    </r>
    <r>
      <rPr>
        <b/>
        <sz val="11"/>
        <color rgb="FF000000"/>
        <rFont val="Calibri"/>
      </rPr>
      <t>azurekeyvault</t>
    </r>
    <r>
      <rPr>
        <sz val="11"/>
        <color rgb="FF000000"/>
        <rFont val="Calibri"/>
      </rPr>
      <t xml:space="preserve">
</t>
    </r>
    <r>
      <rPr>
        <b/>
        <sz val="11"/>
        <color rgb="FF000000"/>
        <rFont val="Calibri"/>
      </rPr>
      <t>serverKeyType</t>
    </r>
    <r>
      <rPr>
        <sz val="11"/>
        <color rgb="FF000000"/>
        <rFont val="Calibri"/>
      </rPr>
      <t xml:space="preserve"> set to </t>
    </r>
    <r>
      <rPr>
        <b/>
        <sz val="11"/>
        <color rgb="FF000000"/>
        <rFont val="Calibri"/>
      </rPr>
      <t>AzureKeyVault</t>
    </r>
    <r>
      <rPr>
        <sz val="11"/>
        <color rgb="FF000000"/>
        <rFont val="Calibri"/>
      </rPr>
      <t xml:space="preserve">
</t>
    </r>
    <r>
      <rPr>
        <b/>
        <sz val="11"/>
        <color rgb="FF000000"/>
        <rFont val="Calibri"/>
      </rPr>
      <t>uri</t>
    </r>
    <r>
      <rPr>
        <sz val="11"/>
        <color rgb="FF000000"/>
        <rFont val="Calibri"/>
      </rPr>
      <t xml:space="preserve"> is not null</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Get-AzSqlServerTransparentDataEncryptionProtector -ServerName &lt;ServerName&gt; -ResourceGroupName &lt;ResourceGroupName&gt;</t>
    </r>
    <r>
      <rPr>
        <sz val="11"/>
        <color rgb="FF006096"/>
        <rFont val="Roboto Condensed"/>
      </rPr>
      <t xml:space="preserve">
</t>
    </r>
    <r>
      <rPr>
        <sz val="11"/>
        <color rgb="FF000000"/>
        <rFont val="Calibri"/>
      </rPr>
      <t xml:space="preserve">
</t>
    </r>
    <r>
      <rPr>
        <sz val="11"/>
        <color rgb="FF000000"/>
        <rFont val="Calibri"/>
      </rPr>
      <t>Ensure the output of the command contains properties</t>
    </r>
    <r>
      <rPr>
        <sz val="11"/>
        <color rgb="FF000000"/>
        <rFont val="Calibri"/>
      </rPr>
      <t xml:space="preserve">
</t>
    </r>
    <r>
      <rPr>
        <b/>
        <sz val="11"/>
        <color rgb="FF000000"/>
        <rFont val="Calibri"/>
      </rPr>
      <t>Type</t>
    </r>
    <r>
      <rPr>
        <sz val="11"/>
        <color rgb="FF000000"/>
        <rFont val="Calibri"/>
      </rPr>
      <t xml:space="preserve"> set to </t>
    </r>
    <r>
      <rPr>
        <b/>
        <sz val="11"/>
        <color rgb="FF000000"/>
        <rFont val="Calibri"/>
      </rPr>
      <t>AzureKeyVault</t>
    </r>
    <r>
      <rPr>
        <sz val="11"/>
        <color rgb="FF000000"/>
        <rFont val="Calibri"/>
      </rPr>
      <t xml:space="preserve">
</t>
    </r>
    <r>
      <rPr>
        <b/>
        <sz val="11"/>
        <color rgb="FF000000"/>
        <rFont val="Calibri"/>
      </rPr>
      <t>ServerKeyVaultKeyName</t>
    </r>
    <r>
      <rPr>
        <sz val="11"/>
        <color rgb="FF000000"/>
        <rFont val="Calibri"/>
      </rPr>
      <t xml:space="preserve"> set to </t>
    </r>
    <r>
      <rPr>
        <b/>
        <sz val="11"/>
        <color rgb="FF000000"/>
        <rFont val="Calibri"/>
      </rPr>
      <t>KeyVaultName_KeyName_KeyIdentifierVersion</t>
    </r>
    <r>
      <rPr>
        <sz val="11"/>
        <color rgb="FF000000"/>
        <rFont val="Calibri"/>
      </rPr>
      <t xml:space="preserve">
</t>
    </r>
    <r>
      <rPr>
        <b/>
        <sz val="11"/>
        <color rgb="FF000000"/>
        <rFont val="Calibri"/>
      </rPr>
      <t>KeyId</t>
    </r>
    <r>
      <rPr>
        <sz val="11"/>
        <color rgb="FF000000"/>
        <rFont val="Calibri"/>
      </rPr>
      <t xml:space="preserve"> set to </t>
    </r>
    <r>
      <rPr>
        <b/>
        <sz val="11"/>
        <color rgb="FF000000"/>
        <rFont val="Calibri"/>
      </rPr>
      <t>KeyIdentifier</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0a370ff3-6cab-4e85-8995-295fd854c5b8 </t>
    </r>
    <r>
      <rPr>
        <sz val="11"/>
        <color rgb="FF0000FF"/>
        <rFont val="Calibri"/>
      </rPr>
      <t>(https://portal.azure.com/#view/Microsoft_Azure_Policy/PolicyDetailBlade/definitionId/%2Fproviders%2FMicrosoft.Authorization%2FpolicyDefinitions%2F0a370ff3-6cab-4e85-8995-295fd854c5b8)</t>
    </r>
    <r>
      <rPr>
        <sz val="11"/>
        <color rgb="FF000000"/>
        <rFont val="Calibri"/>
      </rPr>
      <t xml:space="preserve"> </t>
    </r>
    <r>
      <rPr>
        <b/>
        <sz val="11"/>
        <color rgb="FF000000"/>
        <rFont val="Calibri"/>
      </rPr>
      <t>- Name:</t>
    </r>
    <r>
      <rPr>
        <sz val="11"/>
        <color rgb="FF000000"/>
        <rFont val="Calibri"/>
      </rPr>
      <t xml:space="preserve"> 'SQL servers should use customer-managed keys to encrypt data at rest'</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ac01ad65-10e5-46df-bdd9-6b0cad13e1d2 </t>
    </r>
    <r>
      <rPr>
        <sz val="11"/>
        <color rgb="FF0000FF"/>
        <rFont val="Calibri"/>
      </rPr>
      <t>(https://portal.azure.com/#view/Microsoft_Azure_Policy/PolicyDetailBlade/definitionId/%2Fproviders%2FMicrosoft.Authorization%2FpolicyDefinitions%2Fac01ad65-10e5-46df-bdd9-6b0cad13e1d2)</t>
    </r>
    <r>
      <rPr>
        <sz val="11"/>
        <color rgb="FF000000"/>
        <rFont val="Calibri"/>
      </rPr>
      <t xml:space="preserve"> </t>
    </r>
    <r>
      <rPr>
        <b/>
        <sz val="11"/>
        <color rgb="FF000000"/>
        <rFont val="Calibri"/>
      </rPr>
      <t>- Name:</t>
    </r>
    <r>
      <rPr>
        <sz val="11"/>
        <color rgb="FF000000"/>
        <rFont val="Calibri"/>
      </rPr>
      <t xml:space="preserve"> 'SQL managed instances should use customer-managed keys to encrypt data at rest'</t>
    </r>
  </si>
  <si>
    <r>
      <rPr>
        <sz val="11"/>
        <color rgb="FF000000"/>
        <rFont val="Calibri"/>
      </rPr>
      <t>By Default, Microsoft managed TDE protector is enabled for a SQL server.</t>
    </r>
  </si>
  <si>
    <t>9.5</t>
  </si>
  <si>
    <r>
      <rPr>
        <sz val="11"/>
        <rFont val="Calibri"/>
      </rPr>
      <t>Ensure that Microsoft Entra authentication is Configured for SQL Servers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</si>
  <si>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SQL servers</t>
    </r>
    <r>
      <rPr>
        <sz val="11"/>
        <color rgb="FF000000"/>
        <rFont val="Calibri"/>
      </rPr>
      <t xml:space="preserve">
</t>
    </r>
    <r>
      <rPr>
        <sz val="11"/>
        <color rgb="FF000000"/>
        <rFont val="Calibri"/>
      </rPr>
      <t xml:space="preserve">- For each SQL server, click on </t>
    </r>
    <r>
      <rPr>
        <b/>
        <sz val="11"/>
        <color rgb="FF000000"/>
        <rFont val="Calibri"/>
      </rPr>
      <t>Microsoft Entra admin</t>
    </r>
    <r>
      <rPr>
        <sz val="11"/>
        <color rgb="FF000000"/>
        <rFont val="Calibri"/>
      </rPr>
      <t xml:space="preserve">
</t>
    </r>
    <r>
      <rPr>
        <sz val="11"/>
        <color rgb="FF000000"/>
        <rFont val="Calibri"/>
      </rPr>
      <t xml:space="preserve">- Click on </t>
    </r>
    <r>
      <rPr>
        <b/>
        <sz val="11"/>
        <color rgb="FF000000"/>
        <rFont val="Calibri"/>
      </rPr>
      <t>Set admin</t>
    </r>
    <r>
      <rPr>
        <sz val="11"/>
        <color rgb="FF000000"/>
        <rFont val="Calibri"/>
      </rPr>
      <t xml:space="preserve">
</t>
    </r>
    <r>
      <rPr>
        <sz val="11"/>
        <color rgb="FF000000"/>
        <rFont val="Calibri"/>
      </rPr>
      <t>- Select an admin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 xml:space="preserve">az ad user show --id </t>
    </r>
    <r>
      <rPr>
        <sz val="11"/>
        <color rgb="FF006096"/>
        <rFont val="Roboto Condensed"/>
      </rPr>
      <t xml:space="preserve">
</t>
    </r>
    <r>
      <rPr>
        <sz val="11"/>
        <color rgb="FF000000"/>
        <rFont val="Calibri"/>
      </rPr>
      <t xml:space="preserve">
</t>
    </r>
    <r>
      <rPr>
        <sz val="11"/>
        <color rgb="FF000000"/>
        <rFont val="Calibri"/>
      </rPr>
      <t>For each Server, set AD Admin</t>
    </r>
    <r>
      <rPr>
        <sz val="11"/>
        <color rgb="FF000000"/>
        <rFont val="Calibri"/>
      </rPr>
      <t xml:space="preserve">
</t>
    </r>
    <r>
      <rPr>
        <sz val="11"/>
        <color rgb="FF006096"/>
        <rFont val="Roboto Condensed"/>
      </rPr>
      <t>az sql server ad-admin create --resource-group &lt;resource group name&gt; --server &lt;server name&gt; --display-name &lt;display name&gt; --object-id &lt;object id of user&gt;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Server, set Entra ID Admin</t>
    </r>
    <r>
      <rPr>
        <sz val="11"/>
        <color rgb="FF000000"/>
        <rFont val="Calibri"/>
      </rPr>
      <t xml:space="preserve">
</t>
    </r>
    <r>
      <rPr>
        <sz val="11"/>
        <color rgb="FF006096"/>
        <rFont val="Roboto Condensed"/>
      </rPr>
      <t>Set-AzSqlServerActiveDirectoryAdministrator -ResourceGroupName &lt;resource group name&gt; -ServerName &lt;server name&gt; -DisplayName "&lt;Display name of AD account to set as DB administrator&gt;"</t>
    </r>
    <r>
      <rPr>
        <sz val="11"/>
        <color rgb="FF006096"/>
        <rFont val="Roboto Condensed"/>
      </rPr>
      <t xml:space="preserve">
</t>
    </r>
  </si>
  <si>
    <r>
      <rPr>
        <sz val="11"/>
        <color rgb="FF000000"/>
        <rFont val="Calibri"/>
      </rPr>
      <t>Use Microsoft Entra authentication for authentication with SQL Database to manage credentials in a single place.</t>
    </r>
  </si>
  <si>
    <r>
      <rPr>
        <sz val="11"/>
        <color rgb="FF000000"/>
        <rFont val="Calibri"/>
      </rPr>
      <t>This will create administrative overhead with user account and permission management. For further security on these administrative accounts, you may want to consider licensing which supports features like Multi Factor Authentication.</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</si>
  <si>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SQL servers</t>
    </r>
    <r>
      <rPr>
        <sz val="11"/>
        <color rgb="FF000000"/>
        <rFont val="Calibri"/>
      </rPr>
      <t xml:space="preserve">
</t>
    </r>
    <r>
      <rPr>
        <sz val="11"/>
        <color rgb="FF000000"/>
        <rFont val="Calibri"/>
      </rPr>
      <t xml:space="preserve">- For each SQL server, click on </t>
    </r>
    <r>
      <rPr>
        <b/>
        <sz val="11"/>
        <color rgb="FF000000"/>
        <rFont val="Calibri"/>
      </rPr>
      <t>Microsoft Entra admin</t>
    </r>
    <r>
      <rPr>
        <sz val="11"/>
        <color rgb="FF000000"/>
        <rFont val="Calibri"/>
      </rPr>
      <t xml:space="preserve"> under the Settings section</t>
    </r>
    <r>
      <rPr>
        <sz val="11"/>
        <color rgb="FF000000"/>
        <rFont val="Calibri"/>
      </rPr>
      <t xml:space="preserve">
</t>
    </r>
    <r>
      <rPr>
        <sz val="11"/>
        <color rgb="FF000000"/>
        <rFont val="Calibri"/>
      </rPr>
      <t xml:space="preserve">- Ensure that a value has been set for </t>
    </r>
    <r>
      <rPr>
        <b/>
        <sz val="11"/>
        <color rgb="FF000000"/>
        <rFont val="Calibri"/>
      </rPr>
      <t>Admin Name</t>
    </r>
    <r>
      <rPr>
        <sz val="11"/>
        <color rgb="FF000000"/>
        <rFont val="Calibri"/>
      </rPr>
      <t xml:space="preserve"> under the </t>
    </r>
    <r>
      <rPr>
        <b/>
        <sz val="11"/>
        <color rgb="FF000000"/>
        <rFont val="Calibri"/>
      </rPr>
      <t>Microsoft Entra admin</t>
    </r>
    <r>
      <rPr>
        <sz val="11"/>
        <color rgb="FF000000"/>
        <rFont val="Calibri"/>
      </rPr>
      <t xml:space="preserve"> section</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To list SQL Server Admins on a specific server:</t>
    </r>
    <r>
      <rPr>
        <sz val="11"/>
        <color rgb="FF000000"/>
        <rFont val="Calibri"/>
      </rPr>
      <t xml:space="preserve">
</t>
    </r>
    <r>
      <rPr>
        <sz val="11"/>
        <color rgb="FF006096"/>
        <rFont val="Roboto Condensed"/>
      </rPr>
      <t>az sql server ad-admin list --resource-group &lt;resource-group&gt; --server &lt;server&gt;</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Print a list of all SQL Servers to find which one you want to audit</t>
    </r>
    <r>
      <rPr>
        <sz val="11"/>
        <color rgb="FF000000"/>
        <rFont val="Calibri"/>
      </rPr>
      <t xml:space="preserve">
</t>
    </r>
    <r>
      <rPr>
        <sz val="11"/>
        <color rgb="FF006096"/>
        <rFont val="Roboto Condensed"/>
      </rPr>
      <t>Get-AzSqlServer</t>
    </r>
    <r>
      <rPr>
        <sz val="11"/>
        <color rgb="FF006096"/>
        <rFont val="Roboto Condensed"/>
      </rPr>
      <t xml:space="preserve">
</t>
    </r>
    <r>
      <rPr>
        <sz val="11"/>
        <color rgb="FF000000"/>
        <rFont val="Calibri"/>
      </rPr>
      <t xml:space="preserve">
</t>
    </r>
    <r>
      <rPr>
        <sz val="11"/>
        <color rgb="FF000000"/>
        <rFont val="Calibri"/>
      </rPr>
      <t>Audit a list of Administrators on a Specific Server</t>
    </r>
    <r>
      <rPr>
        <sz val="11"/>
        <color rgb="FF000000"/>
        <rFont val="Calibri"/>
      </rPr>
      <t xml:space="preserve">
</t>
    </r>
    <r>
      <rPr>
        <sz val="11"/>
        <color rgb="FF006096"/>
        <rFont val="Roboto Condensed"/>
      </rPr>
      <t>Get-AzSqlServerActiveDirectoryAdministrator -ResourceGroupName &lt;resource group name&gt; -ServerName &lt;server name&gt;</t>
    </r>
    <r>
      <rPr>
        <sz val="11"/>
        <color rgb="FF006096"/>
        <rFont val="Roboto Condensed"/>
      </rPr>
      <t xml:space="preserve">
</t>
    </r>
    <r>
      <rPr>
        <sz val="11"/>
        <color rgb="FF000000"/>
        <rFont val="Calibri"/>
      </rPr>
      <t xml:space="preserve">
</t>
    </r>
    <r>
      <rPr>
        <sz val="11"/>
        <color rgb="FF000000"/>
        <rFont val="Calibri"/>
      </rPr>
      <t xml:space="preserve">Ensure Output shows </t>
    </r>
    <r>
      <rPr>
        <b/>
        <sz val="11"/>
        <color rgb="FF000000"/>
        <rFont val="Calibri"/>
      </rPr>
      <t>DisplayName</t>
    </r>
    <r>
      <rPr>
        <sz val="11"/>
        <color rgb="FF000000"/>
        <rFont val="Calibri"/>
      </rPr>
      <t xml:space="preserve"> set to </t>
    </r>
    <r>
      <rPr>
        <b/>
        <sz val="11"/>
        <color rgb="FF000000"/>
        <rFont val="Calibri"/>
      </rPr>
      <t>AD account</t>
    </r>
    <r>
      <rPr>
        <sz val="11"/>
        <color rgb="FF000000"/>
        <rFont val="Calibri"/>
      </rPr>
      <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1f314764-cb73-4fc9-b863-8eca98ac36e9 </t>
    </r>
    <r>
      <rPr>
        <sz val="11"/>
        <color rgb="FF0000FF"/>
        <rFont val="Calibri"/>
      </rPr>
      <t>(https://portal.azure.com/#view/Microsoft_Azure_Policy/PolicyDetailBlade/definitionId/%2Fproviders%2FMicrosoft.Authorization%2FpolicyDefinitions%2F1f314764-cb73-4fc9-b863-8eca98ac36e9)</t>
    </r>
    <r>
      <rPr>
        <sz val="11"/>
        <color rgb="FF000000"/>
        <rFont val="Calibri"/>
      </rPr>
      <t xml:space="preserve"> </t>
    </r>
    <r>
      <rPr>
        <b/>
        <sz val="11"/>
        <color rgb="FF000000"/>
        <rFont val="Calibri"/>
      </rPr>
      <t>- Name:</t>
    </r>
    <r>
      <rPr>
        <sz val="11"/>
        <color rgb="FF000000"/>
        <rFont val="Calibri"/>
      </rPr>
      <t xml:space="preserve"> 'An Azure Active Directory administrator should be provisioned for SQL servers'</t>
    </r>
  </si>
  <si>
    <r>
      <rPr>
        <sz val="11"/>
        <color rgb="FF000000"/>
        <rFont val="Calibri"/>
      </rPr>
      <t>Entra ID Authentication for SQL Database/Server is not enabled by default</t>
    </r>
  </si>
  <si>
    <t>9.6</t>
  </si>
  <si>
    <r>
      <rPr>
        <sz val="11"/>
        <rFont val="Calibri"/>
      </rPr>
      <t xml:space="preserve">Ensure that </t>
    </r>
    <r>
      <rPr>
        <sz val="11"/>
        <color rgb="FF000000"/>
        <rFont val="Calibri"/>
      </rPr>
      <t>'</t>
    </r>
    <r>
      <rPr>
        <b/>
        <sz val="11"/>
        <color rgb="FF000000"/>
        <rFont val="Calibri"/>
      </rPr>
      <t>Data encryption</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on a SQL Database</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</si>
  <si>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SQL databases</t>
    </r>
    <r>
      <rPr>
        <sz val="11"/>
        <color rgb="FF000000"/>
        <rFont val="Calibri"/>
      </rPr>
      <t xml:space="preserve">
</t>
    </r>
    <r>
      <rPr>
        <sz val="11"/>
        <color rgb="FF000000"/>
        <rFont val="Calibri"/>
      </rPr>
      <t>- For each DB instance</t>
    </r>
    <r>
      <rPr>
        <sz val="11"/>
        <color rgb="FF000000"/>
        <rFont val="Calibri"/>
      </rPr>
      <t xml:space="preserve">
</t>
    </r>
    <r>
      <rPr>
        <sz val="11"/>
        <color rgb="FF000000"/>
        <rFont val="Calibri"/>
      </rPr>
      <t xml:space="preserve">- Click on </t>
    </r>
    <r>
      <rPr>
        <b/>
        <sz val="11"/>
        <color rgb="FF000000"/>
        <rFont val="Calibri"/>
      </rPr>
      <t>Transparent data encryption</t>
    </r>
    <r>
      <rPr>
        <sz val="11"/>
        <color rgb="FF000000"/>
        <rFont val="Calibri"/>
      </rPr>
      <t xml:space="preserve">
</t>
    </r>
    <r>
      <rPr>
        <sz val="11"/>
        <color rgb="FF000000"/>
        <rFont val="Calibri"/>
      </rPr>
      <t xml:space="preserve">- Set </t>
    </r>
    <r>
      <rPr>
        <b/>
        <sz val="11"/>
        <color rgb="FF000000"/>
        <rFont val="Calibri"/>
      </rPr>
      <t>Data encryption</t>
    </r>
    <r>
      <rPr>
        <sz val="11"/>
        <color rgb="FF000000"/>
        <rFont val="Calibri"/>
      </rPr>
      <t xml:space="preserve"> to </t>
    </r>
    <r>
      <rPr>
        <b/>
        <sz val="11"/>
        <color rgb="FF000000"/>
        <rFont val="Calibri"/>
      </rPr>
      <t>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enable </t>
    </r>
    <r>
      <rPr>
        <b/>
        <sz val="11"/>
        <color rgb="FF000000"/>
        <rFont val="Calibri"/>
      </rPr>
      <t>Transparent data encryption</t>
    </r>
    <r>
      <rPr>
        <sz val="11"/>
        <color rgb="FF000000"/>
        <rFont val="Calibri"/>
      </rPr>
      <t xml:space="preserve"> for SQL DB instance.</t>
    </r>
    <r>
      <rPr>
        <sz val="11"/>
        <color rgb="FF000000"/>
        <rFont val="Calibri"/>
      </rPr>
      <t xml:space="preserve">
</t>
    </r>
    <r>
      <rPr>
        <sz val="11"/>
        <color rgb="FF006096"/>
        <rFont val="Roboto Condensed"/>
      </rPr>
      <t>az sql db tde set --resource-group &lt;resourceGroup&gt; --server &lt;dbServerName&gt; --database &lt;dbName&gt; --status Enabled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Use the below command to enable </t>
    </r>
    <r>
      <rPr>
        <b/>
        <sz val="11"/>
        <color rgb="FF000000"/>
        <rFont val="Calibri"/>
      </rPr>
      <t>Transparent data encryption</t>
    </r>
    <r>
      <rPr>
        <sz val="11"/>
        <color rgb="FF000000"/>
        <rFont val="Calibri"/>
      </rPr>
      <t xml:space="preserve"> for SQL DB instance.</t>
    </r>
    <r>
      <rPr>
        <sz val="11"/>
        <color rgb="FF000000"/>
        <rFont val="Calibri"/>
      </rPr>
      <t xml:space="preserve">
</t>
    </r>
    <r>
      <rPr>
        <sz val="11"/>
        <color rgb="FF006096"/>
        <rFont val="Roboto Condensed"/>
      </rPr>
      <t>Set-AzSqlDatabaseTransparentDataEncryption -ResourceGroupName &lt;Resource Group Name&gt; -ServerName &lt;SQL Server Name&gt; -DatabaseName &lt;Database Name&gt; -State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TDE cannot be used to encrypt the logical master database in SQL Database. The master database contains objects that are needed to perform the TDE operations on the user databases.</t>
    </r>
    <r>
      <rPr>
        <sz val="11"/>
        <color rgb="FF000000"/>
        <rFont val="Calibri"/>
      </rPr>
      <t xml:space="preserve">
</t>
    </r>
    <r>
      <rPr>
        <sz val="11"/>
        <color rgb="FF000000"/>
        <rFont val="Calibri"/>
      </rPr>
      <t>-  Azure Portal does not show master databases per SQL server. However, CLI/API responses will show master databases.</t>
    </r>
  </si>
  <si>
    <r>
      <rPr>
        <sz val="11"/>
        <color rgb="FF000000"/>
        <rFont val="Calibri"/>
      </rPr>
      <t>Enable Transparent Data Encryption on every SQL server.</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</si>
  <si>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SQL databases</t>
    </r>
    <r>
      <rPr>
        <sz val="11"/>
        <color rgb="FF000000"/>
        <rFont val="Calibri"/>
      </rPr>
      <t xml:space="preserve">
</t>
    </r>
    <r>
      <rPr>
        <sz val="11"/>
        <color rgb="FF000000"/>
        <rFont val="Calibri"/>
      </rPr>
      <t>- For each DB instance</t>
    </r>
    <r>
      <rPr>
        <sz val="11"/>
        <color rgb="FF000000"/>
        <rFont val="Calibri"/>
      </rPr>
      <t xml:space="preserve">
</t>
    </r>
    <r>
      <rPr>
        <sz val="11"/>
        <color rgb="FF000000"/>
        <rFont val="Calibri"/>
      </rPr>
      <t xml:space="preserve">- Click on </t>
    </r>
    <r>
      <rPr>
        <b/>
        <sz val="11"/>
        <color rgb="FF000000"/>
        <rFont val="Calibri"/>
      </rPr>
      <t>Transparent data encryption</t>
    </r>
    <r>
      <rPr>
        <sz val="11"/>
        <color rgb="FF000000"/>
        <rFont val="Calibri"/>
      </rPr>
      <t xml:space="preserve">
</t>
    </r>
    <r>
      <rPr>
        <sz val="11"/>
        <color rgb="FF000000"/>
        <rFont val="Calibri"/>
      </rPr>
      <t xml:space="preserve">- Ensure that </t>
    </r>
    <r>
      <rPr>
        <b/>
        <sz val="11"/>
        <color rgb="FF000000"/>
        <rFont val="Calibri"/>
      </rPr>
      <t>Data encryption</t>
    </r>
    <r>
      <rPr>
        <sz val="11"/>
        <color rgb="FF000000"/>
        <rFont val="Calibri"/>
      </rPr>
      <t xml:space="preserve"> is set to </t>
    </r>
    <r>
      <rPr>
        <b/>
        <sz val="11"/>
        <color rgb="FF000000"/>
        <rFont val="Calibri"/>
      </rPr>
      <t>On</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the output of the below command is </t>
    </r>
    <r>
      <rPr>
        <b/>
        <sz val="11"/>
        <color rgb="FF000000"/>
        <rFont val="Calibri"/>
      </rPr>
      <t>Enabled</t>
    </r>
    <r>
      <rPr>
        <sz val="11"/>
        <color rgb="FF000000"/>
        <rFont val="Calibri"/>
      </rPr>
      <t xml:space="preserve">
</t>
    </r>
    <r>
      <rPr>
        <sz val="11"/>
        <color rgb="FF006096"/>
        <rFont val="Roboto Condensed"/>
      </rPr>
      <t>az sql db tde show --resource-group &lt;resourceGroup&gt; --server &lt;dbServerName&gt; --database &lt;dbName&gt; --query status</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Get a list of SQL Servers.</t>
    </r>
    <r>
      <rPr>
        <sz val="11"/>
        <color rgb="FF000000"/>
        <rFont val="Calibri"/>
      </rPr>
      <t xml:space="preserve">
</t>
    </r>
    <r>
      <rPr>
        <sz val="11"/>
        <color rgb="FF006096"/>
        <rFont val="Roboto Condensed"/>
      </rPr>
      <t>Get-AzSqlServer</t>
    </r>
    <r>
      <rPr>
        <sz val="11"/>
        <color rgb="FF006096"/>
        <rFont val="Roboto Condensed"/>
      </rPr>
      <t xml:space="preserve">
</t>
    </r>
    <r>
      <rPr>
        <sz val="11"/>
        <color rgb="FF000000"/>
        <rFont val="Calibri"/>
      </rPr>
      <t xml:space="preserve">
</t>
    </r>
    <r>
      <rPr>
        <sz val="11"/>
        <color rgb="FF000000"/>
        <rFont val="Calibri"/>
      </rPr>
      <t>For each server, list the databases.</t>
    </r>
    <r>
      <rPr>
        <sz val="11"/>
        <color rgb="FF000000"/>
        <rFont val="Calibri"/>
      </rPr>
      <t xml:space="preserve">
</t>
    </r>
    <r>
      <rPr>
        <sz val="11"/>
        <color rgb="FF006096"/>
        <rFont val="Roboto Condensed"/>
      </rPr>
      <t>Get-AzSqlDatabase -ServerName &lt;SQL Server Name&gt; -ResourceGroupName &lt;Resource Group Name&gt;</t>
    </r>
    <r>
      <rPr>
        <sz val="11"/>
        <color rgb="FF006096"/>
        <rFont val="Roboto Condensed"/>
      </rPr>
      <t xml:space="preserve">
</t>
    </r>
    <r>
      <rPr>
        <sz val="11"/>
        <color rgb="FF000000"/>
        <rFont val="Calibri"/>
      </rPr>
      <t xml:space="preserve">
</t>
    </r>
    <r>
      <rPr>
        <sz val="11"/>
        <color rgb="FF000000"/>
        <rFont val="Calibri"/>
      </rPr>
      <t xml:space="preserve">For each database not listed as a </t>
    </r>
    <r>
      <rPr>
        <b/>
        <sz val="11"/>
        <color rgb="FF000000"/>
        <rFont val="Calibri"/>
      </rPr>
      <t>Master</t>
    </r>
    <r>
      <rPr>
        <sz val="11"/>
        <color rgb="FF000000"/>
        <rFont val="Calibri"/>
      </rPr>
      <t xml:space="preserve"> database, check for Transparent Data Encryption.</t>
    </r>
    <r>
      <rPr>
        <sz val="11"/>
        <color rgb="FF000000"/>
        <rFont val="Calibri"/>
      </rPr>
      <t xml:space="preserve">
</t>
    </r>
    <r>
      <rPr>
        <sz val="11"/>
        <color rgb="FF006096"/>
        <rFont val="Roboto Condensed"/>
      </rPr>
      <t>Get-AzSqlDatabaseTransparentDataEncryption -ResourceGroupName &lt;Resource Group Name&gt; -ServerName &lt;SQL Server Name&gt; -DatabaseName &lt;Database Name&gt;</t>
    </r>
    <r>
      <rPr>
        <sz val="11"/>
        <color rgb="FF006096"/>
        <rFont val="Roboto Condensed"/>
      </rPr>
      <t xml:space="preserve">
</t>
    </r>
    <r>
      <rPr>
        <sz val="11"/>
        <color rgb="FF000000"/>
        <rFont val="Calibri"/>
      </rPr>
      <t xml:space="preserve">
</t>
    </r>
    <r>
      <rPr>
        <sz val="11"/>
        <color rgb="FF000000"/>
        <rFont val="Calibri"/>
      </rPr>
      <t xml:space="preserve">Make sure </t>
    </r>
    <r>
      <rPr>
        <b/>
        <sz val="11"/>
        <color rgb="FF000000"/>
        <rFont val="Calibri"/>
      </rPr>
      <t>DataEncryption</t>
    </r>
    <r>
      <rPr>
        <sz val="11"/>
        <color rgb="FF000000"/>
        <rFont val="Calibri"/>
      </rPr>
      <t xml:space="preserve"> is </t>
    </r>
    <r>
      <rPr>
        <b/>
        <sz val="11"/>
        <color rgb="FF000000"/>
        <rFont val="Calibri"/>
      </rPr>
      <t>Enabled</t>
    </r>
    <r>
      <rPr>
        <sz val="11"/>
        <color rgb="FF000000"/>
        <rFont val="Calibri"/>
      </rPr>
      <t xml:space="preserve"> for each database except the </t>
    </r>
    <r>
      <rPr>
        <b/>
        <sz val="11"/>
        <color rgb="FF000000"/>
        <rFont val="Calibri"/>
      </rPr>
      <t>Master</t>
    </r>
    <r>
      <rPr>
        <sz val="11"/>
        <color rgb="FF000000"/>
        <rFont val="Calibri"/>
      </rPr>
      <t xml:space="preserve"> database.</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17k78e20-9358-41c9-923c-fb736d382a12 </t>
    </r>
    <r>
      <rPr>
        <sz val="11"/>
        <color rgb="FF0000FF"/>
        <rFont val="Calibri"/>
      </rPr>
      <t>(https://portal.azure.com/#view/Microsoft_Azure_Policy/PolicyDetailBlade/definitionId/%2Fproviders%2FMicrosoft.Authorization%2FpolicyDefinitions%2F17k78e20-9358-41c9-923c-fb736d382a12)</t>
    </r>
    <r>
      <rPr>
        <sz val="11"/>
        <color rgb="FF000000"/>
        <rFont val="Calibri"/>
      </rPr>
      <t xml:space="preserve"> </t>
    </r>
    <r>
      <rPr>
        <b/>
        <sz val="11"/>
        <color rgb="FF000000"/>
        <rFont val="Calibri"/>
      </rPr>
      <t>- Name:</t>
    </r>
    <r>
      <rPr>
        <sz val="11"/>
        <color rgb="FF000000"/>
        <rFont val="Calibri"/>
      </rPr>
      <t xml:space="preserve"> 'Transparent Data Encryption on SQL databases should be enabled'</t>
    </r>
  </si>
  <si>
    <r>
      <rPr>
        <sz val="11"/>
        <color rgb="FF000000"/>
        <rFont val="Calibri"/>
      </rPr>
      <t xml:space="preserve">By default, </t>
    </r>
    <r>
      <rPr>
        <b/>
        <sz val="11"/>
        <color rgb="FF000000"/>
        <rFont val="Calibri"/>
      </rPr>
      <t>Data encryption</t>
    </r>
    <r>
      <rPr>
        <sz val="11"/>
        <color rgb="FF000000"/>
        <rFont val="Calibri"/>
      </rPr>
      <t xml:space="preserve"> is set to </t>
    </r>
    <r>
      <rPr>
        <b/>
        <sz val="11"/>
        <color rgb="FF000000"/>
        <rFont val="Calibri"/>
      </rPr>
      <t>On</t>
    </r>
    <r>
      <rPr>
        <sz val="11"/>
        <color rgb="FF000000"/>
        <rFont val="Calibri"/>
      </rPr>
      <t>.</t>
    </r>
  </si>
  <si>
    <t>9.7</t>
  </si>
  <si>
    <r>
      <rPr>
        <sz val="11"/>
        <rFont val="Calibri"/>
      </rPr>
      <t xml:space="preserve">Ensure that </t>
    </r>
    <r>
      <rPr>
        <sz val="11"/>
        <color rgb="FF000000"/>
        <rFont val="Calibri"/>
      </rPr>
      <t>'</t>
    </r>
    <r>
      <rPr>
        <b/>
        <sz val="11"/>
        <color rgb="FF000000"/>
        <rFont val="Calibri"/>
      </rPr>
      <t>Auditing</t>
    </r>
    <r>
      <rPr>
        <sz val="11"/>
        <color rgb="FF000000"/>
        <rFont val="Calibri"/>
      </rPr>
      <t>'</t>
    </r>
    <r>
      <rPr>
        <sz val="11"/>
        <color rgb="FF000000"/>
        <rFont val="Calibri"/>
      </rPr>
      <t xml:space="preserve"> Retention is </t>
    </r>
    <r>
      <rPr>
        <sz val="11"/>
        <color rgb="FF000000"/>
        <rFont val="Calibri"/>
      </rPr>
      <t>'</t>
    </r>
    <r>
      <rPr>
        <b/>
        <sz val="11"/>
        <color rgb="FF000000"/>
        <rFont val="Calibri"/>
      </rPr>
      <t>greater than 90 days</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</si>
  <si>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SQL servers</t>
    </r>
    <r>
      <rPr>
        <sz val="11"/>
        <color rgb="FF000000"/>
        <rFont val="Calibri"/>
      </rPr>
      <t xml:space="preserve">
</t>
    </r>
    <r>
      <rPr>
        <sz val="11"/>
        <color rgb="FF000000"/>
        <rFont val="Calibri"/>
      </rPr>
      <t>- For each server instance</t>
    </r>
    <r>
      <rPr>
        <sz val="11"/>
        <color rgb="FF000000"/>
        <rFont val="Calibri"/>
      </rPr>
      <t xml:space="preserve">
</t>
    </r>
    <r>
      <rPr>
        <sz val="11"/>
        <color rgb="FF000000"/>
        <rFont val="Calibri"/>
      </rPr>
      <t xml:space="preserve">- Click on </t>
    </r>
    <r>
      <rPr>
        <b/>
        <sz val="11"/>
        <color rgb="FF000000"/>
        <rFont val="Calibri"/>
      </rPr>
      <t>Auditing</t>
    </r>
    <r>
      <rPr>
        <sz val="11"/>
        <color rgb="FF000000"/>
        <rFont val="Calibri"/>
      </rPr>
      <t xml:space="preserve">
</t>
    </r>
    <r>
      <rPr>
        <sz val="11"/>
        <color rgb="FF000000"/>
        <rFont val="Calibri"/>
      </rPr>
      <t xml:space="preserve">- If storage is selected, expand </t>
    </r>
    <r>
      <rPr>
        <b/>
        <sz val="11"/>
        <color rgb="FF000000"/>
        <rFont val="Calibri"/>
      </rPr>
      <t>Advanced properties</t>
    </r>
    <r>
      <rPr>
        <sz val="11"/>
        <color rgb="FF000000"/>
        <rFont val="Calibri"/>
      </rPr>
      <t xml:space="preserve">
</t>
    </r>
    <r>
      <rPr>
        <sz val="11"/>
        <color rgb="FF000000"/>
        <rFont val="Calibri"/>
      </rPr>
      <t xml:space="preserve">- Set the </t>
    </r>
    <r>
      <rPr>
        <b/>
        <sz val="11"/>
        <color rgb="FF000000"/>
        <rFont val="Calibri"/>
      </rPr>
      <t>Retention (days)</t>
    </r>
    <r>
      <rPr>
        <sz val="11"/>
        <color rgb="FF000000"/>
        <rFont val="Calibri"/>
      </rPr>
      <t xml:space="preserve"> setting greater than </t>
    </r>
    <r>
      <rPr>
        <b/>
        <sz val="11"/>
        <color rgb="FF000000"/>
        <rFont val="Calibri"/>
      </rPr>
      <t>90</t>
    </r>
    <r>
      <rPr>
        <sz val="11"/>
        <color rgb="FF000000"/>
        <rFont val="Calibri"/>
      </rPr>
      <t xml:space="preserve"> days or </t>
    </r>
    <r>
      <rPr>
        <b/>
        <sz val="11"/>
        <color rgb="FF000000"/>
        <rFont val="Calibri"/>
      </rPr>
      <t>0</t>
    </r>
    <r>
      <rPr>
        <sz val="11"/>
        <color rgb="FF000000"/>
        <rFont val="Calibri"/>
      </rPr>
      <t xml:space="preserve"> for unlimited retention.</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 xml:space="preserve">
</t>
    </r>
    <r>
      <rPr>
        <b/>
        <sz val="11"/>
        <color rgb="FF000000"/>
        <rFont val="Calibri"/>
      </rPr>
      <t>Remediate From PowerShell</t>
    </r>
    <r>
      <rPr>
        <sz val="11"/>
        <color rgb="FF000000"/>
        <rFont val="Calibri"/>
      </rPr>
      <t>For each Server, set retention policy to more than 90 days</t>
    </r>
    <r>
      <rPr>
        <sz val="11"/>
        <color rgb="FF000000"/>
        <rFont val="Calibri"/>
      </rPr>
      <t xml:space="preserve">
</t>
    </r>
    <r>
      <rPr>
        <sz val="11"/>
        <color rgb="FF000000"/>
        <rFont val="Calibri"/>
      </rPr>
      <t>Log Analytics Example</t>
    </r>
    <r>
      <rPr>
        <sz val="11"/>
        <color rgb="FF000000"/>
        <rFont val="Calibri"/>
      </rPr>
      <t xml:space="preserve">
</t>
    </r>
    <r>
      <rPr>
        <sz val="11"/>
        <color rgb="FF006096"/>
        <rFont val="Roboto Condensed"/>
      </rPr>
      <t>Set-AzSqlServerAudit -ResourceGroupName &lt;resource group name&gt; -ServerName &lt;SQL Server name&gt; -RetentionInDays &lt;Number of Days to retain the audit logs, should be more than 90 days&gt; -LogAnalyticsTargetState Enabled -WorkspaceResourceId "/subscriptions/&lt;subscription ID&gt;/resourceGroups/insights-integration/providers/Microsoft.OperationalInsights/workspaces/&lt;workspace name&gt;</t>
    </r>
    <r>
      <rPr>
        <sz val="11"/>
        <color rgb="FF006096"/>
        <rFont val="Roboto Condensed"/>
      </rPr>
      <t xml:space="preserve">
</t>
    </r>
    <r>
      <rPr>
        <sz val="11"/>
        <color rgb="FF000000"/>
        <rFont val="Calibri"/>
      </rPr>
      <t xml:space="preserve">
</t>
    </r>
    <r>
      <rPr>
        <sz val="11"/>
        <color rgb="FF000000"/>
        <rFont val="Calibri"/>
      </rPr>
      <t>Event Hub Example</t>
    </r>
    <r>
      <rPr>
        <sz val="11"/>
        <color rgb="FF000000"/>
        <rFont val="Calibri"/>
      </rPr>
      <t xml:space="preserve">
</t>
    </r>
    <r>
      <rPr>
        <sz val="11"/>
        <color rgb="FF006096"/>
        <rFont val="Roboto Condensed"/>
      </rPr>
      <t xml:space="preserve">Set-AzSqlServerAudit -ResourceGroupName "&lt;resource group name&gt;" -ServerName "&lt;SQL Server name&gt;" -EventHubTargetState Enabled -EventHubName </t>
    </r>
    <r>
      <rPr>
        <sz val="11"/>
        <color rgb="FF006096"/>
        <rFont val="Roboto Condensed"/>
      </rPr>
      <t xml:space="preserve">
</t>
    </r>
    <r>
      <rPr>
        <sz val="11"/>
        <color rgb="FF006096"/>
        <rFont val="Roboto Condensed"/>
      </rPr>
      <t xml:space="preserve">    "&lt;Event Hub name&gt;" -EventHubAuthorizationRuleResourceId "&lt;Event Hub Authorization Rule Resource ID&gt;"</t>
    </r>
    <r>
      <rPr>
        <sz val="11"/>
        <color rgb="FF006096"/>
        <rFont val="Roboto Condensed"/>
      </rPr>
      <t xml:space="preserve">
</t>
    </r>
    <r>
      <rPr>
        <sz val="11"/>
        <color rgb="FF000000"/>
        <rFont val="Calibri"/>
      </rPr>
      <t xml:space="preserve">
</t>
    </r>
    <r>
      <rPr>
        <sz val="11"/>
        <color rgb="FF000000"/>
        <rFont val="Calibri"/>
      </rPr>
      <t>Blob Storage Example</t>
    </r>
    <r>
      <rPr>
        <sz val="11"/>
        <color rgb="FF000000"/>
        <rFont val="Calibri"/>
      </rPr>
      <t xml:space="preserve">
</t>
    </r>
    <r>
      <rPr>
        <sz val="11"/>
        <color rgb="FF006096"/>
        <rFont val="Roboto Condensed"/>
      </rPr>
      <t xml:space="preserve">Set-AzSqlServerAudit -ResourceGroupName "&lt;resource group name&gt;" -ServerName "&lt;SQL Server name&gt;" -BlobStorageTargetState Enabled </t>
    </r>
    <r>
      <rPr>
        <sz val="11"/>
        <color rgb="FF006096"/>
        <rFont val="Roboto Condensed"/>
      </rPr>
      <t xml:space="preserve">
</t>
    </r>
    <r>
      <rPr>
        <sz val="11"/>
        <color rgb="FF006096"/>
        <rFont val="Roboto Condensed"/>
      </rPr>
      <t xml:space="preserve">    -StorageAccountResourceId "/subscriptions/&lt;subscription_ID&gt;/resourceGroups/&lt;Resource_Group&gt;/providers/Microsoft.Stora</t>
    </r>
    <r>
      <rPr>
        <sz val="11"/>
        <color rgb="FF006096"/>
        <rFont val="Roboto Condensed"/>
      </rPr>
      <t xml:space="preserve">
</t>
    </r>
    <r>
      <rPr>
        <sz val="11"/>
        <color rgb="FF006096"/>
        <rFont val="Roboto Condensed"/>
      </rPr>
      <t xml:space="preserve">    ge/storageAccounts/&lt;Storage Account name&gt;"</t>
    </r>
    <r>
      <rPr>
        <sz val="11"/>
        <color rgb="FF006096"/>
        <rFont val="Roboto Condensed"/>
      </rPr>
      <t xml:space="preserve">
</t>
    </r>
  </si>
  <si>
    <r>
      <rPr>
        <sz val="11"/>
        <color rgb="FF000000"/>
        <rFont val="Calibri"/>
      </rPr>
      <t>SQL Server Audit Retention should be configured to be greater than 90 days.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</si>
  <si>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SQL servers</t>
    </r>
    <r>
      <rPr>
        <sz val="11"/>
        <color rgb="FF000000"/>
        <rFont val="Calibri"/>
      </rPr>
      <t xml:space="preserve">
</t>
    </r>
    <r>
      <rPr>
        <sz val="11"/>
        <color rgb="FF000000"/>
        <rFont val="Calibri"/>
      </rPr>
      <t>- For each server instance</t>
    </r>
    <r>
      <rPr>
        <sz val="11"/>
        <color rgb="FF000000"/>
        <rFont val="Calibri"/>
      </rPr>
      <t xml:space="preserve">
</t>
    </r>
    <r>
      <rPr>
        <sz val="11"/>
        <color rgb="FF000000"/>
        <rFont val="Calibri"/>
      </rPr>
      <t xml:space="preserve">- Click on </t>
    </r>
    <r>
      <rPr>
        <b/>
        <sz val="11"/>
        <color rgb="FF000000"/>
        <rFont val="Calibri"/>
      </rPr>
      <t>Auditing</t>
    </r>
    <r>
      <rPr>
        <sz val="11"/>
        <color rgb="FF000000"/>
        <rFont val="Calibri"/>
      </rPr>
      <t xml:space="preserve">
</t>
    </r>
    <r>
      <rPr>
        <sz val="11"/>
        <color rgb="FF000000"/>
        <rFont val="Calibri"/>
      </rPr>
      <t xml:space="preserve">- If storage is selected, expand </t>
    </r>
    <r>
      <rPr>
        <b/>
        <sz val="11"/>
        <color rgb="FF000000"/>
        <rFont val="Calibri"/>
      </rPr>
      <t>Advanced properties</t>
    </r>
    <r>
      <rPr>
        <sz val="11"/>
        <color rgb="FF000000"/>
        <rFont val="Calibri"/>
      </rPr>
      <t xml:space="preserve">
</t>
    </r>
    <r>
      <rPr>
        <sz val="11"/>
        <color rgb="FF000000"/>
        <rFont val="Calibri"/>
      </rPr>
      <t xml:space="preserve">- Ensure </t>
    </r>
    <r>
      <rPr>
        <b/>
        <sz val="11"/>
        <color rgb="FF000000"/>
        <rFont val="Calibri"/>
      </rPr>
      <t>Retention (days)</t>
    </r>
    <r>
      <rPr>
        <sz val="11"/>
        <color rgb="FF000000"/>
        <rFont val="Calibri"/>
      </rPr>
      <t xml:space="preserve"> setting is greater than </t>
    </r>
    <r>
      <rPr>
        <b/>
        <sz val="11"/>
        <color rgb="FF000000"/>
        <rFont val="Calibri"/>
      </rPr>
      <t>90</t>
    </r>
    <r>
      <rPr>
        <sz val="11"/>
        <color rgb="FF000000"/>
        <rFont val="Calibri"/>
      </rPr>
      <t xml:space="preserve"> days or </t>
    </r>
    <r>
      <rPr>
        <b/>
        <sz val="11"/>
        <color rgb="FF000000"/>
        <rFont val="Calibri"/>
      </rPr>
      <t>0</t>
    </r>
    <r>
      <rPr>
        <sz val="11"/>
        <color rgb="FF000000"/>
        <rFont val="Calibri"/>
      </rPr>
      <t xml:space="preserve"> for unlimited retention.</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Get the list of all SQL Servers</t>
    </r>
    <r>
      <rPr>
        <sz val="11"/>
        <color rgb="FF000000"/>
        <rFont val="Calibri"/>
      </rPr>
      <t xml:space="preserve">
</t>
    </r>
    <r>
      <rPr>
        <sz val="11"/>
        <color rgb="FF006096"/>
        <rFont val="Roboto Condensed"/>
      </rPr>
      <t>Get-AzSqlServer</t>
    </r>
    <r>
      <rPr>
        <sz val="11"/>
        <color rgb="FF006096"/>
        <rFont val="Roboto Condensed"/>
      </rPr>
      <t xml:space="preserve">
</t>
    </r>
    <r>
      <rPr>
        <sz val="11"/>
        <color rgb="FF000000"/>
        <rFont val="Calibri"/>
      </rPr>
      <t xml:space="preserve">
</t>
    </r>
    <r>
      <rPr>
        <sz val="11"/>
        <color rgb="FF000000"/>
        <rFont val="Calibri"/>
      </rPr>
      <t>For each Server</t>
    </r>
    <r>
      <rPr>
        <sz val="11"/>
        <color rgb="FF000000"/>
        <rFont val="Calibri"/>
      </rPr>
      <t xml:space="preserve">
</t>
    </r>
    <r>
      <rPr>
        <sz val="11"/>
        <color rgb="FF006096"/>
        <rFont val="Roboto Condensed"/>
      </rPr>
      <t>Get-AzSqlServerAudit -ResourceGroupName &lt;resource group name&gt; -ServerName &lt;server name&gt;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RetentionInDays</t>
    </r>
    <r>
      <rPr>
        <sz val="11"/>
        <color rgb="FF000000"/>
        <rFont val="Calibri"/>
      </rPr>
      <t xml:space="preserve"> is set to </t>
    </r>
    <r>
      <rPr>
        <b/>
        <sz val="11"/>
        <color rgb="FF000000"/>
        <rFont val="Calibri"/>
      </rPr>
      <t>more than 90</t>
    </r>
    <r>
      <rPr>
        <sz val="11"/>
        <color rgb="FF000000"/>
        <rFont val="Calibri"/>
      </rPr>
      <t xml:space="preserve">
</t>
    </r>
    <r>
      <rPr>
        <b/>
        <sz val="11"/>
        <color rgb="FF000000"/>
        <rFont val="Calibri"/>
      </rPr>
      <t>Note:</t>
    </r>
    <r>
      <rPr>
        <sz val="11"/>
        <color rgb="FF000000"/>
        <rFont val="Calibri"/>
      </rPr>
      <t xml:space="preserve"> If the SQL server is set with </t>
    </r>
    <r>
      <rPr>
        <b/>
        <sz val="11"/>
        <color rgb="FF000000"/>
        <rFont val="Calibri"/>
      </rPr>
      <t>LogAnalyticsTargetState</t>
    </r>
    <r>
      <rPr>
        <sz val="11"/>
        <color rgb="FF000000"/>
        <rFont val="Calibri"/>
      </rPr>
      <t xml:space="preserve"> setting set to </t>
    </r>
    <r>
      <rPr>
        <b/>
        <sz val="11"/>
        <color rgb="FF000000"/>
        <rFont val="Calibri"/>
      </rPr>
      <t>Enabled</t>
    </r>
    <r>
      <rPr>
        <sz val="11"/>
        <color rgb="FF000000"/>
        <rFont val="Calibri"/>
      </rPr>
      <t>, run the following additional command.</t>
    </r>
    <r>
      <rPr>
        <sz val="11"/>
        <color rgb="FF000000"/>
        <rFont val="Calibri"/>
      </rPr>
      <t xml:space="preserve">
</t>
    </r>
    <r>
      <rPr>
        <sz val="11"/>
        <color rgb="FF006096"/>
        <rFont val="Roboto Condensed"/>
      </rPr>
      <t>Get-AzOperationalInsightsWorkspace | Where-Object {$_.ResourceId -eq &lt;SQL Server WorkSpaceResourceId&gt;}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RetentionInDays</t>
    </r>
    <r>
      <rPr>
        <sz val="11"/>
        <color rgb="FF000000"/>
        <rFont val="Calibri"/>
      </rPr>
      <t xml:space="preserve"> is set to </t>
    </r>
    <r>
      <rPr>
        <b/>
        <sz val="11"/>
        <color rgb="FF000000"/>
        <rFont val="Calibri"/>
      </rPr>
      <t>more than 90</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89099bee-89e0-4b26-a5f4-165451757743 </t>
    </r>
    <r>
      <rPr>
        <sz val="11"/>
        <color rgb="FF0000FF"/>
        <rFont val="Calibri"/>
      </rPr>
      <t>(https://portal.azure.com/#view/Microsoft_Azure_Policy/PolicyDetailBlade/definitionId/%2Fproviders%2FMicrosoft.Authorization%2FpolicyDefinitions%2F89099bee-89e0-4b26-a5f4-165451757743)</t>
    </r>
    <r>
      <rPr>
        <sz val="11"/>
        <color rgb="FF000000"/>
        <rFont val="Calibri"/>
      </rPr>
      <t xml:space="preserve"> </t>
    </r>
    <r>
      <rPr>
        <b/>
        <sz val="11"/>
        <color rgb="FF000000"/>
        <rFont val="Calibri"/>
      </rPr>
      <t>- Name:</t>
    </r>
    <r>
      <rPr>
        <sz val="11"/>
        <color rgb="FF000000"/>
        <rFont val="Calibri"/>
      </rPr>
      <t xml:space="preserve"> 'SQL servers with auditing to storage account destination should be configured with 90 days retention or higher'</t>
    </r>
  </si>
  <si>
    <r>
      <rPr>
        <sz val="11"/>
        <color rgb="FF000000"/>
        <rFont val="Calibri"/>
      </rPr>
      <t xml:space="preserve">By default, SQL Server audit storage is </t>
    </r>
    <r>
      <rPr>
        <b/>
        <sz val="11"/>
        <color rgb="FF000000"/>
        <rFont val="Calibri"/>
      </rPr>
      <t>disabled</t>
    </r>
    <r>
      <rPr>
        <sz val="11"/>
        <color rgb="FF000000"/>
        <rFont val="Calibri"/>
      </rPr>
      <t>.</t>
    </r>
  </si>
  <si>
    <t>9.8</t>
  </si>
  <si>
    <r>
      <rPr>
        <sz val="11"/>
        <rFont val="Calibri"/>
      </rPr>
      <t xml:space="preserve">Ensure </t>
    </r>
    <r>
      <rPr>
        <sz val="11"/>
        <color rgb="FF000000"/>
        <rFont val="Calibri"/>
      </rPr>
      <t>'</t>
    </r>
    <r>
      <rPr>
        <b/>
        <sz val="11"/>
        <color rgb="FF000000"/>
        <rFont val="Calibri"/>
      </rPr>
      <t>Minimum TLS Version</t>
    </r>
    <r>
      <rPr>
        <sz val="11"/>
        <color rgb="FF000000"/>
        <rFont val="Calibri"/>
      </rPr>
      <t>'</t>
    </r>
    <r>
      <rPr>
        <sz val="11"/>
        <color rgb="FF000000"/>
        <rFont val="Calibri"/>
      </rPr>
      <t xml:space="preserve"> is set to </t>
    </r>
    <r>
      <rPr>
        <sz val="11"/>
        <color rgb="FF000000"/>
        <rFont val="Calibri"/>
      </rPr>
      <t>'</t>
    </r>
    <r>
      <rPr>
        <b/>
        <sz val="11"/>
        <color rgb="FF000000"/>
        <rFont val="Calibri"/>
      </rPr>
      <t>TLS 1.2</t>
    </r>
    <r>
      <rPr>
        <sz val="11"/>
        <color rgb="FF000000"/>
        <rFont val="Calibri"/>
      </rPr>
      <t>'</t>
    </r>
    <r>
      <rPr>
        <sz val="11"/>
        <color rgb="FF000000"/>
        <rFont val="Calibri"/>
      </rPr>
      <t xml:space="preserve"> or higher</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</si>
  <si>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SQL servers</t>
    </r>
    <r>
      <rPr>
        <sz val="11"/>
        <color rgb="FF000000"/>
        <rFont val="Calibri"/>
      </rPr>
      <t>.</t>
    </r>
    <r>
      <rPr>
        <sz val="11"/>
        <color rgb="FF000000"/>
        <rFont val="Calibri"/>
      </rPr>
      <t xml:space="preserve">
</t>
    </r>
    <r>
      <rPr>
        <sz val="11"/>
        <color rgb="FF000000"/>
        <rFont val="Calibri"/>
      </rPr>
      <t>- Select the name of a SQL server.</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Connectivity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Encryption in transit</t>
    </r>
    <r>
      <rPr>
        <sz val="11"/>
        <color rgb="FF000000"/>
        <rFont val="Calibri"/>
      </rPr>
      <t xml:space="preserve">, select </t>
    </r>
    <r>
      <rPr>
        <b/>
        <sz val="11"/>
        <color rgb="FF000000"/>
        <rFont val="Calibri"/>
      </rPr>
      <t>TLS 1.2</t>
    </r>
    <r>
      <rPr>
        <sz val="11"/>
        <color rgb="FF000000"/>
        <rFont val="Calibri"/>
      </rPr>
      <t xml:space="preserve"> or higher from the dropdown menu next to </t>
    </r>
    <r>
      <rPr>
        <b/>
        <sz val="11"/>
        <color rgb="FF000000"/>
        <rFont val="Calibri"/>
      </rPr>
      <t>Minimum TLS version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r>
      <rPr>
        <sz val="11"/>
        <color rgb="FF000000"/>
        <rFont val="Calibri"/>
      </rPr>
      <t xml:space="preserve">
</t>
    </r>
    <r>
      <rPr>
        <sz val="11"/>
        <color rgb="FF000000"/>
        <rFont val="Calibri"/>
      </rPr>
      <t>- Repeat steps 1-6 for each SQL server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For each SQL server requiring remediation, run the following command to set </t>
    </r>
    <r>
      <rPr>
        <b/>
        <sz val="11"/>
        <color rgb="FF000000"/>
        <rFont val="Calibri"/>
      </rPr>
      <t>minimalTlsVersion</t>
    </r>
    <r>
      <rPr>
        <sz val="11"/>
        <color rgb="FF000000"/>
        <rFont val="Calibri"/>
      </rPr>
      <t xml:space="preserve"> to </t>
    </r>
    <r>
      <rPr>
        <b/>
        <sz val="11"/>
        <color rgb="FF000000"/>
        <rFont val="Calibri"/>
      </rPr>
      <t>1.2</t>
    </r>
    <r>
      <rPr>
        <sz val="11"/>
        <color rgb="FF000000"/>
        <rFont val="Calibri"/>
      </rPr>
      <t xml:space="preserve"> or higher:</t>
    </r>
    <r>
      <rPr>
        <sz val="11"/>
        <color rgb="FF000000"/>
        <rFont val="Calibri"/>
      </rPr>
      <t xml:space="preserve">
</t>
    </r>
    <r>
      <rPr>
        <sz val="11"/>
        <color rgb="FF006096"/>
        <rFont val="Roboto Condensed"/>
      </rPr>
      <t>az sql server update --resource-group &lt;resource-group&gt; --name &lt;sql-server&gt; --minimal-tls-version 1.2</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For each SQL server requiring remediation, run the following command to set </t>
    </r>
    <r>
      <rPr>
        <b/>
        <sz val="11"/>
        <color rgb="FF000000"/>
        <rFont val="Calibri"/>
      </rPr>
      <t>MinimalTlsVersion</t>
    </r>
    <r>
      <rPr>
        <sz val="11"/>
        <color rgb="FF000000"/>
        <rFont val="Calibri"/>
      </rPr>
      <t xml:space="preserve"> to </t>
    </r>
    <r>
      <rPr>
        <b/>
        <sz val="11"/>
        <color rgb="FF000000"/>
        <rFont val="Calibri"/>
      </rPr>
      <t>1.2</t>
    </r>
    <r>
      <rPr>
        <sz val="11"/>
        <color rgb="FF000000"/>
        <rFont val="Calibri"/>
      </rPr>
      <t xml:space="preserve"> or higher:</t>
    </r>
    <r>
      <rPr>
        <sz val="11"/>
        <color rgb="FF000000"/>
        <rFont val="Calibri"/>
      </rPr>
      <t xml:space="preserve">
</t>
    </r>
    <r>
      <rPr>
        <sz val="11"/>
        <color rgb="FF006096"/>
        <rFont val="Roboto Condensed"/>
      </rPr>
      <t>Set-AzSqlServer -ServerName &lt;sql-server&gt; -ResourceGroupName &lt;resource-group&gt; -MinimalTlsVersion 1.2</t>
    </r>
    <r>
      <rPr>
        <sz val="11"/>
        <color rgb="FF006096"/>
        <rFont val="Roboto Condensed"/>
      </rPr>
      <t xml:space="preserve">
</t>
    </r>
  </si>
  <si>
    <r>
      <rPr>
        <b/>
        <sz val="11"/>
        <color rgb="FF000000"/>
        <rFont val="Calibri"/>
      </rPr>
      <t>Note:</t>
    </r>
    <r>
      <rPr>
        <sz val="11"/>
        <color rgb="FF000000"/>
        <rFont val="Calibri"/>
      </rPr>
      <t xml:space="preserve"> It is no longer possible to set the minimal TLS version of SQL server to lower than 1.2. Azure ended support for TLS 1.0 and 1.1 in August 2025.</t>
    </r>
    <r>
      <rPr>
        <sz val="11"/>
        <color rgb="FF000000"/>
        <rFont val="Calibri"/>
      </rPr>
      <t xml:space="preserve">
</t>
    </r>
    <r>
      <rPr>
        <sz val="11"/>
        <color rgb="FF000000"/>
        <rFont val="Calibri"/>
      </rPr>
      <t>Setting the 'Minimum TLS version' to 'TLS 1.2' or higher reduces TLS protocol vulnerabilities by preventing the use of significantly outdated versions of TLS.</t>
    </r>
  </si>
  <si>
    <r>
      <rPr>
        <sz val="11"/>
        <color rgb="FF000000"/>
        <rFont val="Calibri"/>
      </rPr>
      <t>No impact to cost or performance.</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</si>
  <si>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SQL servers</t>
    </r>
    <r>
      <rPr>
        <sz val="11"/>
        <color rgb="FF000000"/>
        <rFont val="Calibri"/>
      </rPr>
      <t>.</t>
    </r>
    <r>
      <rPr>
        <sz val="11"/>
        <color rgb="FF000000"/>
        <rFont val="Calibri"/>
      </rPr>
      <t xml:space="preserve">
</t>
    </r>
    <r>
      <rPr>
        <sz val="11"/>
        <color rgb="FF000000"/>
        <rFont val="Calibri"/>
      </rPr>
      <t>- Select the name of a SQL server.</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select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Connectivity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Encryption in transit</t>
    </r>
    <r>
      <rPr>
        <sz val="11"/>
        <color rgb="FF000000"/>
        <rFont val="Calibri"/>
      </rPr>
      <t xml:space="preserve">, ensure </t>
    </r>
    <r>
      <rPr>
        <b/>
        <sz val="11"/>
        <color rgb="FF000000"/>
        <rFont val="Calibri"/>
      </rPr>
      <t>Minimum TLS version</t>
    </r>
    <r>
      <rPr>
        <sz val="11"/>
        <color rgb="FF000000"/>
        <rFont val="Calibri"/>
      </rPr>
      <t xml:space="preserve"> is set to </t>
    </r>
    <r>
      <rPr>
        <b/>
        <sz val="11"/>
        <color rgb="FF000000"/>
        <rFont val="Calibri"/>
      </rPr>
      <t>TLS 1.2</t>
    </r>
    <r>
      <rPr>
        <sz val="11"/>
        <color rgb="FF000000"/>
        <rFont val="Calibri"/>
      </rPr>
      <t xml:space="preserve"> or higher.</t>
    </r>
    <r>
      <rPr>
        <sz val="11"/>
        <color rgb="FF000000"/>
        <rFont val="Calibri"/>
      </rPr>
      <t xml:space="preserve">
</t>
    </r>
    <r>
      <rPr>
        <sz val="11"/>
        <color rgb="FF000000"/>
        <rFont val="Calibri"/>
      </rPr>
      <t>- Repeat steps 1-5 for each SQL server.</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SQL servers:</t>
    </r>
    <r>
      <rPr>
        <sz val="11"/>
        <color rgb="FF000000"/>
        <rFont val="Calibri"/>
      </rPr>
      <t xml:space="preserve">
</t>
    </r>
    <r>
      <rPr>
        <sz val="11"/>
        <color rgb="FF006096"/>
        <rFont val="Roboto Condensed"/>
      </rPr>
      <t>az sql server list</t>
    </r>
    <r>
      <rPr>
        <sz val="11"/>
        <color rgb="FF006096"/>
        <rFont val="Roboto Condensed"/>
      </rPr>
      <t xml:space="preserve">
</t>
    </r>
    <r>
      <rPr>
        <sz val="11"/>
        <color rgb="FF000000"/>
        <rFont val="Calibri"/>
      </rPr>
      <t xml:space="preserve">
</t>
    </r>
    <r>
      <rPr>
        <sz val="11"/>
        <color rgb="FF000000"/>
        <rFont val="Calibri"/>
      </rPr>
      <t xml:space="preserve">For each SQL server, run the following command to get the </t>
    </r>
    <r>
      <rPr>
        <b/>
        <sz val="11"/>
        <color rgb="FF000000"/>
        <rFont val="Calibri"/>
      </rPr>
      <t>minimalTlsVersion</t>
    </r>
    <r>
      <rPr>
        <sz val="11"/>
        <color rgb="FF000000"/>
        <rFont val="Calibri"/>
      </rPr>
      <t xml:space="preserve"> setting:</t>
    </r>
    <r>
      <rPr>
        <sz val="11"/>
        <color rgb="FF000000"/>
        <rFont val="Calibri"/>
      </rPr>
      <t xml:space="preserve">
</t>
    </r>
    <r>
      <rPr>
        <sz val="11"/>
        <color rgb="FF006096"/>
        <rFont val="Roboto Condensed"/>
      </rPr>
      <t>az sql server show --resource-group &lt;resource-group&gt; --name &lt;sql-server&gt; --query minimalTlsVersion</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"1.2"</t>
    </r>
    <r>
      <rPr>
        <sz val="11"/>
        <color rgb="FF000000"/>
        <rFont val="Calibri"/>
      </rPr>
      <t xml:space="preserve"> or higher is returned.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SQL servers:</t>
    </r>
    <r>
      <rPr>
        <sz val="11"/>
        <color rgb="FF000000"/>
        <rFont val="Calibri"/>
      </rPr>
      <t xml:space="preserve">
</t>
    </r>
    <r>
      <rPr>
        <sz val="11"/>
        <color rgb="FF006096"/>
        <rFont val="Roboto Condensed"/>
      </rPr>
      <t>Get-AzSqlServer</t>
    </r>
    <r>
      <rPr>
        <sz val="11"/>
        <color rgb="FF006096"/>
        <rFont val="Roboto Condensed"/>
      </rPr>
      <t xml:space="preserve">
</t>
    </r>
    <r>
      <rPr>
        <sz val="11"/>
        <color rgb="FF000000"/>
        <rFont val="Calibri"/>
      </rPr>
      <t xml:space="preserve">
</t>
    </r>
    <r>
      <rPr>
        <sz val="11"/>
        <color rgb="FF000000"/>
        <rFont val="Calibri"/>
      </rPr>
      <t>Run the following command to get the server in a resource group with a given name:</t>
    </r>
    <r>
      <rPr>
        <sz val="11"/>
        <color rgb="FF000000"/>
        <rFont val="Calibri"/>
      </rPr>
      <t xml:space="preserve">
</t>
    </r>
    <r>
      <rPr>
        <sz val="11"/>
        <color rgb="FF006096"/>
        <rFont val="Roboto Condensed"/>
      </rPr>
      <t>$server = Get-AzSqlServer -ResourceGroupName &lt;resource-group&gt; -ServerName &lt;sql-server&gt;</t>
    </r>
    <r>
      <rPr>
        <sz val="11"/>
        <color rgb="FF006096"/>
        <rFont val="Roboto Condensed"/>
      </rPr>
      <t xml:space="preserve">
</t>
    </r>
    <r>
      <rPr>
        <sz val="11"/>
        <color rgb="FF000000"/>
        <rFont val="Calibri"/>
      </rPr>
      <t xml:space="preserve">
</t>
    </r>
    <r>
      <rPr>
        <sz val="11"/>
        <color rgb="FF000000"/>
        <rFont val="Calibri"/>
      </rPr>
      <t xml:space="preserve">Run the following command to get the </t>
    </r>
    <r>
      <rPr>
        <b/>
        <sz val="11"/>
        <color rgb="FF000000"/>
        <rFont val="Calibri"/>
      </rPr>
      <t>MinimalTlsVersion</t>
    </r>
    <r>
      <rPr>
        <sz val="11"/>
        <color rgb="FF000000"/>
        <rFont val="Calibri"/>
      </rPr>
      <t>:</t>
    </r>
    <r>
      <rPr>
        <sz val="11"/>
        <color rgb="FF000000"/>
        <rFont val="Calibri"/>
      </rPr>
      <t xml:space="preserve">
</t>
    </r>
    <r>
      <rPr>
        <sz val="11"/>
        <color rgb="FF006096"/>
        <rFont val="Roboto Condensed"/>
      </rPr>
      <t>$server.MinimalTlsVersion</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1.2</t>
    </r>
    <r>
      <rPr>
        <sz val="11"/>
        <color rgb="FF000000"/>
        <rFont val="Calibri"/>
      </rPr>
      <t xml:space="preserve"> or higher is returned.</t>
    </r>
    <r>
      <rPr>
        <sz val="11"/>
        <color rgb="FF000000"/>
        <rFont val="Calibri"/>
      </rPr>
      <t xml:space="preserve">
</t>
    </r>
    <r>
      <rPr>
        <sz val="11"/>
        <color rgb="FF000000"/>
        <rFont val="Calibri"/>
      </rPr>
      <t>Repeat for each SQL server</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32e6bbec-16b6-44c2-be37-c5b672d103cf </t>
    </r>
    <r>
      <rPr>
        <sz val="11"/>
        <color rgb="FF0000FF"/>
        <rFont val="Calibri"/>
      </rPr>
      <t>(https://portal.azure.com/#view/Microsoft_Azure_Policy/PolicyDetailBlade/definitionId/%2Fproviders%2FMicrosoft.Authorization%2FpolicyDefinitions%2F32e6bbec-16b6-44c2-be37-c5b672d103cf)</t>
    </r>
    <r>
      <rPr>
        <sz val="11"/>
        <color rgb="FF000000"/>
        <rFont val="Calibri"/>
      </rPr>
      <t xml:space="preserve"> </t>
    </r>
    <r>
      <rPr>
        <b/>
        <sz val="11"/>
        <color rgb="FF000000"/>
        <rFont val="Calibri"/>
      </rPr>
      <t>- Name:</t>
    </r>
    <r>
      <rPr>
        <sz val="11"/>
        <color rgb="FF000000"/>
        <rFont val="Calibri"/>
      </rPr>
      <t xml:space="preserve"> 'Azure SQL Database should be running TLS version 1.2 or newer'</t>
    </r>
  </si>
  <si>
    <r>
      <rPr>
        <sz val="11"/>
        <color rgb="FF000000"/>
        <rFont val="Calibri"/>
      </rPr>
      <t>TLS 1.2 is the default setting for SQL server.</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</si>
  <si>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</si>
  <si>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</si>
  <si>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</si>
  <si>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</si>
  <si>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</si>
  <si>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</si>
  <si>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</si>
  <si>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</si>
  <si>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</si>
  <si>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</si>
  <si>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</si>
  <si>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</si>
  <si>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</si>
  <si>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</si>
  <si>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</si>
  <si>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</si>
  <si>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</si>
  <si>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</si>
  <si>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</si>
  <si>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</si>
  <si>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</si>
  <si>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</si>
  <si>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</si>
  <si>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</si>
  <si>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</si>
  <si>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</si>
  <si>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</si>
  <si>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</si>
  <si>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</si>
  <si>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Azure Database Services Benchmark</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</si>
  <si>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</si>
  <si>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</si>
  <si>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</si>
  <si>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31 December 2025     </t>
    </r>
    <r>
      <rPr>
        <b/>
        <sz val="11"/>
        <color rgb="FF000000"/>
        <rFont val="Calibri"/>
      </rPr>
      <t>Recommendation Count:</t>
    </r>
    <r>
      <rPr>
        <sz val="11"/>
        <color rgb="FF000000"/>
        <rFont val="Calibri"/>
      </rPr>
      <t xml:space="preserve"> 49</t>
    </r>
  </si>
  <si>
    <t>Development Url:</t>
  </si>
  <si>
    <t>https://workbench.cisecurity.org/benchmarks/18531</t>
  </si>
  <si>
    <t>Download Url:</t>
  </si>
  <si>
    <t>https://downloads.cisecurity.org/#/</t>
  </si>
  <si>
    <t>Guide Overview:</t>
  </si>
  <si>
    <r>
      <rPr>
        <sz val="11"/>
        <color rgb="FF000000"/>
        <rFont val="Calibri"/>
      </rPr>
      <t>This benchmark - CIS Microsoft Azure Database Services Benchmark - will provide secure configuration recommendations for Azure products that Microsoft has categorized as “Database” services in the Azure Products Directory (https://azure.microsoft.com/en-us/products#databases).</t>
    </r>
    <r>
      <rPr>
        <sz val="11"/>
        <color rgb="FF000000"/>
        <rFont val="Calibri"/>
      </rPr>
      <t xml:space="preserve">
</t>
    </r>
    <r>
      <rPr>
        <b/>
        <sz val="11"/>
        <color rgb="FF000000"/>
        <rFont val="Calibri"/>
      </rPr>
      <t>NOTE:</t>
    </r>
    <r>
      <rPr>
        <sz val="11"/>
        <color rgb="FF000000"/>
        <rFont val="Calibri"/>
      </rPr>
      <t xml:space="preserve"> There are other Database services that can be hosted in Azure (e.g. Oracle Database) which are not a part of the Azure Products Directory. For these third-party database services, there may be CIS Communities in WorkBench with specific Benchmark coverage for the third-party database. Those communities can be found by searching here: https://workbench.cisecurity.org/communities</t>
    </r>
    <r>
      <rPr>
        <sz val="11"/>
        <color rgb="FF000000"/>
        <rFont val="Calibri"/>
      </rPr>
      <t xml:space="preserve">
</t>
    </r>
    <r>
      <rPr>
        <sz val="11"/>
        <color rgb="FF000000"/>
        <rFont val="Calibri"/>
      </rPr>
      <t>The specific Microsoft Azure services in scope of this Benchmark include:</t>
    </r>
    <r>
      <rPr>
        <sz val="11"/>
        <color rgb="FF000000"/>
        <rFont val="Calibri"/>
      </rPr>
      <t xml:space="preserve">
</t>
    </r>
    <r>
      <rPr>
        <sz val="11"/>
        <color rgb="FF000000"/>
        <rFont val="Calibri"/>
      </rPr>
      <t>- Azure Cache for Redis</t>
    </r>
    <r>
      <rPr>
        <sz val="11"/>
        <color rgb="FF000000"/>
        <rFont val="Calibri"/>
      </rPr>
      <t xml:space="preserve">
</t>
    </r>
    <r>
      <rPr>
        <sz val="11"/>
        <color rgb="FF000000"/>
        <rFont val="Calibri"/>
      </rPr>
      <t>- Azure Cosmos DB</t>
    </r>
    <r>
      <rPr>
        <sz val="11"/>
        <color rgb="FF000000"/>
        <rFont val="Calibri"/>
      </rPr>
      <t xml:space="preserve">
</t>
    </r>
    <r>
      <rPr>
        <sz val="11"/>
        <color rgb="FF000000"/>
        <rFont val="Calibri"/>
      </rPr>
      <t>- Azure Data Factory</t>
    </r>
    <r>
      <rPr>
        <sz val="11"/>
        <color rgb="FF000000"/>
        <rFont val="Calibri"/>
      </rPr>
      <t xml:space="preserve">
</t>
    </r>
    <r>
      <rPr>
        <sz val="11"/>
        <color rgb="FF000000"/>
        <rFont val="Calibri"/>
      </rPr>
      <t>- Azure Database for MySQL</t>
    </r>
    <r>
      <rPr>
        <sz val="11"/>
        <color rgb="FF000000"/>
        <rFont val="Calibri"/>
      </rPr>
      <t xml:space="preserve">
</t>
    </r>
    <r>
      <rPr>
        <sz val="11"/>
        <color rgb="FF000000"/>
        <rFont val="Calibri"/>
      </rPr>
      <t>- Azure Database for PostgreSQL</t>
    </r>
    <r>
      <rPr>
        <sz val="11"/>
        <color rgb="FF000000"/>
        <rFont val="Calibri"/>
      </rPr>
      <t xml:space="preserve">
</t>
    </r>
    <r>
      <rPr>
        <sz val="11"/>
        <color rgb="FF000000"/>
        <rFont val="Calibri"/>
      </rPr>
      <t>- Azure Database Migration Service</t>
    </r>
    <r>
      <rPr>
        <sz val="11"/>
        <color rgb="FF000000"/>
        <rFont val="Calibri"/>
      </rPr>
      <t xml:space="preserve">
</t>
    </r>
    <r>
      <rPr>
        <sz val="11"/>
        <color rgb="FF000000"/>
        <rFont val="Calibri"/>
      </rPr>
      <t>- Azure SQL (Reference)</t>
    </r>
    <r>
      <rPr>
        <sz val="11"/>
        <color rgb="FF000000"/>
        <rFont val="Calibri"/>
      </rPr>
      <t xml:space="preserve">
</t>
    </r>
    <r>
      <rPr>
        <sz val="11"/>
        <color rgb="FF000000"/>
        <rFont val="Calibri"/>
      </rPr>
      <t>- Azure SQL Database</t>
    </r>
    <r>
      <rPr>
        <sz val="11"/>
        <color rgb="FF000000"/>
        <rFont val="Calibri"/>
      </rPr>
      <t xml:space="preserve">
</t>
    </r>
    <r>
      <rPr>
        <sz val="11"/>
        <color rgb="FF000000"/>
        <rFont val="Calibri"/>
      </rPr>
      <t>- Azure SQL Managed Instance</t>
    </r>
    <r>
      <rPr>
        <sz val="11"/>
        <color rgb="FF000000"/>
        <rFont val="Calibri"/>
      </rPr>
      <t xml:space="preserve">
</t>
    </r>
    <r>
      <rPr>
        <sz val="11"/>
        <color rgb="FF000000"/>
        <rFont val="Calibri"/>
      </rPr>
      <t>- SQL Server on Azure Virtual Machines</t>
    </r>
    <r>
      <rPr>
        <sz val="11"/>
        <color rgb="FF000000"/>
        <rFont val="Calibri"/>
      </rPr>
      <t xml:space="preserve">
</t>
    </r>
    <r>
      <rPr>
        <sz val="11"/>
        <color rgb="FF000000"/>
        <rFont val="Calibri"/>
      </rPr>
      <t>- Table Storage (Reference)</t>
    </r>
    <r>
      <rPr>
        <sz val="11"/>
        <color rgb="FF000000"/>
        <rFont val="Calibri"/>
      </rPr>
      <t xml:space="preserve">
</t>
    </r>
    <r>
      <rPr>
        <sz val="11"/>
        <color rgb="FF000000"/>
        <rFont val="Calibri"/>
      </rPr>
      <t>- Azure Managed Instance for Apache Cassandra</t>
    </r>
    <r>
      <rPr>
        <sz val="11"/>
        <color rgb="FF000000"/>
        <rFont val="Calibri"/>
      </rPr>
      <t xml:space="preserve">
</t>
    </r>
    <r>
      <rPr>
        <sz val="11"/>
        <color rgb="FF000000"/>
        <rFont val="Calibri"/>
      </rPr>
      <t>- Azure Confidential Ledger (Reference)</t>
    </r>
    <r>
      <rPr>
        <sz val="11"/>
        <color rgb="FF000000"/>
        <rFont val="Calibri"/>
      </rPr>
      <t xml:space="preserve">
</t>
    </r>
    <r>
      <rPr>
        <sz val="11"/>
        <color rgb="FF000000"/>
        <rFont val="Calibri"/>
      </rPr>
      <t>For more information on Microsoft Azure product categories and services, please refer to the Microsoft Azure Product Directory here: https://azure.microsoft.com/en-us/products/.</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</si>
  <si>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</si>
  <si>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Microsoft Azure.</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</si>
  <si>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</si>
  <si>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</si>
  <si>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 focused best practice hardening of a technology; and</t>
    </r>
    <r>
      <rPr>
        <sz val="11"/>
        <color rgb="FF000000"/>
        <rFont val="Calibri"/>
      </rPr>
      <t xml:space="preserve">
</t>
    </r>
    <r>
      <rPr>
        <b/>
        <sz val="11"/>
        <color rgb="FF000000"/>
        <rFont val="Calibri"/>
      </rPr>
      <t>•</t>
    </r>
    <r>
      <rPr>
        <sz val="11"/>
        <color rgb="FF000000"/>
        <rFont val="Calibri"/>
      </rPr>
      <t xml:space="preserve">    limit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</si>
  <si>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</si>
  <si>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technologymay include additional licensing, cost, or addition of third 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</si>
  <si>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</si>
  <si>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</si>
  <si>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</si>
  <si>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</si>
  <si>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</si>
  <si>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</si>
  <si>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</si>
  <si>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</si>
  <si>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</si>
  <si>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</si>
  <si>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</si>
  <si>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</si>
  <si>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</si>
  <si>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</si>
  <si>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</si>
  <si>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</si>
  <si>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</si>
  <si>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</si>
  <si>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</si>
  <si>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</si>
  <si>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</si>
  <si>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</si>
  <si>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</si>
  <si>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</si>
  <si>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</si>
  <si>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</si>
  <si>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</si>
  <si>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</si>
  <si>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</si>
  <si>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</si>
  <si>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</si>
  <si>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</si>
  <si>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</si>
  <si>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</si>
  <si>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</si>
  <si>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</si>
  <si>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</si>
  <si>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</si>
  <si>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</si>
  <si>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</si>
  <si>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</si>
  <si>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</si>
  <si>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Azure Database Services Benchmark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</si>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</sst>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8C0-43B4-A7E6-ED4CD059EE6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8C0-43B4-A7E6-ED4CD059EE6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49</c:v>
                </c:pt>
              </c:numCache>
            </c:numRef>
          </c:val>
          <c:extLst>
            <c:ext xmlns:c16="http://schemas.microsoft.com/office/drawing/2014/chart" uri="{C3380CC4-5D6E-409C-BE32-E72D297353CC}">
              <c16:uniqueId val="{00000002-18C0-43B4-A7E6-ED4CD059EE6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839F-4972-9944-50068690843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839F-4972-9944-50068690843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27</c:v>
                </c:pt>
                <c:pt idx="1">
                  <c:v>22</c:v>
                </c:pt>
              </c:numCache>
            </c:numRef>
          </c:val>
          <c:extLst>
            <c:ext xmlns:c16="http://schemas.microsoft.com/office/drawing/2014/chart" uri="{C3380CC4-5D6E-409C-BE32-E72D297353CC}">
              <c16:uniqueId val="{00000002-839F-4972-9944-50068690843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5E5-4BD1-BC81-EEB7681EE45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5E5-4BD1-BC81-EEB7681EE45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49</c:v>
                </c:pt>
              </c:numCache>
            </c:numRef>
          </c:val>
          <c:extLst>
            <c:ext xmlns:c16="http://schemas.microsoft.com/office/drawing/2014/chart" uri="{C3380CC4-5D6E-409C-BE32-E72D297353CC}">
              <c16:uniqueId val="{00000002-B5E5-4BD1-BC81-EEB7681EE45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9755-4AE6-BF0C-7897D1B332E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9755-4AE6-BF0C-7897D1B332E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32</c:v>
                </c:pt>
                <c:pt idx="1">
                  <c:v>17</c:v>
                </c:pt>
              </c:numCache>
            </c:numRef>
          </c:val>
          <c:extLst>
            <c:ext xmlns:c16="http://schemas.microsoft.com/office/drawing/2014/chart" uri="{C3380CC4-5D6E-409C-BE32-E72D297353CC}">
              <c16:uniqueId val="{00000002-9755-4AE6-BF0C-7897D1B332E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6C0-4B50-A19E-98A3CA1277F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6C0-4B50-A19E-98A3CA1277F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49</c:v>
                </c:pt>
              </c:numCache>
            </c:numRef>
          </c:val>
          <c:extLst>
            <c:ext xmlns:c16="http://schemas.microsoft.com/office/drawing/2014/chart" uri="{C3380CC4-5D6E-409C-BE32-E72D297353CC}">
              <c16:uniqueId val="{00000002-46C0-4B50-A19E-98A3CA1277F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009-48E9-85CA-20331D4886A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009-48E9-85CA-20331D4886A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49</c:v>
                </c:pt>
              </c:numCache>
            </c:numRef>
          </c:val>
          <c:extLst>
            <c:ext xmlns:c16="http://schemas.microsoft.com/office/drawing/2014/chart" uri="{C3380CC4-5D6E-409C-BE32-E72D297353CC}">
              <c16:uniqueId val="{00000002-E009-48E9-85CA-20331D4886A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962-462F-B964-5A620ADD985D}"/>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962-462F-B964-5A620ADD985D}"/>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962-462F-B964-5A620ADD985D}"/>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962-462F-B964-5A620ADD985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ACE-489D-90DF-082199B8D64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mea1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gcnd1e">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hizpo4">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km0rv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5stabi">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sjgntk">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htmts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amq3vc">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0">
  <autoFilter ref="A1:Q50"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531"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351</v>
      </c>
    </row>
    <row r="3" spans="2:3" ht="15" customHeight="1" x14ac:dyDescent="0.35"/>
    <row r="4" spans="2:3" ht="58" x14ac:dyDescent="0.35">
      <c r="B4" s="20" t="s">
        <v>352</v>
      </c>
      <c r="C4" s="21" t="s">
        <v>353</v>
      </c>
    </row>
    <row r="5" spans="2:3" x14ac:dyDescent="0.35">
      <c r="C5" s="21" t="s">
        <v>354</v>
      </c>
    </row>
    <row r="6" spans="2:3" x14ac:dyDescent="0.35">
      <c r="C6" s="18" t="s">
        <v>355</v>
      </c>
    </row>
    <row r="7" spans="2:3" ht="10" customHeight="1" x14ac:dyDescent="0.35"/>
    <row r="8" spans="2:3" ht="232" x14ac:dyDescent="0.35">
      <c r="B8" s="22" t="s">
        <v>356</v>
      </c>
      <c r="C8" s="21" t="s">
        <v>357</v>
      </c>
    </row>
    <row r="9" spans="2:3" ht="10" customHeight="1" x14ac:dyDescent="0.35"/>
    <row r="10" spans="2:3" ht="35" customHeight="1" x14ac:dyDescent="0.35">
      <c r="B10" s="22" t="s">
        <v>358</v>
      </c>
      <c r="C10" s="21" t="s">
        <v>359</v>
      </c>
    </row>
    <row r="11" spans="2:3" ht="75" customHeight="1" x14ac:dyDescent="0.35">
      <c r="B11" s="18" t="s">
        <v>25</v>
      </c>
      <c r="C11" s="21" t="s">
        <v>360</v>
      </c>
    </row>
    <row r="12" spans="2:3" ht="47" customHeight="1" x14ac:dyDescent="0.35">
      <c r="B12" s="18" t="s">
        <v>25</v>
      </c>
      <c r="C12" s="21" t="s">
        <v>361</v>
      </c>
    </row>
    <row r="13" spans="2:3" ht="35" customHeight="1" x14ac:dyDescent="0.35">
      <c r="B13" s="18" t="s">
        <v>25</v>
      </c>
      <c r="C13" s="21" t="s">
        <v>362</v>
      </c>
    </row>
    <row r="14" spans="2:3" ht="32" customHeight="1" x14ac:dyDescent="0.35">
      <c r="B14" s="18" t="s">
        <v>25</v>
      </c>
      <c r="C14" s="21" t="s">
        <v>363</v>
      </c>
    </row>
    <row r="15" spans="2:3" ht="30" customHeight="1" x14ac:dyDescent="0.35">
      <c r="B15" s="18" t="s">
        <v>25</v>
      </c>
      <c r="C15" s="21" t="s">
        <v>364</v>
      </c>
    </row>
    <row r="16" spans="2:3" ht="10" customHeight="1" x14ac:dyDescent="0.35"/>
    <row r="17" spans="1:3" ht="145" customHeight="1" x14ac:dyDescent="0.35">
      <c r="B17" s="22" t="s">
        <v>365</v>
      </c>
      <c r="C17" s="21" t="s">
        <v>366</v>
      </c>
    </row>
    <row r="18" spans="1:3" ht="10" customHeight="1" x14ac:dyDescent="0.35"/>
    <row r="19" spans="1:3" ht="3" customHeight="1" x14ac:dyDescent="0.35">
      <c r="B19" s="23"/>
      <c r="C19" s="23"/>
    </row>
    <row r="20" spans="1:3" ht="12" customHeight="1" x14ac:dyDescent="0.35"/>
    <row r="21" spans="1:3" ht="35" customHeight="1" x14ac:dyDescent="0.35">
      <c r="A21" s="25"/>
      <c r="B21" s="26" t="s">
        <v>367</v>
      </c>
      <c r="C21" s="27" t="s">
        <v>368</v>
      </c>
    </row>
    <row r="22" spans="1:3" ht="18" customHeight="1" x14ac:dyDescent="0.35">
      <c r="A22" s="25"/>
      <c r="B22" s="25" t="s">
        <v>25</v>
      </c>
      <c r="C22" s="27" t="s">
        <v>369</v>
      </c>
    </row>
    <row r="23" spans="1:3" ht="18" customHeight="1" x14ac:dyDescent="0.35">
      <c r="A23" s="25"/>
      <c r="B23" s="25" t="s">
        <v>25</v>
      </c>
      <c r="C23" s="27" t="s">
        <v>370</v>
      </c>
    </row>
    <row r="24" spans="1:3" ht="18" customHeight="1" x14ac:dyDescent="0.35">
      <c r="A24" s="25"/>
      <c r="B24" s="25" t="s">
        <v>25</v>
      </c>
      <c r="C24" s="27" t="s">
        <v>371</v>
      </c>
    </row>
    <row r="25" spans="1:3" ht="18" customHeight="1" x14ac:dyDescent="0.35">
      <c r="A25" s="25"/>
      <c r="B25" s="25" t="s">
        <v>25</v>
      </c>
      <c r="C25" s="27" t="s">
        <v>372</v>
      </c>
    </row>
    <row r="26" spans="1:3" ht="18" customHeight="1" x14ac:dyDescent="0.35">
      <c r="A26" s="25"/>
      <c r="B26" s="25" t="s">
        <v>25</v>
      </c>
      <c r="C26" s="27" t="s">
        <v>373</v>
      </c>
    </row>
    <row r="27" spans="1:3" ht="18" customHeight="1" x14ac:dyDescent="0.35">
      <c r="A27" s="25"/>
      <c r="B27" s="25" t="s">
        <v>25</v>
      </c>
      <c r="C27" s="27" t="s">
        <v>374</v>
      </c>
    </row>
    <row r="28" spans="1:3" ht="18" customHeight="1" x14ac:dyDescent="0.35">
      <c r="A28" s="25"/>
      <c r="B28" s="25" t="s">
        <v>25</v>
      </c>
      <c r="C28" s="27" t="s">
        <v>375</v>
      </c>
    </row>
    <row r="29" spans="1:3" ht="18" customHeight="1" x14ac:dyDescent="0.35">
      <c r="A29" s="25"/>
      <c r="B29" s="25" t="s">
        <v>25</v>
      </c>
      <c r="C29" s="27" t="s">
        <v>376</v>
      </c>
    </row>
    <row r="30" spans="1:3" ht="44" customHeight="1" x14ac:dyDescent="0.35">
      <c r="A30" s="25"/>
      <c r="B30" s="25" t="s">
        <v>25</v>
      </c>
      <c r="C30" s="28" t="s">
        <v>377</v>
      </c>
    </row>
    <row r="31" spans="1:3" ht="10" customHeight="1" x14ac:dyDescent="0.35"/>
    <row r="32" spans="1:3" ht="3" customHeight="1" x14ac:dyDescent="0.35">
      <c r="B32" s="23"/>
      <c r="C32" s="23"/>
    </row>
    <row r="33" spans="2:3" ht="12" customHeight="1" x14ac:dyDescent="0.35"/>
    <row r="34" spans="2:3" ht="24" customHeight="1" x14ac:dyDescent="0.35">
      <c r="B34" s="29" t="s">
        <v>378</v>
      </c>
      <c r="C34" s="30" t="s">
        <v>379</v>
      </c>
    </row>
    <row r="35" spans="2:3" ht="18.5" x14ac:dyDescent="0.35">
      <c r="B35" s="29" t="s">
        <v>380</v>
      </c>
      <c r="C35" s="31" t="s">
        <v>381</v>
      </c>
    </row>
    <row r="36" spans="2:3" ht="27" customHeight="1" x14ac:dyDescent="0.35">
      <c r="B36" s="32" t="s">
        <v>382</v>
      </c>
      <c r="C36" s="24" t="s">
        <v>383</v>
      </c>
    </row>
    <row r="37" spans="2:3" x14ac:dyDescent="0.35">
      <c r="B37" s="29" t="s">
        <v>384</v>
      </c>
      <c r="C37" s="33" t="s">
        <v>385</v>
      </c>
    </row>
    <row r="38" spans="2:3" x14ac:dyDescent="0.35">
      <c r="B38" s="29" t="s">
        <v>386</v>
      </c>
      <c r="C38" s="33" t="s">
        <v>387</v>
      </c>
    </row>
    <row r="39" spans="2:3" ht="10" customHeight="1" x14ac:dyDescent="0.35"/>
    <row r="40" spans="2:3" ht="391.5" x14ac:dyDescent="0.35">
      <c r="B40" s="29" t="s">
        <v>388</v>
      </c>
      <c r="C40" s="34" t="s">
        <v>389</v>
      </c>
    </row>
    <row r="42" spans="2:3" ht="43.5" x14ac:dyDescent="0.35">
      <c r="B42" s="29" t="s">
        <v>390</v>
      </c>
      <c r="C42" s="21" t="s">
        <v>391</v>
      </c>
    </row>
    <row r="43" spans="2:3" ht="10" customHeight="1" x14ac:dyDescent="0.35"/>
    <row r="44" spans="2:3" x14ac:dyDescent="0.35">
      <c r="B44" s="29" t="s">
        <v>392</v>
      </c>
      <c r="C44" s="35" t="s">
        <v>393</v>
      </c>
    </row>
    <row r="45" spans="2:3" ht="72.5" x14ac:dyDescent="0.35">
      <c r="C45" s="21" t="s">
        <v>394</v>
      </c>
    </row>
    <row r="47" spans="2:3" x14ac:dyDescent="0.35">
      <c r="C47" s="35" t="s">
        <v>395</v>
      </c>
    </row>
    <row r="48" spans="2:3" ht="116" x14ac:dyDescent="0.35">
      <c r="C48" s="21" t="s">
        <v>396</v>
      </c>
    </row>
    <row r="49" spans="2:3" ht="10" customHeight="1" x14ac:dyDescent="0.35"/>
    <row r="50" spans="2:3" ht="3" customHeight="1" x14ac:dyDescent="0.35">
      <c r="B50" s="23"/>
      <c r="C50" s="23"/>
    </row>
    <row r="51" spans="2:3" ht="12" customHeight="1" x14ac:dyDescent="0.35"/>
    <row r="52" spans="2:3" ht="130.5" x14ac:dyDescent="0.35">
      <c r="B52" s="20" t="s">
        <v>397</v>
      </c>
      <c r="C52" s="21" t="s">
        <v>398</v>
      </c>
    </row>
    <row r="53" spans="2:3" ht="6" customHeight="1" x14ac:dyDescent="0.35"/>
    <row r="54" spans="2:3" ht="217.5" x14ac:dyDescent="0.35">
      <c r="C54" s="21" t="s">
        <v>399</v>
      </c>
    </row>
    <row r="55" spans="2:3" ht="6" customHeight="1" x14ac:dyDescent="0.35"/>
    <row r="56" spans="2:3" ht="43.5" x14ac:dyDescent="0.35">
      <c r="C56" s="21" t="s">
        <v>400</v>
      </c>
    </row>
    <row r="57" spans="2:3" ht="10" customHeight="1" x14ac:dyDescent="0.35"/>
    <row r="58" spans="2:3" ht="3" customHeight="1" x14ac:dyDescent="0.35">
      <c r="B58" s="23"/>
      <c r="C58" s="23"/>
    </row>
    <row r="59" spans="2:3" ht="12" customHeight="1" x14ac:dyDescent="0.35"/>
    <row r="60" spans="2:3" ht="145" x14ac:dyDescent="0.35">
      <c r="B60" s="20" t="s">
        <v>401</v>
      </c>
      <c r="C60" s="21" t="s">
        <v>402</v>
      </c>
    </row>
    <row r="61" spans="2:3" ht="6" customHeight="1" x14ac:dyDescent="0.35"/>
    <row r="62" spans="2:3" ht="203" x14ac:dyDescent="0.35">
      <c r="C62" s="21" t="s">
        <v>403</v>
      </c>
    </row>
    <row r="63" spans="2:3" ht="6" customHeight="1" x14ac:dyDescent="0.35"/>
    <row r="64" spans="2:3" ht="43.5" x14ac:dyDescent="0.35">
      <c r="C64" s="21" t="s">
        <v>404</v>
      </c>
    </row>
    <row r="65" spans="2:3" ht="10" customHeight="1" x14ac:dyDescent="0.35"/>
    <row r="66" spans="2:3" ht="3" customHeight="1" x14ac:dyDescent="0.35">
      <c r="B66" s="23"/>
      <c r="C66" s="23"/>
    </row>
    <row r="67" spans="2:3" ht="12" customHeight="1" x14ac:dyDescent="0.35"/>
    <row r="68" spans="2:3" ht="101.5" x14ac:dyDescent="0.35">
      <c r="B68" s="20" t="s">
        <v>405</v>
      </c>
      <c r="C68" s="21" t="s">
        <v>406</v>
      </c>
    </row>
    <row r="69" spans="2:3" ht="6" customHeight="1" x14ac:dyDescent="0.35"/>
    <row r="70" spans="2:3" ht="145" x14ac:dyDescent="0.35">
      <c r="C70" s="21" t="s">
        <v>407</v>
      </c>
    </row>
    <row r="71" spans="2:3" ht="6" customHeight="1" x14ac:dyDescent="0.35"/>
    <row r="72" spans="2:3" ht="43.5" x14ac:dyDescent="0.35">
      <c r="C72" s="21" t="s">
        <v>408</v>
      </c>
    </row>
    <row r="73" spans="2:3" ht="10" customHeight="1" x14ac:dyDescent="0.35"/>
    <row r="74" spans="2:3" ht="3" customHeight="1" x14ac:dyDescent="0.35">
      <c r="B74" s="23"/>
      <c r="C74" s="23"/>
    </row>
    <row r="75" spans="2:3" ht="12" customHeight="1" x14ac:dyDescent="0.35"/>
    <row r="76" spans="2:3" ht="26" customHeight="1" x14ac:dyDescent="0.35">
      <c r="B76" s="36" t="s">
        <v>409</v>
      </c>
    </row>
    <row r="77" spans="2:3" ht="8" customHeight="1" x14ac:dyDescent="0.35"/>
    <row r="78" spans="2:3" ht="20" customHeight="1" x14ac:dyDescent="0.35">
      <c r="B78" s="29" t="s">
        <v>410</v>
      </c>
      <c r="C78" s="37" t="s">
        <v>411</v>
      </c>
    </row>
    <row r="79" spans="2:3" ht="116" x14ac:dyDescent="0.35">
      <c r="C79" s="21" t="s">
        <v>412</v>
      </c>
    </row>
    <row r="80" spans="2:3" ht="10" customHeight="1" x14ac:dyDescent="0.35"/>
    <row r="81" spans="2:3" ht="20" customHeight="1" x14ac:dyDescent="0.35">
      <c r="B81" s="29" t="s">
        <v>413</v>
      </c>
      <c r="C81" s="37" t="s">
        <v>414</v>
      </c>
    </row>
    <row r="82" spans="2:3" ht="116" x14ac:dyDescent="0.35">
      <c r="C82" s="21" t="s">
        <v>415</v>
      </c>
    </row>
    <row r="83" spans="2:3" ht="10" customHeight="1" x14ac:dyDescent="0.35"/>
    <row r="84" spans="2:3" ht="20" customHeight="1" x14ac:dyDescent="0.35">
      <c r="B84" s="29" t="s">
        <v>416</v>
      </c>
      <c r="C84" s="37" t="s">
        <v>417</v>
      </c>
    </row>
    <row r="85" spans="2:3" ht="130.5" x14ac:dyDescent="0.35">
      <c r="C85" s="21" t="s">
        <v>418</v>
      </c>
    </row>
    <row r="86" spans="2:3" ht="10" customHeight="1" x14ac:dyDescent="0.35"/>
    <row r="87" spans="2:3" ht="20" customHeight="1" x14ac:dyDescent="0.35">
      <c r="B87" s="29" t="s">
        <v>419</v>
      </c>
      <c r="C87" s="37" t="s">
        <v>420</v>
      </c>
    </row>
    <row r="88" spans="2:3" ht="130.5" x14ac:dyDescent="0.35">
      <c r="C88" s="21" t="s">
        <v>421</v>
      </c>
    </row>
    <row r="89" spans="2:3" ht="10" customHeight="1" x14ac:dyDescent="0.35"/>
    <row r="90" spans="2:3" ht="20" customHeight="1" x14ac:dyDescent="0.35">
      <c r="B90" s="29" t="s">
        <v>422</v>
      </c>
      <c r="C90" s="37" t="s">
        <v>423</v>
      </c>
    </row>
    <row r="91" spans="2:3" ht="116" x14ac:dyDescent="0.35">
      <c r="C91" s="21" t="s">
        <v>424</v>
      </c>
    </row>
    <row r="92" spans="2:3" ht="10" customHeight="1" x14ac:dyDescent="0.35"/>
    <row r="93" spans="2:3" ht="20" customHeight="1" x14ac:dyDescent="0.35">
      <c r="B93" s="29" t="s">
        <v>425</v>
      </c>
      <c r="C93" s="37" t="s">
        <v>426</v>
      </c>
    </row>
    <row r="94" spans="2:3" ht="116" x14ac:dyDescent="0.35">
      <c r="C94" s="21" t="s">
        <v>427</v>
      </c>
    </row>
    <row r="95" spans="2:3" ht="10" customHeight="1" x14ac:dyDescent="0.35"/>
    <row r="96" spans="2:3" ht="20" customHeight="1" x14ac:dyDescent="0.35">
      <c r="B96" s="29" t="s">
        <v>428</v>
      </c>
      <c r="C96" s="37" t="s">
        <v>429</v>
      </c>
    </row>
    <row r="97" spans="2:3" ht="130.5" x14ac:dyDescent="0.35">
      <c r="C97" s="21" t="s">
        <v>430</v>
      </c>
    </row>
    <row r="98" spans="2:3" ht="10" customHeight="1" x14ac:dyDescent="0.35"/>
    <row r="99" spans="2:3" ht="20" customHeight="1" x14ac:dyDescent="0.35">
      <c r="B99" s="29" t="s">
        <v>431</v>
      </c>
      <c r="C99" s="37" t="s">
        <v>432</v>
      </c>
    </row>
    <row r="100" spans="2:3" ht="203" x14ac:dyDescent="0.35">
      <c r="C100" s="21" t="s">
        <v>433</v>
      </c>
    </row>
    <row r="101" spans="2:3" ht="10" customHeight="1" x14ac:dyDescent="0.35"/>
    <row r="104" spans="2:3" ht="32" customHeight="1" x14ac:dyDescent="0.35">
      <c r="B104" s="288" t="s">
        <v>350</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3078</v>
      </c>
      <c r="B1" s="230" t="s">
        <v>1</v>
      </c>
      <c r="C1" s="230" t="s">
        <v>594</v>
      </c>
      <c r="D1" s="230" t="s">
        <v>595</v>
      </c>
      <c r="E1" s="230" t="s">
        <v>600</v>
      </c>
      <c r="F1" s="230" t="s">
        <v>601</v>
      </c>
      <c r="G1" s="230" t="s">
        <v>602</v>
      </c>
      <c r="H1" s="230" t="s">
        <v>603</v>
      </c>
      <c r="I1" s="230" t="s">
        <v>604</v>
      </c>
      <c r="J1" s="230" t="s">
        <v>605</v>
      </c>
      <c r="K1" s="230" t="s">
        <v>606</v>
      </c>
      <c r="L1" s="230" t="s">
        <v>607</v>
      </c>
      <c r="M1" s="230" t="s">
        <v>608</v>
      </c>
      <c r="N1" s="230" t="s">
        <v>609</v>
      </c>
      <c r="O1" s="230" t="s">
        <v>610</v>
      </c>
      <c r="P1" s="230" t="s">
        <v>611</v>
      </c>
      <c r="Q1" s="230" t="s">
        <v>612</v>
      </c>
      <c r="R1" s="230" t="s">
        <v>613</v>
      </c>
      <c r="S1" s="230" t="s">
        <v>614</v>
      </c>
      <c r="T1" s="230" t="s">
        <v>615</v>
      </c>
      <c r="U1" s="230" t="s">
        <v>616</v>
      </c>
      <c r="V1" s="230" t="s">
        <v>617</v>
      </c>
      <c r="W1" s="230" t="s">
        <v>618</v>
      </c>
      <c r="X1" s="230" t="s">
        <v>619</v>
      </c>
      <c r="Y1" s="230" t="s">
        <v>620</v>
      </c>
      <c r="Z1" s="230" t="s">
        <v>621</v>
      </c>
      <c r="AA1" s="230" t="s">
        <v>622</v>
      </c>
      <c r="AB1" s="230" t="s">
        <v>623</v>
      </c>
      <c r="AC1" s="230" t="s">
        <v>624</v>
      </c>
      <c r="AD1" s="230" t="s">
        <v>625</v>
      </c>
      <c r="AE1" s="230" t="s">
        <v>626</v>
      </c>
      <c r="AF1" s="230" t="s">
        <v>627</v>
      </c>
      <c r="AG1" s="230" t="s">
        <v>628</v>
      </c>
      <c r="AH1" s="230" t="s">
        <v>629</v>
      </c>
      <c r="AI1" s="230" t="s">
        <v>630</v>
      </c>
      <c r="AJ1" s="230" t="s">
        <v>631</v>
      </c>
      <c r="AK1" s="230" t="s">
        <v>632</v>
      </c>
      <c r="AL1" s="230" t="s">
        <v>633</v>
      </c>
      <c r="AM1" s="230" t="s">
        <v>634</v>
      </c>
      <c r="AN1" s="230" t="s">
        <v>635</v>
      </c>
      <c r="AO1" s="230" t="s">
        <v>636</v>
      </c>
      <c r="AP1" s="230" t="s">
        <v>637</v>
      </c>
      <c r="AQ1" s="230" t="s">
        <v>638</v>
      </c>
      <c r="AR1" s="230" t="s">
        <v>639</v>
      </c>
      <c r="AS1" s="231" t="s">
        <v>640</v>
      </c>
    </row>
    <row r="2" spans="1:45" ht="60" customHeight="1" outlineLevel="1" x14ac:dyDescent="0.35">
      <c r="A2" s="223" t="s">
        <v>3079</v>
      </c>
      <c r="B2" s="210" t="s">
        <v>3080</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3079</v>
      </c>
      <c r="B3" s="211" t="s">
        <v>3081</v>
      </c>
      <c r="C3" s="212" t="s">
        <v>3082</v>
      </c>
      <c r="D3" s="214" t="s">
        <v>3083</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3079</v>
      </c>
      <c r="B4" s="211" t="s">
        <v>3084</v>
      </c>
      <c r="C4" s="212" t="s">
        <v>3085</v>
      </c>
      <c r="D4" s="214" t="s">
        <v>3086</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3079</v>
      </c>
      <c r="B5" s="211" t="s">
        <v>3087</v>
      </c>
      <c r="C5" s="212" t="s">
        <v>3088</v>
      </c>
      <c r="D5" s="214" t="s">
        <v>3089</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3079</v>
      </c>
      <c r="B6" s="211" t="s">
        <v>3090</v>
      </c>
      <c r="C6" s="212" t="s">
        <v>3091</v>
      </c>
      <c r="D6" s="214" t="s">
        <v>3092</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3079</v>
      </c>
      <c r="B7" s="211" t="s">
        <v>3093</v>
      </c>
      <c r="C7" s="212" t="s">
        <v>3094</v>
      </c>
      <c r="D7" s="214" t="s">
        <v>3095</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3079</v>
      </c>
      <c r="B8" s="211" t="s">
        <v>3096</v>
      </c>
      <c r="C8" s="212" t="s">
        <v>3097</v>
      </c>
      <c r="D8" s="214" t="s">
        <v>3098</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3079</v>
      </c>
      <c r="B9" s="211" t="s">
        <v>3099</v>
      </c>
      <c r="C9" s="212" t="s">
        <v>3100</v>
      </c>
      <c r="D9" s="214" t="s">
        <v>3101</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3079</v>
      </c>
      <c r="B10" s="211" t="s">
        <v>3102</v>
      </c>
      <c r="C10" s="212" t="s">
        <v>3103</v>
      </c>
      <c r="D10" s="214" t="s">
        <v>3104</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3079</v>
      </c>
      <c r="B11" s="211" t="s">
        <v>3105</v>
      </c>
      <c r="C11" s="212" t="s">
        <v>3106</v>
      </c>
      <c r="D11" s="214" t="s">
        <v>3107</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3079</v>
      </c>
      <c r="B12" s="211" t="s">
        <v>3108</v>
      </c>
      <c r="C12" s="212" t="s">
        <v>3109</v>
      </c>
      <c r="D12" s="214" t="s">
        <v>3110</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3079</v>
      </c>
      <c r="B13" s="211" t="s">
        <v>3111</v>
      </c>
      <c r="C13" s="212" t="s">
        <v>3112</v>
      </c>
      <c r="D13" s="214" t="s">
        <v>3113</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3079</v>
      </c>
      <c r="B14" s="211" t="s">
        <v>3114</v>
      </c>
      <c r="C14" s="212" t="s">
        <v>3115</v>
      </c>
      <c r="D14" s="214" t="s">
        <v>3116</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3079</v>
      </c>
      <c r="B15" s="211" t="s">
        <v>3117</v>
      </c>
      <c r="C15" s="212" t="s">
        <v>3118</v>
      </c>
      <c r="D15" s="214" t="s">
        <v>3119</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3079</v>
      </c>
      <c r="B16" s="211" t="s">
        <v>3120</v>
      </c>
      <c r="C16" s="212" t="s">
        <v>3121</v>
      </c>
      <c r="D16" s="214" t="s">
        <v>3122</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3079</v>
      </c>
      <c r="B17" s="211" t="s">
        <v>3123</v>
      </c>
      <c r="C17" s="212" t="s">
        <v>3124</v>
      </c>
      <c r="D17" s="214" t="s">
        <v>3125</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3079</v>
      </c>
      <c r="B18" s="211" t="s">
        <v>3126</v>
      </c>
      <c r="C18" s="212" t="s">
        <v>3127</v>
      </c>
      <c r="D18" s="214" t="s">
        <v>3128</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3079</v>
      </c>
      <c r="B19" s="211" t="s">
        <v>3129</v>
      </c>
      <c r="C19" s="212" t="s">
        <v>3130</v>
      </c>
      <c r="D19" s="214" t="s">
        <v>3131</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3079</v>
      </c>
      <c r="B20" s="211" t="s">
        <v>3132</v>
      </c>
      <c r="C20" s="212" t="s">
        <v>3133</v>
      </c>
      <c r="D20" s="214" t="s">
        <v>3134</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3079</v>
      </c>
      <c r="B21" s="211" t="s">
        <v>3135</v>
      </c>
      <c r="C21" s="212" t="s">
        <v>3136</v>
      </c>
      <c r="D21" s="214" t="s">
        <v>3137</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3079</v>
      </c>
      <c r="B22" s="211" t="s">
        <v>3138</v>
      </c>
      <c r="C22" s="212" t="s">
        <v>3139</v>
      </c>
      <c r="D22" s="214" t="s">
        <v>3140</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3079</v>
      </c>
      <c r="B23" s="211" t="s">
        <v>3141</v>
      </c>
      <c r="C23" s="212" t="s">
        <v>3142</v>
      </c>
      <c r="D23" s="214" t="s">
        <v>3143</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3079</v>
      </c>
      <c r="B24" s="211" t="s">
        <v>3144</v>
      </c>
      <c r="C24" s="212" t="s">
        <v>3145</v>
      </c>
      <c r="D24" s="214" t="s">
        <v>3146</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3079</v>
      </c>
      <c r="B25" s="211" t="s">
        <v>3147</v>
      </c>
      <c r="C25" s="212" t="s">
        <v>3148</v>
      </c>
      <c r="D25" s="214" t="s">
        <v>3149</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3079</v>
      </c>
      <c r="B26" s="211" t="s">
        <v>3150</v>
      </c>
      <c r="C26" s="212" t="s">
        <v>3151</v>
      </c>
      <c r="D26" s="214" t="s">
        <v>3152</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3079</v>
      </c>
      <c r="B27" s="211" t="s">
        <v>3153</v>
      </c>
      <c r="C27" s="212" t="s">
        <v>3154</v>
      </c>
      <c r="D27" s="214" t="s">
        <v>3155</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3079</v>
      </c>
      <c r="B28" s="211" t="s">
        <v>3156</v>
      </c>
      <c r="C28" s="212" t="s">
        <v>3157</v>
      </c>
      <c r="D28" s="214" t="s">
        <v>3158</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3079</v>
      </c>
      <c r="B29" s="211" t="s">
        <v>3159</v>
      </c>
      <c r="C29" s="212" t="s">
        <v>3160</v>
      </c>
      <c r="D29" s="214" t="s">
        <v>3161</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3079</v>
      </c>
      <c r="B30" s="211" t="s">
        <v>3162</v>
      </c>
      <c r="C30" s="212" t="s">
        <v>3163</v>
      </c>
      <c r="D30" s="214" t="s">
        <v>3164</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3079</v>
      </c>
      <c r="B31" s="211" t="s">
        <v>3165</v>
      </c>
      <c r="C31" s="212" t="s">
        <v>3166</v>
      </c>
      <c r="D31" s="214" t="s">
        <v>3167</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3079</v>
      </c>
      <c r="B32" s="211" t="s">
        <v>3168</v>
      </c>
      <c r="C32" s="212" t="s">
        <v>3169</v>
      </c>
      <c r="D32" s="214" t="s">
        <v>3170</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3079</v>
      </c>
      <c r="B33" s="211" t="s">
        <v>3171</v>
      </c>
      <c r="C33" s="212" t="s">
        <v>3172</v>
      </c>
      <c r="D33" s="214" t="s">
        <v>3173</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3079</v>
      </c>
      <c r="B34" s="211" t="s">
        <v>3174</v>
      </c>
      <c r="C34" s="212" t="s">
        <v>3175</v>
      </c>
      <c r="D34" s="214" t="s">
        <v>3176</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3079</v>
      </c>
      <c r="B35" s="211" t="s">
        <v>3177</v>
      </c>
      <c r="C35" s="212" t="s">
        <v>3178</v>
      </c>
      <c r="D35" s="214" t="s">
        <v>3179</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3079</v>
      </c>
      <c r="B36" s="211" t="s">
        <v>3180</v>
      </c>
      <c r="C36" s="212" t="s">
        <v>3181</v>
      </c>
      <c r="D36" s="214" t="s">
        <v>3182</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3079</v>
      </c>
      <c r="B37" s="211" t="s">
        <v>3183</v>
      </c>
      <c r="C37" s="212" t="s">
        <v>3184</v>
      </c>
      <c r="D37" s="214" t="s">
        <v>3185</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3079</v>
      </c>
      <c r="B38" s="211" t="s">
        <v>3186</v>
      </c>
      <c r="C38" s="212" t="s">
        <v>3187</v>
      </c>
      <c r="D38" s="214" t="s">
        <v>3188</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3079</v>
      </c>
      <c r="B39" s="211" t="s">
        <v>3189</v>
      </c>
      <c r="C39" s="212" t="s">
        <v>3190</v>
      </c>
      <c r="D39" s="214" t="s">
        <v>3191</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3192</v>
      </c>
      <c r="B40" s="210" t="s">
        <v>3193</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3192</v>
      </c>
      <c r="B41" s="211" t="s">
        <v>3194</v>
      </c>
      <c r="C41" s="212" t="s">
        <v>3195</v>
      </c>
      <c r="D41" s="214" t="s">
        <v>3196</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3192</v>
      </c>
      <c r="B42" s="211" t="s">
        <v>3197</v>
      </c>
      <c r="C42" s="212" t="s">
        <v>3198</v>
      </c>
      <c r="D42" s="214" t="s">
        <v>3199</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3192</v>
      </c>
      <c r="B43" s="211" t="s">
        <v>3200</v>
      </c>
      <c r="C43" s="212" t="s">
        <v>3201</v>
      </c>
      <c r="D43" s="214" t="s">
        <v>3202</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3192</v>
      </c>
      <c r="B44" s="211" t="s">
        <v>3203</v>
      </c>
      <c r="C44" s="212" t="s">
        <v>3204</v>
      </c>
      <c r="D44" s="214" t="s">
        <v>3205</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3192</v>
      </c>
      <c r="B45" s="211" t="s">
        <v>3206</v>
      </c>
      <c r="C45" s="212" t="s">
        <v>3207</v>
      </c>
      <c r="D45" s="214" t="s">
        <v>3208</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3192</v>
      </c>
      <c r="B46" s="211" t="s">
        <v>3209</v>
      </c>
      <c r="C46" s="212" t="s">
        <v>3210</v>
      </c>
      <c r="D46" s="214" t="s">
        <v>3211</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3192</v>
      </c>
      <c r="B47" s="211" t="s">
        <v>3212</v>
      </c>
      <c r="C47" s="212" t="s">
        <v>3213</v>
      </c>
      <c r="D47" s="214" t="s">
        <v>3214</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3192</v>
      </c>
      <c r="B48" s="211" t="s">
        <v>3215</v>
      </c>
      <c r="C48" s="212" t="s">
        <v>3216</v>
      </c>
      <c r="D48" s="214" t="s">
        <v>3217</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3218</v>
      </c>
      <c r="B49" s="210" t="s">
        <v>3219</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3218</v>
      </c>
      <c r="B50" s="211" t="s">
        <v>3220</v>
      </c>
      <c r="C50" s="212" t="s">
        <v>3221</v>
      </c>
      <c r="D50" s="214" t="s">
        <v>3222</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3218</v>
      </c>
      <c r="B51" s="211" t="s">
        <v>3223</v>
      </c>
      <c r="C51" s="212" t="s">
        <v>3224</v>
      </c>
      <c r="D51" s="214" t="s">
        <v>3225</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3218</v>
      </c>
      <c r="B52" s="211" t="s">
        <v>3226</v>
      </c>
      <c r="C52" s="212" t="s">
        <v>3227</v>
      </c>
      <c r="D52" s="214" t="s">
        <v>3228</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3218</v>
      </c>
      <c r="B53" s="211" t="s">
        <v>3229</v>
      </c>
      <c r="C53" s="212" t="s">
        <v>3230</v>
      </c>
      <c r="D53" s="214" t="s">
        <v>3231</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3218</v>
      </c>
      <c r="B54" s="211" t="s">
        <v>3232</v>
      </c>
      <c r="C54" s="212" t="s">
        <v>3233</v>
      </c>
      <c r="D54" s="214" t="s">
        <v>3234</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3218</v>
      </c>
      <c r="B55" s="211" t="s">
        <v>3235</v>
      </c>
      <c r="C55" s="212" t="s">
        <v>3236</v>
      </c>
      <c r="D55" s="214" t="s">
        <v>3237</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3218</v>
      </c>
      <c r="B56" s="211" t="s">
        <v>3238</v>
      </c>
      <c r="C56" s="212" t="s">
        <v>3239</v>
      </c>
      <c r="D56" s="214" t="s">
        <v>3240</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3218</v>
      </c>
      <c r="B57" s="211" t="s">
        <v>3241</v>
      </c>
      <c r="C57" s="212" t="s">
        <v>3242</v>
      </c>
      <c r="D57" s="214" t="s">
        <v>3243</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3218</v>
      </c>
      <c r="B58" s="211" t="s">
        <v>3244</v>
      </c>
      <c r="C58" s="212" t="s">
        <v>3245</v>
      </c>
      <c r="D58" s="214" t="s">
        <v>3246</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3218</v>
      </c>
      <c r="B59" s="211" t="s">
        <v>3247</v>
      </c>
      <c r="C59" s="212" t="s">
        <v>3248</v>
      </c>
      <c r="D59" s="214" t="s">
        <v>3249</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3218</v>
      </c>
      <c r="B60" s="211" t="s">
        <v>3250</v>
      </c>
      <c r="C60" s="212" t="s">
        <v>3251</v>
      </c>
      <c r="D60" s="214" t="s">
        <v>3252</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3218</v>
      </c>
      <c r="B61" s="211" t="s">
        <v>3253</v>
      </c>
      <c r="C61" s="212" t="s">
        <v>3254</v>
      </c>
      <c r="D61" s="214" t="s">
        <v>3255</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3218</v>
      </c>
      <c r="B62" s="211" t="s">
        <v>3256</v>
      </c>
      <c r="C62" s="212" t="s">
        <v>3257</v>
      </c>
      <c r="D62" s="214" t="s">
        <v>3258</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3218</v>
      </c>
      <c r="B63" s="211" t="s">
        <v>3259</v>
      </c>
      <c r="C63" s="212" t="s">
        <v>3260</v>
      </c>
      <c r="D63" s="214" t="s">
        <v>3261</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3262</v>
      </c>
      <c r="B64" s="210" t="s">
        <v>3263</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3262</v>
      </c>
      <c r="B65" s="211" t="s">
        <v>3264</v>
      </c>
      <c r="C65" s="212" t="s">
        <v>3265</v>
      </c>
      <c r="D65" s="214" t="s">
        <v>3266</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3262</v>
      </c>
      <c r="B66" s="211" t="s">
        <v>3267</v>
      </c>
      <c r="C66" s="212" t="s">
        <v>3268</v>
      </c>
      <c r="D66" s="214" t="s">
        <v>3269</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3262</v>
      </c>
      <c r="B67" s="211" t="s">
        <v>3270</v>
      </c>
      <c r="C67" s="212" t="s">
        <v>3271</v>
      </c>
      <c r="D67" s="214" t="s">
        <v>3272</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3262</v>
      </c>
      <c r="B68" s="211" t="s">
        <v>3273</v>
      </c>
      <c r="C68" s="212" t="s">
        <v>3274</v>
      </c>
      <c r="D68" s="214" t="s">
        <v>3275</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3262</v>
      </c>
      <c r="B69" s="211" t="s">
        <v>3276</v>
      </c>
      <c r="C69" s="212" t="s">
        <v>3277</v>
      </c>
      <c r="D69" s="214" t="s">
        <v>3278</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3262</v>
      </c>
      <c r="B70" s="211" t="s">
        <v>3279</v>
      </c>
      <c r="C70" s="212" t="s">
        <v>3280</v>
      </c>
      <c r="D70" s="214" t="s">
        <v>3281</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3262</v>
      </c>
      <c r="B71" s="211" t="s">
        <v>3282</v>
      </c>
      <c r="C71" s="212" t="s">
        <v>3283</v>
      </c>
      <c r="D71" s="214" t="s">
        <v>3284</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3262</v>
      </c>
      <c r="B72" s="211" t="s">
        <v>3285</v>
      </c>
      <c r="C72" s="212" t="s">
        <v>3286</v>
      </c>
      <c r="D72" s="214" t="s">
        <v>3287</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3262</v>
      </c>
      <c r="B73" s="211" t="s">
        <v>3288</v>
      </c>
      <c r="C73" s="212" t="s">
        <v>3289</v>
      </c>
      <c r="D73" s="214" t="s">
        <v>3290</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3262</v>
      </c>
      <c r="B74" s="211" t="s">
        <v>3291</v>
      </c>
      <c r="C74" s="212" t="s">
        <v>3292</v>
      </c>
      <c r="D74" s="214" t="s">
        <v>3293</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3262</v>
      </c>
      <c r="B75" s="211" t="s">
        <v>3294</v>
      </c>
      <c r="C75" s="212" t="s">
        <v>3295</v>
      </c>
      <c r="D75" s="214" t="s">
        <v>3296</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3262</v>
      </c>
      <c r="B76" s="211" t="s">
        <v>3297</v>
      </c>
      <c r="C76" s="212" t="s">
        <v>3298</v>
      </c>
      <c r="D76" s="214" t="s">
        <v>3299</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3262</v>
      </c>
      <c r="B77" s="211" t="s">
        <v>3300</v>
      </c>
      <c r="C77" s="212" t="s">
        <v>3301</v>
      </c>
      <c r="D77" s="214" t="s">
        <v>3302</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3262</v>
      </c>
      <c r="B78" s="211" t="s">
        <v>3303</v>
      </c>
      <c r="C78" s="212" t="s">
        <v>3304</v>
      </c>
      <c r="D78" s="214" t="s">
        <v>3305</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3262</v>
      </c>
      <c r="B79" s="211" t="s">
        <v>3306</v>
      </c>
      <c r="C79" s="212" t="s">
        <v>3307</v>
      </c>
      <c r="D79" s="214" t="s">
        <v>3308</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3262</v>
      </c>
      <c r="B80" s="211" t="s">
        <v>3309</v>
      </c>
      <c r="C80" s="212" t="s">
        <v>3310</v>
      </c>
      <c r="D80" s="214" t="s">
        <v>3311</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3262</v>
      </c>
      <c r="B81" s="211" t="s">
        <v>3312</v>
      </c>
      <c r="C81" s="212" t="s">
        <v>3313</v>
      </c>
      <c r="D81" s="214" t="s">
        <v>3314</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3262</v>
      </c>
      <c r="B82" s="211" t="s">
        <v>3315</v>
      </c>
      <c r="C82" s="212" t="s">
        <v>3316</v>
      </c>
      <c r="D82" s="214" t="s">
        <v>3317</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3262</v>
      </c>
      <c r="B83" s="211" t="s">
        <v>3318</v>
      </c>
      <c r="C83" s="212" t="s">
        <v>3319</v>
      </c>
      <c r="D83" s="214" t="s">
        <v>3320</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3262</v>
      </c>
      <c r="B84" s="211" t="s">
        <v>3321</v>
      </c>
      <c r="C84" s="212" t="s">
        <v>3322</v>
      </c>
      <c r="D84" s="214" t="s">
        <v>3323</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3262</v>
      </c>
      <c r="B85" s="211" t="s">
        <v>3324</v>
      </c>
      <c r="C85" s="212" t="s">
        <v>3325</v>
      </c>
      <c r="D85" s="214" t="s">
        <v>3326</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3262</v>
      </c>
      <c r="B86" s="211" t="s">
        <v>3327</v>
      </c>
      <c r="C86" s="212" t="s">
        <v>3328</v>
      </c>
      <c r="D86" s="214" t="s">
        <v>3329</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3262</v>
      </c>
      <c r="B87" s="211" t="s">
        <v>3330</v>
      </c>
      <c r="C87" s="212" t="s">
        <v>3331</v>
      </c>
      <c r="D87" s="214" t="s">
        <v>3332</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3262</v>
      </c>
      <c r="B88" s="211" t="s">
        <v>3333</v>
      </c>
      <c r="C88" s="212" t="s">
        <v>3334</v>
      </c>
      <c r="D88" s="214" t="s">
        <v>3335</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3262</v>
      </c>
      <c r="B89" s="211" t="s">
        <v>3336</v>
      </c>
      <c r="C89" s="212" t="s">
        <v>3337</v>
      </c>
      <c r="D89" s="214" t="s">
        <v>3338</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3262</v>
      </c>
      <c r="B90" s="211" t="s">
        <v>3339</v>
      </c>
      <c r="C90" s="212" t="s">
        <v>3340</v>
      </c>
      <c r="D90" s="214" t="s">
        <v>3341</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3262</v>
      </c>
      <c r="B91" s="211" t="s">
        <v>3342</v>
      </c>
      <c r="C91" s="212" t="s">
        <v>3343</v>
      </c>
      <c r="D91" s="214" t="s">
        <v>3344</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3262</v>
      </c>
      <c r="B92" s="211" t="s">
        <v>3345</v>
      </c>
      <c r="C92" s="212" t="s">
        <v>3346</v>
      </c>
      <c r="D92" s="214" t="s">
        <v>3347</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3262</v>
      </c>
      <c r="B93" s="211" t="s">
        <v>3348</v>
      </c>
      <c r="C93" s="212" t="s">
        <v>3349</v>
      </c>
      <c r="D93" s="214" t="s">
        <v>3350</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3262</v>
      </c>
      <c r="B94" s="211" t="s">
        <v>3351</v>
      </c>
      <c r="C94" s="212" t="s">
        <v>3352</v>
      </c>
      <c r="D94" s="214" t="s">
        <v>3353</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3262</v>
      </c>
      <c r="B95" s="211" t="s">
        <v>3354</v>
      </c>
      <c r="C95" s="212" t="s">
        <v>3355</v>
      </c>
      <c r="D95" s="214" t="s">
        <v>3356</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3262</v>
      </c>
      <c r="B96" s="211" t="s">
        <v>3357</v>
      </c>
      <c r="C96" s="212" t="s">
        <v>3358</v>
      </c>
      <c r="D96" s="214" t="s">
        <v>3359</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3262</v>
      </c>
      <c r="B97" s="211" t="s">
        <v>3360</v>
      </c>
      <c r="C97" s="212" t="s">
        <v>3361</v>
      </c>
      <c r="D97" s="214" t="s">
        <v>3362</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3262</v>
      </c>
      <c r="B98" s="218" t="s">
        <v>3363</v>
      </c>
      <c r="C98" s="219" t="s">
        <v>3364</v>
      </c>
      <c r="D98" s="220" t="s">
        <v>3365</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350</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IFERROR(INDEX('Recommendations'!$I$2:$I$50, MATCH(F2,'Recommendations'!$B$2:$B$50,0))="Implemented", FALSE))</xm:f>
            <x14:dxf>
              <font>
                <color rgb="FF000000"/>
              </font>
              <fill>
                <patternFill>
                  <bgColor rgb="FF3C7D22"/>
                </patternFill>
              </fill>
            </x14:dxf>
          </x14:cfRule>
          <x14:cfRule type="expression" priority="2" id="{00000000-000E-0000-0900-000002000000}">
            <xm:f>AND(F2&lt;&gt;"", IFERROR(INDEX('Recommendations'!$I$2:$I$50, MATCH(F2,'Recommendations'!$B$2:$B$50,0))="Compensated", FALSE))</xm:f>
            <x14:dxf>
              <font>
                <color rgb="FF000000"/>
              </font>
              <fill>
                <patternFill>
                  <bgColor rgb="FFC6E0B4"/>
                </patternFill>
              </fill>
            </x14:dxf>
          </x14:cfRule>
          <x14:cfRule type="expression" priority="3" id="{00000000-000E-0000-0900-000003000000}">
            <xm:f>AND(F2&lt;&gt;"", IFERROR(INDEX('Recommendations'!$I$2:$I$50, MATCH(F2,'Recommendations'!$B$2:$B$50,0))="Testing", FALSE))</xm:f>
            <x14:dxf>
              <font>
                <color rgb="FF000000"/>
              </font>
              <fill>
                <patternFill>
                  <bgColor rgb="FFFFC000"/>
                </patternFill>
              </fill>
            </x14:dxf>
          </x14:cfRule>
          <x14:cfRule type="expression" priority="4" id="{00000000-000E-0000-0900-000004000000}">
            <xm:f>AND(F2&lt;&gt;"", IFERROR(INDEX('Recommendations'!$I$2:$I$50, MATCH(F2,'Recommendations'!$B$2:$B$50,0))="Failed", FALSE))</xm:f>
            <x14:dxf>
              <font>
                <color rgb="FF000000"/>
              </font>
              <fill>
                <patternFill>
                  <bgColor rgb="FFD82891"/>
                </patternFill>
              </fill>
            </x14:dxf>
          </x14:cfRule>
          <x14:cfRule type="expression" priority="5" id="{00000000-000E-0000-0900-000005000000}">
            <xm:f>AND(F2&lt;&gt;"", IFERROR(INDEX('Recommendations'!$I$2:$I$50, MATCH(F2,'Recommendations'!$B$2:$B$50,0))="Risk Accepted", FALSE))</xm:f>
            <x14:dxf>
              <font>
                <color rgb="FF000000"/>
              </font>
              <fill>
                <patternFill>
                  <bgColor rgb="FFD9D9D9"/>
                </patternFill>
              </fill>
            </x14:dxf>
          </x14:cfRule>
          <x14:cfRule type="expression" priority="6" id="{00000000-000E-0000-0900-000006000000}">
            <xm:f>AND(F2&lt;&gt;"", IFERROR(INDEX('Recommendations'!$I$2:$I$50, MATCH(F2,'Recommendations'!$B$2:$B$50,0))="N/A",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3366</v>
      </c>
      <c r="C1" s="253" t="s">
        <v>3367</v>
      </c>
      <c r="D1" s="253" t="s">
        <v>3368</v>
      </c>
      <c r="E1" s="253" t="s">
        <v>3369</v>
      </c>
      <c r="F1" s="253" t="s">
        <v>2195</v>
      </c>
      <c r="G1" s="253" t="s">
        <v>3370</v>
      </c>
      <c r="H1" s="253" t="s">
        <v>3371</v>
      </c>
      <c r="I1" s="253" t="s">
        <v>3372</v>
      </c>
      <c r="J1" s="253" t="s">
        <v>13</v>
      </c>
      <c r="K1" s="253" t="s">
        <v>600</v>
      </c>
      <c r="L1" s="253" t="s">
        <v>601</v>
      </c>
      <c r="M1" s="253" t="s">
        <v>602</v>
      </c>
      <c r="N1" s="253" t="s">
        <v>603</v>
      </c>
      <c r="O1" s="253" t="s">
        <v>604</v>
      </c>
      <c r="P1" s="253" t="s">
        <v>605</v>
      </c>
      <c r="Q1" s="253" t="s">
        <v>606</v>
      </c>
      <c r="R1" s="253" t="s">
        <v>607</v>
      </c>
      <c r="S1" s="253" t="s">
        <v>608</v>
      </c>
      <c r="T1" s="253" t="s">
        <v>609</v>
      </c>
      <c r="U1" s="253" t="s">
        <v>610</v>
      </c>
      <c r="V1" s="253" t="s">
        <v>611</v>
      </c>
      <c r="W1" s="253" t="s">
        <v>612</v>
      </c>
      <c r="X1" s="253" t="s">
        <v>613</v>
      </c>
      <c r="Y1" s="253" t="s">
        <v>614</v>
      </c>
      <c r="Z1" s="253" t="s">
        <v>615</v>
      </c>
      <c r="AA1" s="253" t="s">
        <v>616</v>
      </c>
      <c r="AB1" s="253" t="s">
        <v>617</v>
      </c>
      <c r="AC1" s="253" t="s">
        <v>618</v>
      </c>
      <c r="AD1" s="253" t="s">
        <v>619</v>
      </c>
      <c r="AE1" s="253" t="s">
        <v>620</v>
      </c>
      <c r="AF1" s="253" t="s">
        <v>621</v>
      </c>
      <c r="AG1" s="253" t="s">
        <v>622</v>
      </c>
      <c r="AH1" s="253" t="s">
        <v>623</v>
      </c>
      <c r="AI1" s="253" t="s">
        <v>624</v>
      </c>
      <c r="AJ1" s="253" t="s">
        <v>625</v>
      </c>
      <c r="AK1" s="253" t="s">
        <v>626</v>
      </c>
      <c r="AL1" s="253" t="s">
        <v>627</v>
      </c>
      <c r="AM1" s="253" t="s">
        <v>628</v>
      </c>
      <c r="AN1" s="253" t="s">
        <v>629</v>
      </c>
      <c r="AO1" s="253" t="s">
        <v>630</v>
      </c>
      <c r="AP1" s="253" t="s">
        <v>631</v>
      </c>
      <c r="AQ1" s="253" t="s">
        <v>632</v>
      </c>
      <c r="AR1" s="253" t="s">
        <v>633</v>
      </c>
      <c r="AS1" s="253" t="s">
        <v>634</v>
      </c>
      <c r="AT1" s="253" t="s">
        <v>635</v>
      </c>
      <c r="AU1" s="253" t="s">
        <v>636</v>
      </c>
      <c r="AV1" s="253" t="s">
        <v>637</v>
      </c>
      <c r="AW1" s="253" t="s">
        <v>638</v>
      </c>
      <c r="AX1" s="253" t="s">
        <v>639</v>
      </c>
      <c r="AY1" s="254" t="s">
        <v>640</v>
      </c>
    </row>
    <row r="2" spans="1:51" ht="60" customHeight="1" outlineLevel="1" x14ac:dyDescent="0.35">
      <c r="A2" s="244" t="s">
        <v>3373</v>
      </c>
      <c r="B2" s="232" t="s">
        <v>3374</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643</v>
      </c>
      <c r="B3" s="233" t="s">
        <v>3375</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3376</v>
      </c>
      <c r="B4" s="234" t="s">
        <v>3377</v>
      </c>
      <c r="C4" s="234" t="s">
        <v>3378</v>
      </c>
      <c r="D4" s="234" t="s">
        <v>3379</v>
      </c>
      <c r="E4" s="234" t="s">
        <v>3380</v>
      </c>
      <c r="F4" s="234" t="s">
        <v>25</v>
      </c>
      <c r="G4" s="234" t="s">
        <v>25</v>
      </c>
      <c r="H4" s="234" t="s">
        <v>3381</v>
      </c>
      <c r="I4" s="234" t="s">
        <v>25</v>
      </c>
      <c r="J4" s="234" t="s">
        <v>3382</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3383</v>
      </c>
      <c r="B5" s="234" t="s">
        <v>3384</v>
      </c>
      <c r="C5" s="234" t="s">
        <v>3385</v>
      </c>
      <c r="D5" s="234" t="s">
        <v>3386</v>
      </c>
      <c r="E5" s="234" t="s">
        <v>3387</v>
      </c>
      <c r="F5" s="234" t="s">
        <v>3388</v>
      </c>
      <c r="G5" s="234" t="s">
        <v>25</v>
      </c>
      <c r="H5" s="234" t="s">
        <v>3389</v>
      </c>
      <c r="I5" s="234" t="s">
        <v>25</v>
      </c>
      <c r="J5" s="234" t="s">
        <v>3390</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649</v>
      </c>
      <c r="B6" s="233" t="s">
        <v>3391</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3392</v>
      </c>
      <c r="B7" s="234" t="s">
        <v>3393</v>
      </c>
      <c r="C7" s="234" t="s">
        <v>3394</v>
      </c>
      <c r="D7" s="234" t="s">
        <v>3395</v>
      </c>
      <c r="E7" s="234" t="s">
        <v>3387</v>
      </c>
      <c r="F7" s="234" t="s">
        <v>3396</v>
      </c>
      <c r="G7" s="234" t="s">
        <v>25</v>
      </c>
      <c r="H7" s="234" t="s">
        <v>3397</v>
      </c>
      <c r="I7" s="234" t="s">
        <v>25</v>
      </c>
      <c r="J7" s="234" t="s">
        <v>3398</v>
      </c>
      <c r="K7" s="237">
        <f>IF(COUNTIF(L7:AY7,"&lt;&gt;")=0,"",SUMPRODUCT(((Recommendations[ImplStatus]="Implemented")+(Recommendations[ImplStatus]="Compensated"))*ISNUMBER(MATCH(Recommendations[Id],L7:AY7,0)))/COUNTIF(L7:AY7,"&lt;&gt;"))</f>
        <v>0</v>
      </c>
      <c r="L7" s="240" t="s">
        <v>95</v>
      </c>
      <c r="M7" s="240" t="s">
        <v>130</v>
      </c>
      <c r="N7" s="240" t="s">
        <v>310</v>
      </c>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3399</v>
      </c>
      <c r="B8" s="234" t="s">
        <v>3400</v>
      </c>
      <c r="C8" s="234" t="s">
        <v>3401</v>
      </c>
      <c r="D8" s="234" t="s">
        <v>3402</v>
      </c>
      <c r="E8" s="234" t="s">
        <v>25</v>
      </c>
      <c r="F8" s="234" t="s">
        <v>25</v>
      </c>
      <c r="G8" s="234" t="s">
        <v>25</v>
      </c>
      <c r="H8" s="234" t="s">
        <v>3403</v>
      </c>
      <c r="I8" s="234" t="s">
        <v>3404</v>
      </c>
      <c r="J8" s="234" t="s">
        <v>3405</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3406</v>
      </c>
      <c r="B9" s="234" t="s">
        <v>3407</v>
      </c>
      <c r="C9" s="234" t="s">
        <v>3408</v>
      </c>
      <c r="D9" s="234" t="s">
        <v>3409</v>
      </c>
      <c r="E9" s="234" t="s">
        <v>25</v>
      </c>
      <c r="F9" s="234" t="s">
        <v>25</v>
      </c>
      <c r="G9" s="234" t="s">
        <v>25</v>
      </c>
      <c r="H9" s="234" t="s">
        <v>3410</v>
      </c>
      <c r="I9" s="234" t="s">
        <v>3411</v>
      </c>
      <c r="J9" s="234" t="s">
        <v>3412</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3413</v>
      </c>
      <c r="B10" s="234" t="s">
        <v>3414</v>
      </c>
      <c r="C10" s="234" t="s">
        <v>3415</v>
      </c>
      <c r="D10" s="234" t="s">
        <v>3416</v>
      </c>
      <c r="E10" s="234" t="s">
        <v>25</v>
      </c>
      <c r="F10" s="234" t="s">
        <v>25</v>
      </c>
      <c r="G10" s="234" t="s">
        <v>25</v>
      </c>
      <c r="H10" s="234" t="s">
        <v>3417</v>
      </c>
      <c r="I10" s="234" t="s">
        <v>3418</v>
      </c>
      <c r="J10" s="234" t="s">
        <v>3419</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3420</v>
      </c>
      <c r="B11" s="234" t="s">
        <v>3421</v>
      </c>
      <c r="C11" s="234" t="s">
        <v>3422</v>
      </c>
      <c r="D11" s="234" t="s">
        <v>3423</v>
      </c>
      <c r="E11" s="234" t="s">
        <v>25</v>
      </c>
      <c r="F11" s="234" t="s">
        <v>25</v>
      </c>
      <c r="G11" s="234" t="s">
        <v>25</v>
      </c>
      <c r="H11" s="234" t="s">
        <v>3424</v>
      </c>
      <c r="I11" s="234" t="s">
        <v>25</v>
      </c>
      <c r="J11" s="234" t="s">
        <v>3425</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3426</v>
      </c>
      <c r="B12" s="234" t="s">
        <v>3427</v>
      </c>
      <c r="C12" s="234" t="s">
        <v>3428</v>
      </c>
      <c r="D12" s="234" t="s">
        <v>3429</v>
      </c>
      <c r="E12" s="234" t="s">
        <v>25</v>
      </c>
      <c r="F12" s="234" t="s">
        <v>25</v>
      </c>
      <c r="G12" s="234" t="s">
        <v>3430</v>
      </c>
      <c r="H12" s="234" t="s">
        <v>3431</v>
      </c>
      <c r="I12" s="234" t="s">
        <v>25</v>
      </c>
      <c r="J12" s="234" t="s">
        <v>3432</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3433</v>
      </c>
      <c r="B13" s="234" t="s">
        <v>3434</v>
      </c>
      <c r="C13" s="234" t="s">
        <v>3435</v>
      </c>
      <c r="D13" s="234" t="s">
        <v>3436</v>
      </c>
      <c r="E13" s="234" t="s">
        <v>25</v>
      </c>
      <c r="F13" s="234" t="s">
        <v>25</v>
      </c>
      <c r="G13" s="234" t="s">
        <v>25</v>
      </c>
      <c r="H13" s="234" t="s">
        <v>3437</v>
      </c>
      <c r="I13" s="234" t="s">
        <v>25</v>
      </c>
      <c r="J13" s="234" t="s">
        <v>3438</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3439</v>
      </c>
      <c r="B14" s="234" t="s">
        <v>3440</v>
      </c>
      <c r="C14" s="234" t="s">
        <v>3441</v>
      </c>
      <c r="D14" s="234" t="s">
        <v>3442</v>
      </c>
      <c r="E14" s="234" t="s">
        <v>25</v>
      </c>
      <c r="F14" s="234" t="s">
        <v>3443</v>
      </c>
      <c r="G14" s="234" t="s">
        <v>25</v>
      </c>
      <c r="H14" s="234" t="s">
        <v>3444</v>
      </c>
      <c r="I14" s="234" t="s">
        <v>3445</v>
      </c>
      <c r="J14" s="234" t="s">
        <v>3446</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654</v>
      </c>
      <c r="B15" s="233" t="s">
        <v>3447</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3448</v>
      </c>
      <c r="B16" s="234" t="s">
        <v>3449</v>
      </c>
      <c r="C16" s="234" t="s">
        <v>3450</v>
      </c>
      <c r="D16" s="234" t="s">
        <v>3442</v>
      </c>
      <c r="E16" s="234" t="s">
        <v>25</v>
      </c>
      <c r="F16" s="234" t="s">
        <v>3451</v>
      </c>
      <c r="G16" s="234" t="s">
        <v>25</v>
      </c>
      <c r="H16" s="234" t="s">
        <v>3452</v>
      </c>
      <c r="I16" s="234" t="s">
        <v>25</v>
      </c>
      <c r="J16" s="234" t="s">
        <v>3453</v>
      </c>
      <c r="K16" s="237">
        <f>IF(COUNTIF(L16:AY16,"&lt;&gt;")=0,"",SUMPRODUCT(((Recommendations[ImplStatus]="Implemented")+(Recommendations[ImplStatus]="Compensated"))*ISNUMBER(MATCH(Recommendations[Id],L16:AY16,0)))/COUNTIF(L16:AY16,"&lt;&gt;"))</f>
        <v>0</v>
      </c>
      <c r="L16" s="240" t="s">
        <v>66</v>
      </c>
      <c r="M16" s="240" t="s">
        <v>95</v>
      </c>
      <c r="N16" s="240" t="s">
        <v>102</v>
      </c>
      <c r="O16" s="240" t="s">
        <v>130</v>
      </c>
      <c r="P16" s="240" t="s">
        <v>193</v>
      </c>
      <c r="Q16" s="240" t="s">
        <v>247</v>
      </c>
      <c r="R16" s="240" t="s">
        <v>310</v>
      </c>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3454</v>
      </c>
      <c r="B17" s="234" t="s">
        <v>3455</v>
      </c>
      <c r="C17" s="234" t="s">
        <v>3456</v>
      </c>
      <c r="D17" s="234" t="s">
        <v>3457</v>
      </c>
      <c r="E17" s="234" t="s">
        <v>25</v>
      </c>
      <c r="F17" s="234" t="s">
        <v>3451</v>
      </c>
      <c r="G17" s="234" t="s">
        <v>25</v>
      </c>
      <c r="H17" s="234" t="s">
        <v>3458</v>
      </c>
      <c r="I17" s="234" t="s">
        <v>25</v>
      </c>
      <c r="J17" s="234" t="s">
        <v>3459</v>
      </c>
      <c r="K17" s="237">
        <f>IF(COUNTIF(L17:AY17,"&lt;&gt;")=0,"",SUMPRODUCT(((Recommendations[ImplStatus]="Implemented")+(Recommendations[ImplStatus]="Compensated"))*ISNUMBER(MATCH(Recommendations[Id],L17:AY17,0)))/COUNTIF(L17:AY17,"&lt;&gt;"))</f>
        <v>0</v>
      </c>
      <c r="L17" s="240" t="s">
        <v>59</v>
      </c>
      <c r="M17" s="240" t="s">
        <v>66</v>
      </c>
      <c r="N17" s="240" t="s">
        <v>102</v>
      </c>
      <c r="O17" s="240" t="s">
        <v>116</v>
      </c>
      <c r="P17" s="240" t="s">
        <v>187</v>
      </c>
      <c r="Q17" s="240" t="s">
        <v>193</v>
      </c>
      <c r="R17" s="240" t="s">
        <v>242</v>
      </c>
      <c r="S17" s="240" t="s">
        <v>247</v>
      </c>
      <c r="T17" s="240" t="s">
        <v>305</v>
      </c>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3460</v>
      </c>
      <c r="B18" s="234" t="s">
        <v>3461</v>
      </c>
      <c r="C18" s="234" t="s">
        <v>3462</v>
      </c>
      <c r="D18" s="234" t="s">
        <v>25</v>
      </c>
      <c r="E18" s="234" t="s">
        <v>25</v>
      </c>
      <c r="F18" s="234" t="s">
        <v>25</v>
      </c>
      <c r="G18" s="234" t="s">
        <v>25</v>
      </c>
      <c r="H18" s="234" t="s">
        <v>3463</v>
      </c>
      <c r="I18" s="234" t="s">
        <v>25</v>
      </c>
      <c r="J18" s="234" t="s">
        <v>3464</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659</v>
      </c>
      <c r="B19" s="233" t="s">
        <v>3465</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3466</v>
      </c>
      <c r="B20" s="234" t="s">
        <v>3467</v>
      </c>
      <c r="C20" s="234" t="s">
        <v>3468</v>
      </c>
      <c r="D20" s="234" t="s">
        <v>3469</v>
      </c>
      <c r="E20" s="234" t="s">
        <v>25</v>
      </c>
      <c r="F20" s="234" t="s">
        <v>3470</v>
      </c>
      <c r="G20" s="234" t="s">
        <v>25</v>
      </c>
      <c r="H20" s="234" t="s">
        <v>3471</v>
      </c>
      <c r="I20" s="234" t="s">
        <v>25</v>
      </c>
      <c r="J20" s="234" t="s">
        <v>3472</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3473</v>
      </c>
      <c r="B21" s="234" t="s">
        <v>3474</v>
      </c>
      <c r="C21" s="234" t="s">
        <v>3475</v>
      </c>
      <c r="D21" s="234" t="s">
        <v>3476</v>
      </c>
      <c r="E21" s="234" t="s">
        <v>3477</v>
      </c>
      <c r="F21" s="234" t="s">
        <v>25</v>
      </c>
      <c r="G21" s="234" t="s">
        <v>25</v>
      </c>
      <c r="H21" s="234" t="s">
        <v>3478</v>
      </c>
      <c r="I21" s="234" t="s">
        <v>3479</v>
      </c>
      <c r="J21" s="234" t="s">
        <v>3480</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3481</v>
      </c>
      <c r="B22" s="234" t="s">
        <v>3482</v>
      </c>
      <c r="C22" s="234" t="s">
        <v>3483</v>
      </c>
      <c r="D22" s="234" t="s">
        <v>3484</v>
      </c>
      <c r="E22" s="234" t="s">
        <v>25</v>
      </c>
      <c r="F22" s="234" t="s">
        <v>3485</v>
      </c>
      <c r="G22" s="234" t="s">
        <v>25</v>
      </c>
      <c r="H22" s="234" t="s">
        <v>3486</v>
      </c>
      <c r="I22" s="234" t="s">
        <v>25</v>
      </c>
      <c r="J22" s="234" t="s">
        <v>3487</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3488</v>
      </c>
      <c r="B23" s="234" t="s">
        <v>3489</v>
      </c>
      <c r="C23" s="234" t="s">
        <v>3490</v>
      </c>
      <c r="D23" s="234" t="s">
        <v>3491</v>
      </c>
      <c r="E23" s="234" t="s">
        <v>25</v>
      </c>
      <c r="F23" s="234" t="s">
        <v>25</v>
      </c>
      <c r="G23" s="234" t="s">
        <v>25</v>
      </c>
      <c r="H23" s="234" t="s">
        <v>3492</v>
      </c>
      <c r="I23" s="234" t="s">
        <v>3493</v>
      </c>
      <c r="J23" s="234" t="s">
        <v>3494</v>
      </c>
      <c r="K23" s="237">
        <f>IF(COUNTIF(L23:AY23,"&lt;&gt;")=0,"",SUMPRODUCT(((Recommendations[ImplStatus]="Implemented")+(Recommendations[ImplStatus]="Compensated"))*ISNUMBER(MATCH(Recommendations[Id],L23:AY23,0)))/COUNTIF(L23:AY23,"&lt;&gt;"))</f>
        <v>0</v>
      </c>
      <c r="L23" s="240" t="s">
        <v>59</v>
      </c>
      <c r="M23" s="240" t="s">
        <v>116</v>
      </c>
      <c r="N23" s="240" t="s">
        <v>187</v>
      </c>
      <c r="O23" s="240" t="s">
        <v>242</v>
      </c>
      <c r="P23" s="240" t="s">
        <v>305</v>
      </c>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3495</v>
      </c>
      <c r="B24" s="234" t="s">
        <v>3496</v>
      </c>
      <c r="C24" s="234" t="s">
        <v>3497</v>
      </c>
      <c r="D24" s="234" t="s">
        <v>3491</v>
      </c>
      <c r="E24" s="234" t="s">
        <v>25</v>
      </c>
      <c r="F24" s="234" t="s">
        <v>3498</v>
      </c>
      <c r="G24" s="234" t="s">
        <v>25</v>
      </c>
      <c r="H24" s="234" t="s">
        <v>3499</v>
      </c>
      <c r="I24" s="234" t="s">
        <v>25</v>
      </c>
      <c r="J24" s="234" t="s">
        <v>3500</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663</v>
      </c>
      <c r="B25" s="233" t="s">
        <v>3501</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3502</v>
      </c>
      <c r="B26" s="234" t="s">
        <v>3503</v>
      </c>
      <c r="C26" s="234" t="s">
        <v>3504</v>
      </c>
      <c r="D26" s="234" t="s">
        <v>3505</v>
      </c>
      <c r="E26" s="234" t="s">
        <v>25</v>
      </c>
      <c r="F26" s="234" t="s">
        <v>3506</v>
      </c>
      <c r="G26" s="234" t="s">
        <v>25</v>
      </c>
      <c r="H26" s="234" t="s">
        <v>3507</v>
      </c>
      <c r="I26" s="234" t="s">
        <v>25</v>
      </c>
      <c r="J26" s="234" t="s">
        <v>3508</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3509</v>
      </c>
      <c r="B27" s="232" t="s">
        <v>3510</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18</v>
      </c>
      <c r="B28" s="233" t="s">
        <v>3511</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3512</v>
      </c>
      <c r="B29" s="234" t="s">
        <v>3513</v>
      </c>
      <c r="C29" s="234" t="s">
        <v>3514</v>
      </c>
      <c r="D29" s="234" t="s">
        <v>3515</v>
      </c>
      <c r="E29" s="234" t="s">
        <v>3516</v>
      </c>
      <c r="F29" s="234" t="s">
        <v>25</v>
      </c>
      <c r="G29" s="234" t="s">
        <v>25</v>
      </c>
      <c r="H29" s="234" t="s">
        <v>3517</v>
      </c>
      <c r="I29" s="234" t="s">
        <v>25</v>
      </c>
      <c r="J29" s="234" t="s">
        <v>3518</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3519</v>
      </c>
      <c r="B30" s="234" t="s">
        <v>3520</v>
      </c>
      <c r="C30" s="234" t="s">
        <v>3385</v>
      </c>
      <c r="D30" s="234" t="s">
        <v>3386</v>
      </c>
      <c r="E30" s="234" t="s">
        <v>25</v>
      </c>
      <c r="F30" s="234" t="s">
        <v>3388</v>
      </c>
      <c r="G30" s="234" t="s">
        <v>25</v>
      </c>
      <c r="H30" s="234" t="s">
        <v>3521</v>
      </c>
      <c r="I30" s="234" t="s">
        <v>25</v>
      </c>
      <c r="J30" s="234" t="s">
        <v>3522</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31</v>
      </c>
      <c r="B31" s="233" t="s">
        <v>3523</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3524</v>
      </c>
      <c r="B32" s="234" t="s">
        <v>3525</v>
      </c>
      <c r="C32" s="234" t="s">
        <v>3526</v>
      </c>
      <c r="D32" s="234" t="s">
        <v>3527</v>
      </c>
      <c r="E32" s="234" t="s">
        <v>25</v>
      </c>
      <c r="F32" s="234" t="s">
        <v>25</v>
      </c>
      <c r="G32" s="234" t="s">
        <v>3528</v>
      </c>
      <c r="H32" s="234" t="s">
        <v>3529</v>
      </c>
      <c r="I32" s="234" t="s">
        <v>25</v>
      </c>
      <c r="J32" s="234" t="s">
        <v>3530</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3531</v>
      </c>
      <c r="B33" s="234" t="s">
        <v>3532</v>
      </c>
      <c r="C33" s="234" t="s">
        <v>3533</v>
      </c>
      <c r="D33" s="234" t="s">
        <v>3534</v>
      </c>
      <c r="E33" s="234" t="s">
        <v>25</v>
      </c>
      <c r="F33" s="234" t="s">
        <v>3535</v>
      </c>
      <c r="G33" s="234" t="s">
        <v>25</v>
      </c>
      <c r="H33" s="234" t="s">
        <v>3536</v>
      </c>
      <c r="I33" s="234" t="s">
        <v>3537</v>
      </c>
      <c r="J33" s="234" t="s">
        <v>3538</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3539</v>
      </c>
      <c r="B34" s="234" t="s">
        <v>3540</v>
      </c>
      <c r="C34" s="234" t="s">
        <v>3541</v>
      </c>
      <c r="D34" s="234" t="s">
        <v>3542</v>
      </c>
      <c r="E34" s="234" t="s">
        <v>25</v>
      </c>
      <c r="F34" s="234" t="s">
        <v>25</v>
      </c>
      <c r="G34" s="234" t="s">
        <v>25</v>
      </c>
      <c r="H34" s="234" t="s">
        <v>3543</v>
      </c>
      <c r="I34" s="234" t="s">
        <v>25</v>
      </c>
      <c r="J34" s="234" t="s">
        <v>3544</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3545</v>
      </c>
      <c r="B35" s="234" t="s">
        <v>3546</v>
      </c>
      <c r="C35" s="234" t="s">
        <v>3547</v>
      </c>
      <c r="D35" s="234" t="s">
        <v>3548</v>
      </c>
      <c r="E35" s="234" t="s">
        <v>25</v>
      </c>
      <c r="F35" s="234" t="s">
        <v>3549</v>
      </c>
      <c r="G35" s="234" t="s">
        <v>25</v>
      </c>
      <c r="H35" s="234" t="s">
        <v>3550</v>
      </c>
      <c r="I35" s="234" t="s">
        <v>25</v>
      </c>
      <c r="J35" s="234" t="s">
        <v>3551</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3552</v>
      </c>
      <c r="B36" s="234" t="s">
        <v>3553</v>
      </c>
      <c r="C36" s="234" t="s">
        <v>3554</v>
      </c>
      <c r="D36" s="234" t="s">
        <v>3555</v>
      </c>
      <c r="E36" s="234" t="s">
        <v>25</v>
      </c>
      <c r="F36" s="234" t="s">
        <v>25</v>
      </c>
      <c r="G36" s="234" t="s">
        <v>3556</v>
      </c>
      <c r="H36" s="234" t="s">
        <v>3557</v>
      </c>
      <c r="I36" s="234" t="s">
        <v>25</v>
      </c>
      <c r="J36" s="234" t="s">
        <v>3558</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3559</v>
      </c>
      <c r="B37" s="234" t="s">
        <v>3560</v>
      </c>
      <c r="C37" s="234" t="s">
        <v>3561</v>
      </c>
      <c r="D37" s="234" t="s">
        <v>3562</v>
      </c>
      <c r="E37" s="234" t="s">
        <v>25</v>
      </c>
      <c r="F37" s="234" t="s">
        <v>3563</v>
      </c>
      <c r="G37" s="234" t="s">
        <v>3564</v>
      </c>
      <c r="H37" s="234" t="s">
        <v>3565</v>
      </c>
      <c r="I37" s="234" t="s">
        <v>25</v>
      </c>
      <c r="J37" s="234" t="s">
        <v>3566</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3567</v>
      </c>
      <c r="B38" s="234" t="s">
        <v>3568</v>
      </c>
      <c r="C38" s="234" t="s">
        <v>3569</v>
      </c>
      <c r="D38" s="234" t="s">
        <v>3570</v>
      </c>
      <c r="E38" s="234" t="s">
        <v>25</v>
      </c>
      <c r="F38" s="234" t="s">
        <v>3563</v>
      </c>
      <c r="G38" s="234" t="s">
        <v>3571</v>
      </c>
      <c r="H38" s="234" t="s">
        <v>3572</v>
      </c>
      <c r="I38" s="234" t="s">
        <v>3573</v>
      </c>
      <c r="J38" s="234" t="s">
        <v>3574</v>
      </c>
      <c r="K38" s="237">
        <f>IF(COUNTIF(L38:AY38,"&lt;&gt;")=0,"",SUMPRODUCT(((Recommendations[ImplStatus]="Implemented")+(Recommendations[ImplStatus]="Compensated"))*ISNUMBER(MATCH(Recommendations[Id],L38:AY38,0)))/COUNTIF(L38:AY38,"&lt;&gt;"))</f>
        <v>0</v>
      </c>
      <c r="L38" s="240" t="s">
        <v>31</v>
      </c>
      <c r="M38" s="240" t="s">
        <v>218</v>
      </c>
      <c r="N38" s="240" t="s">
        <v>285</v>
      </c>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39</v>
      </c>
      <c r="B39" s="233" t="s">
        <v>3575</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3576</v>
      </c>
      <c r="B40" s="234" t="s">
        <v>3577</v>
      </c>
      <c r="C40" s="234" t="s">
        <v>3578</v>
      </c>
      <c r="D40" s="234" t="s">
        <v>3579</v>
      </c>
      <c r="E40" s="234" t="s">
        <v>25</v>
      </c>
      <c r="F40" s="234" t="s">
        <v>25</v>
      </c>
      <c r="G40" s="234" t="s">
        <v>25</v>
      </c>
      <c r="H40" s="234" t="s">
        <v>3580</v>
      </c>
      <c r="I40" s="234" t="s">
        <v>3581</v>
      </c>
      <c r="J40" s="234" t="s">
        <v>3582</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3583</v>
      </c>
      <c r="B41" s="234" t="s">
        <v>3584</v>
      </c>
      <c r="C41" s="234" t="s">
        <v>3585</v>
      </c>
      <c r="D41" s="234" t="s">
        <v>25</v>
      </c>
      <c r="E41" s="234" t="s">
        <v>25</v>
      </c>
      <c r="F41" s="234" t="s">
        <v>25</v>
      </c>
      <c r="G41" s="234" t="s">
        <v>25</v>
      </c>
      <c r="H41" s="234" t="s">
        <v>3586</v>
      </c>
      <c r="I41" s="234" t="s">
        <v>25</v>
      </c>
      <c r="J41" s="234" t="s">
        <v>3587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3588</v>
      </c>
      <c r="B42" s="232" t="s">
        <v>3589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95</v>
      </c>
      <c r="B43" s="233" t="s">
        <v>3590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3591</v>
      </c>
      <c r="B44" s="234" t="s">
        <v>3592</v>
      </c>
      <c r="C44" s="234" t="s">
        <v>3593</v>
      </c>
      <c r="D44" s="234" t="s">
        <v>3594</v>
      </c>
      <c r="E44" s="234" t="s">
        <v>3380</v>
      </c>
      <c r="F44" s="234" t="s">
        <v>25</v>
      </c>
      <c r="G44" s="234" t="s">
        <v>25</v>
      </c>
      <c r="H44" s="234" t="s">
        <v>3595</v>
      </c>
      <c r="I44" s="234" t="s">
        <v>25</v>
      </c>
      <c r="J44" s="234" t="s">
        <v>3596</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3597</v>
      </c>
      <c r="B45" s="234" t="s">
        <v>3598</v>
      </c>
      <c r="C45" s="234" t="s">
        <v>3599</v>
      </c>
      <c r="D45" s="234" t="s">
        <v>3386</v>
      </c>
      <c r="E45" s="234" t="s">
        <v>25</v>
      </c>
      <c r="F45" s="234" t="s">
        <v>3388</v>
      </c>
      <c r="G45" s="234" t="s">
        <v>25</v>
      </c>
      <c r="H45" s="234" t="s">
        <v>3600</v>
      </c>
      <c r="I45" s="234" t="s">
        <v>25</v>
      </c>
      <c r="J45" s="234" t="s">
        <v>3601</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102</v>
      </c>
      <c r="B46" s="233" t="s">
        <v>3602</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3603</v>
      </c>
      <c r="B47" s="234" t="s">
        <v>3604</v>
      </c>
      <c r="C47" s="234" t="s">
        <v>3605</v>
      </c>
      <c r="D47" s="234" t="s">
        <v>3606</v>
      </c>
      <c r="E47" s="234" t="s">
        <v>25</v>
      </c>
      <c r="F47" s="234" t="s">
        <v>3607</v>
      </c>
      <c r="G47" s="234" t="s">
        <v>3608</v>
      </c>
      <c r="H47" s="234" t="s">
        <v>3609</v>
      </c>
      <c r="I47" s="234" t="s">
        <v>3610</v>
      </c>
      <c r="J47" s="234" t="s">
        <v>3611</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109</v>
      </c>
      <c r="B48" s="233" t="s">
        <v>3612</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3613</v>
      </c>
      <c r="B49" s="234" t="s">
        <v>3614</v>
      </c>
      <c r="C49" s="234" t="s">
        <v>3615</v>
      </c>
      <c r="D49" s="234" t="s">
        <v>3616</v>
      </c>
      <c r="E49" s="234" t="s">
        <v>3617</v>
      </c>
      <c r="F49" s="234" t="s">
        <v>25</v>
      </c>
      <c r="G49" s="234" t="s">
        <v>25</v>
      </c>
      <c r="H49" s="234" t="s">
        <v>3618</v>
      </c>
      <c r="I49" s="234" t="s">
        <v>3619</v>
      </c>
      <c r="J49" s="234" t="s">
        <v>3620</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3621</v>
      </c>
      <c r="B50" s="234" t="s">
        <v>3622</v>
      </c>
      <c r="C50" s="234" t="s">
        <v>3623</v>
      </c>
      <c r="D50" s="234" t="s">
        <v>25</v>
      </c>
      <c r="E50" s="234" t="s">
        <v>3624</v>
      </c>
      <c r="F50" s="234" t="s">
        <v>3625</v>
      </c>
      <c r="G50" s="234" t="s">
        <v>25</v>
      </c>
      <c r="H50" s="234" t="s">
        <v>3618</v>
      </c>
      <c r="I50" s="234" t="s">
        <v>3626</v>
      </c>
      <c r="J50" s="234" t="s">
        <v>3627</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3628</v>
      </c>
      <c r="B51" s="234" t="s">
        <v>3629</v>
      </c>
      <c r="C51" s="234" t="s">
        <v>3630</v>
      </c>
      <c r="D51" s="234" t="s">
        <v>25</v>
      </c>
      <c r="E51" s="234" t="s">
        <v>25</v>
      </c>
      <c r="F51" s="234" t="s">
        <v>3631</v>
      </c>
      <c r="G51" s="234" t="s">
        <v>25</v>
      </c>
      <c r="H51" s="234" t="s">
        <v>3618</v>
      </c>
      <c r="I51" s="234" t="s">
        <v>3632</v>
      </c>
      <c r="J51" s="234" t="s">
        <v>3633</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3634</v>
      </c>
      <c r="B52" s="234" t="s">
        <v>3635</v>
      </c>
      <c r="C52" s="234" t="s">
        <v>3636</v>
      </c>
      <c r="D52" s="234" t="s">
        <v>25</v>
      </c>
      <c r="E52" s="234" t="s">
        <v>25</v>
      </c>
      <c r="F52" s="234" t="s">
        <v>3637</v>
      </c>
      <c r="G52" s="234" t="s">
        <v>25</v>
      </c>
      <c r="H52" s="234" t="s">
        <v>3618</v>
      </c>
      <c r="I52" s="234" t="s">
        <v>3638</v>
      </c>
      <c r="J52" s="234" t="s">
        <v>3639</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3640</v>
      </c>
      <c r="B53" s="234" t="s">
        <v>3641</v>
      </c>
      <c r="C53" s="234" t="s">
        <v>3642</v>
      </c>
      <c r="D53" s="234" t="s">
        <v>3643</v>
      </c>
      <c r="E53" s="234" t="s">
        <v>3644</v>
      </c>
      <c r="F53" s="234" t="s">
        <v>25</v>
      </c>
      <c r="G53" s="234" t="s">
        <v>25</v>
      </c>
      <c r="H53" s="234" t="s">
        <v>3645</v>
      </c>
      <c r="I53" s="234" t="s">
        <v>25</v>
      </c>
      <c r="J53" s="234" t="s">
        <v>3646</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3647</v>
      </c>
      <c r="B54" s="234" t="s">
        <v>3648</v>
      </c>
      <c r="C54" s="234" t="s">
        <v>3642</v>
      </c>
      <c r="D54" s="234" t="s">
        <v>3643</v>
      </c>
      <c r="E54" s="234" t="s">
        <v>25</v>
      </c>
      <c r="F54" s="234" t="s">
        <v>25</v>
      </c>
      <c r="G54" s="234" t="s">
        <v>25</v>
      </c>
      <c r="H54" s="234" t="s">
        <v>3649</v>
      </c>
      <c r="I54" s="234" t="s">
        <v>3650</v>
      </c>
      <c r="J54" s="234" t="s">
        <v>3651</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116</v>
      </c>
      <c r="B55" s="233" t="s">
        <v>3652</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3653</v>
      </c>
      <c r="B56" s="234" t="s">
        <v>3654</v>
      </c>
      <c r="C56" s="234" t="s">
        <v>3655</v>
      </c>
      <c r="D56" s="234" t="s">
        <v>3656</v>
      </c>
      <c r="E56" s="234" t="s">
        <v>3657</v>
      </c>
      <c r="F56" s="234" t="s">
        <v>25</v>
      </c>
      <c r="G56" s="234" t="s">
        <v>3658</v>
      </c>
      <c r="H56" s="234" t="s">
        <v>25</v>
      </c>
      <c r="I56" s="234" t="s">
        <v>25</v>
      </c>
      <c r="J56" s="234" t="s">
        <v>3659</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3660</v>
      </c>
      <c r="B57" s="234" t="s">
        <v>3661</v>
      </c>
      <c r="C57" s="234" t="s">
        <v>3662</v>
      </c>
      <c r="D57" s="234" t="s">
        <v>3663</v>
      </c>
      <c r="E57" s="234" t="s">
        <v>3664</v>
      </c>
      <c r="F57" s="234" t="s">
        <v>25</v>
      </c>
      <c r="G57" s="234" t="s">
        <v>3665</v>
      </c>
      <c r="H57" s="234" t="s">
        <v>3666</v>
      </c>
      <c r="I57" s="234" t="s">
        <v>25</v>
      </c>
      <c r="J57" s="234" t="s">
        <v>3667</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123</v>
      </c>
      <c r="B58" s="233" t="s">
        <v>3668</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3669</v>
      </c>
      <c r="B59" s="234" t="s">
        <v>3670</v>
      </c>
      <c r="C59" s="234" t="s">
        <v>3671</v>
      </c>
      <c r="D59" s="234" t="s">
        <v>3672</v>
      </c>
      <c r="E59" s="234" t="s">
        <v>25</v>
      </c>
      <c r="F59" s="234" t="s">
        <v>25</v>
      </c>
      <c r="G59" s="234" t="s">
        <v>3673</v>
      </c>
      <c r="H59" s="234" t="s">
        <v>3674</v>
      </c>
      <c r="I59" s="234" t="s">
        <v>3675</v>
      </c>
      <c r="J59" s="234" t="s">
        <v>3676</v>
      </c>
      <c r="K59" s="237">
        <f>IF(COUNTIF(L59:AY59,"&lt;&gt;")=0,"",SUMPRODUCT(((Recommendations[ImplStatus]="Implemented")+(Recommendations[ImplStatus]="Compensated"))*ISNUMBER(MATCH(Recommendations[Id],L59:AY59,0)))/COUNTIF(L59:AY59,"&lt;&gt;"))</f>
        <v>0</v>
      </c>
      <c r="L59" s="240" t="s">
        <v>73</v>
      </c>
      <c r="M59" s="240" t="s">
        <v>123</v>
      </c>
      <c r="N59" s="240" t="s">
        <v>145</v>
      </c>
      <c r="O59" s="240" t="s">
        <v>174</v>
      </c>
      <c r="P59" s="240" t="s">
        <v>231</v>
      </c>
      <c r="Q59" s="240" t="s">
        <v>317</v>
      </c>
      <c r="R59" s="240" t="s">
        <v>331</v>
      </c>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3677</v>
      </c>
      <c r="B60" s="234" t="s">
        <v>3678</v>
      </c>
      <c r="C60" s="234" t="s">
        <v>3679</v>
      </c>
      <c r="D60" s="234" t="s">
        <v>25</v>
      </c>
      <c r="E60" s="234" t="s">
        <v>3680</v>
      </c>
      <c r="F60" s="234" t="s">
        <v>3681</v>
      </c>
      <c r="G60" s="234" t="s">
        <v>25</v>
      </c>
      <c r="H60" s="234" t="s">
        <v>3682</v>
      </c>
      <c r="I60" s="234" t="s">
        <v>3683</v>
      </c>
      <c r="J60" s="234" t="s">
        <v>3684</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3685</v>
      </c>
      <c r="B61" s="234" t="s">
        <v>3686</v>
      </c>
      <c r="C61" s="234" t="s">
        <v>3687</v>
      </c>
      <c r="D61" s="234" t="s">
        <v>25</v>
      </c>
      <c r="E61" s="234" t="s">
        <v>25</v>
      </c>
      <c r="F61" s="234" t="s">
        <v>25</v>
      </c>
      <c r="G61" s="234" t="s">
        <v>3688</v>
      </c>
      <c r="H61" s="234" t="s">
        <v>3689</v>
      </c>
      <c r="I61" s="234" t="s">
        <v>3690</v>
      </c>
      <c r="J61" s="234" t="s">
        <v>3691</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3692</v>
      </c>
      <c r="B62" s="234" t="s">
        <v>3693</v>
      </c>
      <c r="C62" s="234" t="s">
        <v>3694</v>
      </c>
      <c r="D62" s="234" t="s">
        <v>3695</v>
      </c>
      <c r="E62" s="234" t="s">
        <v>25</v>
      </c>
      <c r="F62" s="234" t="s">
        <v>25</v>
      </c>
      <c r="G62" s="234" t="s">
        <v>25</v>
      </c>
      <c r="H62" s="234" t="s">
        <v>3696</v>
      </c>
      <c r="I62" s="234" t="s">
        <v>3697</v>
      </c>
      <c r="J62" s="234" t="s">
        <v>3698</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130</v>
      </c>
      <c r="B63" s="233" t="s">
        <v>3699</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3700</v>
      </c>
      <c r="B64" s="234" t="s">
        <v>3701</v>
      </c>
      <c r="C64" s="234" t="s">
        <v>3702</v>
      </c>
      <c r="D64" s="234" t="s">
        <v>3703</v>
      </c>
      <c r="E64" s="234" t="s">
        <v>25</v>
      </c>
      <c r="F64" s="234" t="s">
        <v>25</v>
      </c>
      <c r="G64" s="234" t="s">
        <v>3704</v>
      </c>
      <c r="H64" s="234" t="s">
        <v>3705</v>
      </c>
      <c r="I64" s="234" t="s">
        <v>3706</v>
      </c>
      <c r="J64" s="234" t="s">
        <v>3707</v>
      </c>
      <c r="K64" s="237">
        <f>IF(COUNTIF(L64:AY64,"&lt;&gt;")=0,"",SUMPRODUCT(((Recommendations[ImplStatus]="Implemented")+(Recommendations[ImplStatus]="Compensated"))*ISNUMBER(MATCH(Recommendations[Id],L64:AY64,0)))/COUNTIF(L64:AY64,"&lt;&gt;"))</f>
        <v>0</v>
      </c>
      <c r="L64" s="240" t="s">
        <v>73</v>
      </c>
      <c r="M64" s="240" t="s">
        <v>123</v>
      </c>
      <c r="N64" s="240" t="s">
        <v>145</v>
      </c>
      <c r="O64" s="240" t="s">
        <v>159</v>
      </c>
      <c r="P64" s="240" t="s">
        <v>174</v>
      </c>
      <c r="Q64" s="240" t="s">
        <v>231</v>
      </c>
      <c r="R64" s="240" t="s">
        <v>317</v>
      </c>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3708</v>
      </c>
      <c r="B65" s="234" t="s">
        <v>3709</v>
      </c>
      <c r="C65" s="234" t="s">
        <v>3710</v>
      </c>
      <c r="D65" s="234" t="s">
        <v>3711</v>
      </c>
      <c r="E65" s="234" t="s">
        <v>25</v>
      </c>
      <c r="F65" s="234" t="s">
        <v>25</v>
      </c>
      <c r="G65" s="234" t="s">
        <v>25</v>
      </c>
      <c r="H65" s="234" t="s">
        <v>3712</v>
      </c>
      <c r="I65" s="234" t="s">
        <v>3713</v>
      </c>
      <c r="J65" s="234" t="s">
        <v>3714</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3715</v>
      </c>
      <c r="B66" s="234" t="s">
        <v>3716</v>
      </c>
      <c r="C66" s="234" t="s">
        <v>3717</v>
      </c>
      <c r="D66" s="234" t="s">
        <v>3718</v>
      </c>
      <c r="E66" s="234" t="s">
        <v>25</v>
      </c>
      <c r="F66" s="234" t="s">
        <v>25</v>
      </c>
      <c r="G66" s="234" t="s">
        <v>25</v>
      </c>
      <c r="H66" s="234" t="s">
        <v>3719</v>
      </c>
      <c r="I66" s="234" t="s">
        <v>3720</v>
      </c>
      <c r="J66" s="234" t="s">
        <v>3721</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3722</v>
      </c>
      <c r="B67" s="234" t="s">
        <v>3723</v>
      </c>
      <c r="C67" s="234" t="s">
        <v>3724</v>
      </c>
      <c r="D67" s="234" t="s">
        <v>3725</v>
      </c>
      <c r="E67" s="234" t="s">
        <v>25</v>
      </c>
      <c r="F67" s="234" t="s">
        <v>25</v>
      </c>
      <c r="G67" s="234" t="s">
        <v>25</v>
      </c>
      <c r="H67" s="234" t="s">
        <v>3726</v>
      </c>
      <c r="I67" s="234" t="s">
        <v>25</v>
      </c>
      <c r="J67" s="234" t="s">
        <v>3727</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3728</v>
      </c>
      <c r="B68" s="234" t="s">
        <v>3729</v>
      </c>
      <c r="C68" s="234" t="s">
        <v>3730</v>
      </c>
      <c r="D68" s="234" t="s">
        <v>25</v>
      </c>
      <c r="E68" s="234" t="s">
        <v>25</v>
      </c>
      <c r="F68" s="234" t="s">
        <v>25</v>
      </c>
      <c r="G68" s="234" t="s">
        <v>25</v>
      </c>
      <c r="H68" s="234" t="s">
        <v>3731</v>
      </c>
      <c r="I68" s="234" t="s">
        <v>25</v>
      </c>
      <c r="J68" s="234" t="s">
        <v>3732</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137</v>
      </c>
      <c r="B69" s="233" t="s">
        <v>3733</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3734</v>
      </c>
      <c r="B70" s="234" t="s">
        <v>3735</v>
      </c>
      <c r="C70" s="234" t="s">
        <v>3736</v>
      </c>
      <c r="D70" s="234" t="s">
        <v>25</v>
      </c>
      <c r="E70" s="234" t="s">
        <v>25</v>
      </c>
      <c r="F70" s="234" t="s">
        <v>25</v>
      </c>
      <c r="G70" s="234" t="s">
        <v>3737</v>
      </c>
      <c r="H70" s="234" t="s">
        <v>3738</v>
      </c>
      <c r="I70" s="234" t="s">
        <v>25</v>
      </c>
      <c r="J70" s="234" t="s">
        <v>3739</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3740</v>
      </c>
      <c r="B71" s="234" t="s">
        <v>3741</v>
      </c>
      <c r="C71" s="234" t="s">
        <v>3742</v>
      </c>
      <c r="D71" s="234" t="s">
        <v>25</v>
      </c>
      <c r="E71" s="234" t="s">
        <v>25</v>
      </c>
      <c r="F71" s="234" t="s">
        <v>25</v>
      </c>
      <c r="G71" s="234" t="s">
        <v>25</v>
      </c>
      <c r="H71" s="234" t="s">
        <v>3743</v>
      </c>
      <c r="I71" s="234" t="s">
        <v>25</v>
      </c>
      <c r="J71" s="234" t="s">
        <v>3744</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3745</v>
      </c>
      <c r="B72" s="234" t="s">
        <v>3746</v>
      </c>
      <c r="C72" s="234" t="s">
        <v>3747</v>
      </c>
      <c r="D72" s="234" t="s">
        <v>3748</v>
      </c>
      <c r="E72" s="234" t="s">
        <v>3749</v>
      </c>
      <c r="F72" s="234" t="s">
        <v>25</v>
      </c>
      <c r="G72" s="234" t="s">
        <v>25</v>
      </c>
      <c r="H72" s="234" t="s">
        <v>3750</v>
      </c>
      <c r="I72" s="234" t="s">
        <v>25</v>
      </c>
      <c r="J72" s="234" t="s">
        <v>3751</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3752</v>
      </c>
      <c r="B73" s="234" t="s">
        <v>3753</v>
      </c>
      <c r="C73" s="234" t="s">
        <v>3754</v>
      </c>
      <c r="D73" s="234" t="s">
        <v>3755</v>
      </c>
      <c r="E73" s="234" t="s">
        <v>3749</v>
      </c>
      <c r="F73" s="234" t="s">
        <v>25</v>
      </c>
      <c r="G73" s="234" t="s">
        <v>3756</v>
      </c>
      <c r="H73" s="234" t="s">
        <v>3757</v>
      </c>
      <c r="I73" s="234" t="s">
        <v>25</v>
      </c>
      <c r="J73" s="234" t="s">
        <v>3758</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3759</v>
      </c>
      <c r="B74" s="234" t="s">
        <v>3760</v>
      </c>
      <c r="C74" s="234" t="s">
        <v>3761</v>
      </c>
      <c r="D74" s="234" t="s">
        <v>3755</v>
      </c>
      <c r="E74" s="234" t="s">
        <v>3762</v>
      </c>
      <c r="F74" s="234" t="s">
        <v>25</v>
      </c>
      <c r="G74" s="234" t="s">
        <v>3763</v>
      </c>
      <c r="H74" s="234" t="s">
        <v>3764</v>
      </c>
      <c r="I74" s="234" t="s">
        <v>3765</v>
      </c>
      <c r="J74" s="234" t="s">
        <v>3766</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3767</v>
      </c>
      <c r="B75" s="234" t="s">
        <v>3768</v>
      </c>
      <c r="C75" s="234" t="s">
        <v>3769</v>
      </c>
      <c r="D75" s="234" t="s">
        <v>3770</v>
      </c>
      <c r="E75" s="234" t="s">
        <v>3762</v>
      </c>
      <c r="F75" s="234" t="s">
        <v>3771</v>
      </c>
      <c r="G75" s="234" t="s">
        <v>3772</v>
      </c>
      <c r="H75" s="234" t="s">
        <v>3773</v>
      </c>
      <c r="I75" s="234" t="s">
        <v>3774</v>
      </c>
      <c r="J75" s="234" t="s">
        <v>3775</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3776</v>
      </c>
      <c r="B76" s="234" t="s">
        <v>3777</v>
      </c>
      <c r="C76" s="234" t="s">
        <v>3778</v>
      </c>
      <c r="D76" s="234" t="s">
        <v>3779</v>
      </c>
      <c r="E76" s="234" t="s">
        <v>25</v>
      </c>
      <c r="F76" s="234" t="s">
        <v>25</v>
      </c>
      <c r="G76" s="234" t="s">
        <v>25</v>
      </c>
      <c r="H76" s="234" t="s">
        <v>3780</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3781</v>
      </c>
      <c r="B77" s="234" t="s">
        <v>3782</v>
      </c>
      <c r="C77" s="234" t="s">
        <v>3783</v>
      </c>
      <c r="D77" s="234" t="s">
        <v>25</v>
      </c>
      <c r="E77" s="234" t="s">
        <v>25</v>
      </c>
      <c r="F77" s="234" t="s">
        <v>25</v>
      </c>
      <c r="G77" s="234" t="s">
        <v>3784</v>
      </c>
      <c r="H77" s="234" t="s">
        <v>3785</v>
      </c>
      <c r="I77" s="234" t="s">
        <v>25</v>
      </c>
      <c r="J77" s="234" t="s">
        <v>3786</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3787</v>
      </c>
      <c r="B78" s="234" t="s">
        <v>3788</v>
      </c>
      <c r="C78" s="234" t="s">
        <v>3789</v>
      </c>
      <c r="D78" s="234" t="s">
        <v>25</v>
      </c>
      <c r="E78" s="234" t="s">
        <v>25</v>
      </c>
      <c r="F78" s="234" t="s">
        <v>25</v>
      </c>
      <c r="G78" s="234" t="s">
        <v>3790</v>
      </c>
      <c r="H78" s="234" t="s">
        <v>3791</v>
      </c>
      <c r="I78" s="234" t="s">
        <v>3792</v>
      </c>
      <c r="J78" s="234" t="s">
        <v>3793</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3794</v>
      </c>
      <c r="B79" s="232" t="s">
        <v>3795</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145</v>
      </c>
      <c r="B80" s="233" t="s">
        <v>3796</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3797</v>
      </c>
      <c r="B81" s="234" t="s">
        <v>3798</v>
      </c>
      <c r="C81" s="234" t="s">
        <v>3799</v>
      </c>
      <c r="D81" s="234" t="s">
        <v>3594</v>
      </c>
      <c r="E81" s="234" t="s">
        <v>3800</v>
      </c>
      <c r="F81" s="234" t="s">
        <v>25</v>
      </c>
      <c r="G81" s="234" t="s">
        <v>25</v>
      </c>
      <c r="H81" s="234" t="s">
        <v>3801</v>
      </c>
      <c r="I81" s="234" t="s">
        <v>25</v>
      </c>
      <c r="J81" s="234" t="s">
        <v>3802</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3803</v>
      </c>
      <c r="B82" s="234" t="s">
        <v>3804</v>
      </c>
      <c r="C82" s="234" t="s">
        <v>3385</v>
      </c>
      <c r="D82" s="234" t="s">
        <v>3386</v>
      </c>
      <c r="E82" s="234" t="s">
        <v>25</v>
      </c>
      <c r="F82" s="234" t="s">
        <v>3388</v>
      </c>
      <c r="G82" s="234" t="s">
        <v>25</v>
      </c>
      <c r="H82" s="234" t="s">
        <v>3805</v>
      </c>
      <c r="I82" s="234" t="s">
        <v>25</v>
      </c>
      <c r="J82" s="234" t="s">
        <v>3806</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152</v>
      </c>
      <c r="B83" s="233" t="s">
        <v>3807</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3808</v>
      </c>
      <c r="B84" s="234" t="s">
        <v>3809</v>
      </c>
      <c r="C84" s="234" t="s">
        <v>3810</v>
      </c>
      <c r="D84" s="234" t="s">
        <v>3811</v>
      </c>
      <c r="E84" s="234" t="s">
        <v>25</v>
      </c>
      <c r="F84" s="234" t="s">
        <v>3812</v>
      </c>
      <c r="G84" s="234" t="s">
        <v>3813</v>
      </c>
      <c r="H84" s="234" t="s">
        <v>3814</v>
      </c>
      <c r="I84" s="234" t="s">
        <v>3815</v>
      </c>
      <c r="J84" s="234" t="s">
        <v>3816</v>
      </c>
      <c r="K84" s="237">
        <f>IF(COUNTIF(L84:AY84,"&lt;&gt;")=0,"",SUMPRODUCT(((Recommendations[ImplStatus]="Implemented")+(Recommendations[ImplStatus]="Compensated"))*ISNUMBER(MATCH(Recommendations[Id],L84:AY84,0)))/COUNTIF(L84:AY84,"&lt;&gt;"))</f>
        <v>0</v>
      </c>
      <c r="L84" s="240" t="s">
        <v>31</v>
      </c>
      <c r="M84" s="240" t="s">
        <v>39</v>
      </c>
      <c r="N84" s="240" t="s">
        <v>218</v>
      </c>
      <c r="O84" s="240" t="s">
        <v>224</v>
      </c>
      <c r="P84" s="240" t="s">
        <v>285</v>
      </c>
      <c r="Q84" s="240" t="s">
        <v>291</v>
      </c>
      <c r="R84" s="240" t="s">
        <v>343</v>
      </c>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3817</v>
      </c>
      <c r="B85" s="234" t="s">
        <v>3818</v>
      </c>
      <c r="C85" s="234" t="s">
        <v>3819</v>
      </c>
      <c r="D85" s="234" t="s">
        <v>3820</v>
      </c>
      <c r="E85" s="234" t="s">
        <v>25</v>
      </c>
      <c r="F85" s="234" t="s">
        <v>25</v>
      </c>
      <c r="G85" s="234" t="s">
        <v>25</v>
      </c>
      <c r="H85" s="234" t="s">
        <v>3821</v>
      </c>
      <c r="I85" s="234" t="s">
        <v>3822</v>
      </c>
      <c r="J85" s="234" t="s">
        <v>3823</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3824</v>
      </c>
      <c r="B86" s="234" t="s">
        <v>3825</v>
      </c>
      <c r="C86" s="234" t="s">
        <v>3826</v>
      </c>
      <c r="D86" s="234" t="s">
        <v>3827</v>
      </c>
      <c r="E86" s="234" t="s">
        <v>25</v>
      </c>
      <c r="F86" s="234" t="s">
        <v>25</v>
      </c>
      <c r="G86" s="234" t="s">
        <v>3828</v>
      </c>
      <c r="H86" s="234" t="s">
        <v>3829</v>
      </c>
      <c r="I86" s="234" t="s">
        <v>25</v>
      </c>
      <c r="J86" s="234" t="s">
        <v>3830</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3831</v>
      </c>
      <c r="B87" s="234" t="s">
        <v>3832</v>
      </c>
      <c r="C87" s="234" t="s">
        <v>3833</v>
      </c>
      <c r="D87" s="234" t="s">
        <v>3834</v>
      </c>
      <c r="E87" s="234" t="s">
        <v>25</v>
      </c>
      <c r="F87" s="234" t="s">
        <v>3835</v>
      </c>
      <c r="G87" s="234" t="s">
        <v>25</v>
      </c>
      <c r="H87" s="234" t="s">
        <v>3836</v>
      </c>
      <c r="I87" s="234" t="s">
        <v>3837</v>
      </c>
      <c r="J87" s="234" t="s">
        <v>3838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3839</v>
      </c>
      <c r="B88" s="232" t="s">
        <v>3840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174</v>
      </c>
      <c r="B89" s="233" t="s">
        <v>3841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3842</v>
      </c>
      <c r="B90" s="234" t="s">
        <v>3843</v>
      </c>
      <c r="C90" s="234" t="s">
        <v>3844</v>
      </c>
      <c r="D90" s="234" t="s">
        <v>3594</v>
      </c>
      <c r="E90" s="234" t="s">
        <v>3380</v>
      </c>
      <c r="F90" s="234" t="s">
        <v>25</v>
      </c>
      <c r="G90" s="234" t="s">
        <v>25</v>
      </c>
      <c r="H90" s="234" t="s">
        <v>3845</v>
      </c>
      <c r="I90" s="234" t="s">
        <v>25</v>
      </c>
      <c r="J90" s="234" t="s">
        <v>3846</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3847</v>
      </c>
      <c r="B91" s="234" t="s">
        <v>3848</v>
      </c>
      <c r="C91" s="234" t="s">
        <v>3849</v>
      </c>
      <c r="D91" s="234" t="s">
        <v>3386</v>
      </c>
      <c r="E91" s="234" t="s">
        <v>25</v>
      </c>
      <c r="F91" s="234" t="s">
        <v>3388</v>
      </c>
      <c r="G91" s="234" t="s">
        <v>25</v>
      </c>
      <c r="H91" s="234" t="s">
        <v>3850</v>
      </c>
      <c r="I91" s="234" t="s">
        <v>25</v>
      </c>
      <c r="J91" s="234" t="s">
        <v>3851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181</v>
      </c>
      <c r="B92" s="233" t="s">
        <v>3852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3853</v>
      </c>
      <c r="B93" s="234" t="s">
        <v>3854</v>
      </c>
      <c r="C93" s="234" t="s">
        <v>3855</v>
      </c>
      <c r="D93" s="234" t="s">
        <v>3856</v>
      </c>
      <c r="E93" s="234" t="s">
        <v>3857</v>
      </c>
      <c r="F93" s="234" t="s">
        <v>25</v>
      </c>
      <c r="G93" s="234" t="s">
        <v>25</v>
      </c>
      <c r="H93" s="234" t="s">
        <v>3858</v>
      </c>
      <c r="I93" s="234" t="s">
        <v>25</v>
      </c>
      <c r="J93" s="234" t="s">
        <v>3859</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3860</v>
      </c>
      <c r="B94" s="234" t="s">
        <v>3861</v>
      </c>
      <c r="C94" s="234" t="s">
        <v>3862</v>
      </c>
      <c r="D94" s="234" t="s">
        <v>3863</v>
      </c>
      <c r="E94" s="234" t="s">
        <v>25</v>
      </c>
      <c r="F94" s="234" t="s">
        <v>3864</v>
      </c>
      <c r="G94" s="234" t="s">
        <v>25</v>
      </c>
      <c r="H94" s="234" t="s">
        <v>3865</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3866</v>
      </c>
      <c r="B95" s="234" t="s">
        <v>3867</v>
      </c>
      <c r="C95" s="234" t="s">
        <v>3868</v>
      </c>
      <c r="D95" s="234" t="s">
        <v>3869</v>
      </c>
      <c r="E95" s="234" t="s">
        <v>25</v>
      </c>
      <c r="F95" s="234" t="s">
        <v>25</v>
      </c>
      <c r="G95" s="234" t="s">
        <v>25</v>
      </c>
      <c r="H95" s="234" t="s">
        <v>3870</v>
      </c>
      <c r="I95" s="234" t="s">
        <v>3871</v>
      </c>
      <c r="J95" s="234" t="s">
        <v>3872</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3873</v>
      </c>
      <c r="B96" s="234" t="s">
        <v>3874</v>
      </c>
      <c r="C96" s="234" t="s">
        <v>3875</v>
      </c>
      <c r="D96" s="234" t="s">
        <v>25</v>
      </c>
      <c r="E96" s="234" t="s">
        <v>25</v>
      </c>
      <c r="F96" s="234" t="s">
        <v>25</v>
      </c>
      <c r="G96" s="234" t="s">
        <v>25</v>
      </c>
      <c r="H96" s="234" t="s">
        <v>3876</v>
      </c>
      <c r="I96" s="234" t="s">
        <v>3822</v>
      </c>
      <c r="J96" s="234" t="s">
        <v>3877</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187</v>
      </c>
      <c r="B97" s="233" t="s">
        <v>3878</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3879</v>
      </c>
      <c r="B98" s="234" t="s">
        <v>3880</v>
      </c>
      <c r="C98" s="234" t="s">
        <v>3881</v>
      </c>
      <c r="D98" s="234" t="s">
        <v>3882</v>
      </c>
      <c r="E98" s="234" t="s">
        <v>25</v>
      </c>
      <c r="F98" s="234" t="s">
        <v>25</v>
      </c>
      <c r="G98" s="234" t="s">
        <v>25</v>
      </c>
      <c r="H98" s="234" t="s">
        <v>3883</v>
      </c>
      <c r="I98" s="234" t="s">
        <v>25</v>
      </c>
      <c r="J98" s="234" t="s">
        <v>3884</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3885</v>
      </c>
      <c r="B99" s="234" t="s">
        <v>3886</v>
      </c>
      <c r="C99" s="234" t="s">
        <v>3887</v>
      </c>
      <c r="D99" s="234" t="s">
        <v>3888</v>
      </c>
      <c r="E99" s="234" t="s">
        <v>3889</v>
      </c>
      <c r="F99" s="234" t="s">
        <v>25</v>
      </c>
      <c r="G99" s="234" t="s">
        <v>25</v>
      </c>
      <c r="H99" s="234" t="s">
        <v>3890</v>
      </c>
      <c r="I99" s="234" t="s">
        <v>25</v>
      </c>
      <c r="J99" s="234" t="s">
        <v>3891</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3892</v>
      </c>
      <c r="B100" s="234" t="s">
        <v>3893</v>
      </c>
      <c r="C100" s="234" t="s">
        <v>3894</v>
      </c>
      <c r="D100" s="234" t="s">
        <v>25</v>
      </c>
      <c r="E100" s="234" t="s">
        <v>25</v>
      </c>
      <c r="F100" s="234" t="s">
        <v>25</v>
      </c>
      <c r="G100" s="234" t="s">
        <v>25</v>
      </c>
      <c r="H100" s="234" t="s">
        <v>3895</v>
      </c>
      <c r="I100" s="234" t="s">
        <v>3896</v>
      </c>
      <c r="J100" s="234" t="s">
        <v>3897</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3898</v>
      </c>
      <c r="B101" s="234" t="s">
        <v>3899</v>
      </c>
      <c r="C101" s="234" t="s">
        <v>3900</v>
      </c>
      <c r="D101" s="234" t="s">
        <v>25</v>
      </c>
      <c r="E101" s="234" t="s">
        <v>25</v>
      </c>
      <c r="F101" s="234" t="s">
        <v>25</v>
      </c>
      <c r="G101" s="234" t="s">
        <v>25</v>
      </c>
      <c r="H101" s="234" t="s">
        <v>3901</v>
      </c>
      <c r="I101" s="234" t="s">
        <v>3822</v>
      </c>
      <c r="J101" s="234" t="s">
        <v>3902</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3903</v>
      </c>
      <c r="B102" s="234" t="s">
        <v>3904</v>
      </c>
      <c r="C102" s="234" t="s">
        <v>3905</v>
      </c>
      <c r="D102" s="234" t="s">
        <v>3906</v>
      </c>
      <c r="E102" s="234" t="s">
        <v>25</v>
      </c>
      <c r="F102" s="234" t="s">
        <v>25</v>
      </c>
      <c r="G102" s="234" t="s">
        <v>25</v>
      </c>
      <c r="H102" s="234" t="s">
        <v>3907</v>
      </c>
      <c r="I102" s="234" t="s">
        <v>25</v>
      </c>
      <c r="J102" s="234" t="s">
        <v>3908</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3909</v>
      </c>
      <c r="B103" s="234" t="s">
        <v>3910</v>
      </c>
      <c r="C103" s="234" t="s">
        <v>3911</v>
      </c>
      <c r="D103" s="234" t="s">
        <v>3906</v>
      </c>
      <c r="E103" s="234" t="s">
        <v>25</v>
      </c>
      <c r="F103" s="234" t="s">
        <v>3912</v>
      </c>
      <c r="G103" s="234" t="s">
        <v>25</v>
      </c>
      <c r="H103" s="234" t="s">
        <v>3913</v>
      </c>
      <c r="I103" s="234" t="s">
        <v>3914</v>
      </c>
      <c r="J103" s="234" t="s">
        <v>3915</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193</v>
      </c>
      <c r="B104" s="233" t="s">
        <v>3916</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3917</v>
      </c>
      <c r="B105" s="234" t="s">
        <v>3918</v>
      </c>
      <c r="C105" s="234" t="s">
        <v>3919</v>
      </c>
      <c r="D105" s="234" t="s">
        <v>3920</v>
      </c>
      <c r="E105" s="234" t="s">
        <v>3921</v>
      </c>
      <c r="F105" s="234" t="s">
        <v>25</v>
      </c>
      <c r="G105" s="234" t="s">
        <v>25</v>
      </c>
      <c r="H105" s="234" t="s">
        <v>3922</v>
      </c>
      <c r="I105" s="234" t="s">
        <v>3923</v>
      </c>
      <c r="J105" s="234" t="s">
        <v>3924</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3925</v>
      </c>
      <c r="B106" s="232" t="s">
        <v>3926</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231</v>
      </c>
      <c r="B107" s="233" t="s">
        <v>3927</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3928</v>
      </c>
      <c r="B108" s="234" t="s">
        <v>3929</v>
      </c>
      <c r="C108" s="234" t="s">
        <v>3930</v>
      </c>
      <c r="D108" s="234" t="s">
        <v>3594</v>
      </c>
      <c r="E108" s="234" t="s">
        <v>3380</v>
      </c>
      <c r="F108" s="234" t="s">
        <v>25</v>
      </c>
      <c r="G108" s="234" t="s">
        <v>25</v>
      </c>
      <c r="H108" s="234" t="s">
        <v>3931</v>
      </c>
      <c r="I108" s="234" t="s">
        <v>25</v>
      </c>
      <c r="J108" s="234" t="s">
        <v>3932</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3933</v>
      </c>
      <c r="B109" s="234" t="s">
        <v>3934</v>
      </c>
      <c r="C109" s="234" t="s">
        <v>3935</v>
      </c>
      <c r="D109" s="234" t="s">
        <v>3386</v>
      </c>
      <c r="E109" s="234" t="s">
        <v>25</v>
      </c>
      <c r="F109" s="234" t="s">
        <v>3388</v>
      </c>
      <c r="G109" s="234" t="s">
        <v>25</v>
      </c>
      <c r="H109" s="234" t="s">
        <v>3936</v>
      </c>
      <c r="I109" s="234" t="s">
        <v>25</v>
      </c>
      <c r="J109" s="234" t="s">
        <v>3937</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236</v>
      </c>
      <c r="B110" s="233" t="s">
        <v>3938</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3939</v>
      </c>
      <c r="B111" s="234" t="s">
        <v>3940</v>
      </c>
      <c r="C111" s="234" t="s">
        <v>3941</v>
      </c>
      <c r="D111" s="234" t="s">
        <v>3942</v>
      </c>
      <c r="E111" s="234" t="s">
        <v>25</v>
      </c>
      <c r="F111" s="234" t="s">
        <v>3943</v>
      </c>
      <c r="G111" s="234" t="s">
        <v>25</v>
      </c>
      <c r="H111" s="234" t="s">
        <v>3944</v>
      </c>
      <c r="I111" s="234" t="s">
        <v>3945</v>
      </c>
      <c r="J111" s="234" t="s">
        <v>3946</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3947</v>
      </c>
      <c r="B112" s="234" t="s">
        <v>3948</v>
      </c>
      <c r="C112" s="234" t="s">
        <v>3949</v>
      </c>
      <c r="D112" s="234" t="s">
        <v>3950</v>
      </c>
      <c r="E112" s="234" t="s">
        <v>25</v>
      </c>
      <c r="F112" s="234" t="s">
        <v>25</v>
      </c>
      <c r="G112" s="234" t="s">
        <v>25</v>
      </c>
      <c r="H112" s="234" t="s">
        <v>3951</v>
      </c>
      <c r="I112" s="234" t="s">
        <v>25</v>
      </c>
      <c r="J112" s="234" t="s">
        <v>3952</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3953</v>
      </c>
      <c r="B113" s="234" t="s">
        <v>3954</v>
      </c>
      <c r="C113" s="234" t="s">
        <v>3955</v>
      </c>
      <c r="D113" s="234" t="s">
        <v>3956</v>
      </c>
      <c r="E113" s="234" t="s">
        <v>25</v>
      </c>
      <c r="F113" s="234" t="s">
        <v>25</v>
      </c>
      <c r="G113" s="234" t="s">
        <v>25</v>
      </c>
      <c r="H113" s="234" t="s">
        <v>3957</v>
      </c>
      <c r="I113" s="234" t="s">
        <v>3958</v>
      </c>
      <c r="J113" s="234" t="s">
        <v>3959</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3960</v>
      </c>
      <c r="B114" s="234" t="s">
        <v>3961</v>
      </c>
      <c r="C114" s="234" t="s">
        <v>3962</v>
      </c>
      <c r="D114" s="234" t="s">
        <v>3963</v>
      </c>
      <c r="E114" s="234" t="s">
        <v>25</v>
      </c>
      <c r="F114" s="234" t="s">
        <v>25</v>
      </c>
      <c r="G114" s="234" t="s">
        <v>3964</v>
      </c>
      <c r="H114" s="234" t="s">
        <v>3965</v>
      </c>
      <c r="I114" s="234" t="s">
        <v>3966</v>
      </c>
      <c r="J114" s="234" t="s">
        <v>3967</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3968</v>
      </c>
      <c r="B115" s="234" t="s">
        <v>3969</v>
      </c>
      <c r="C115" s="234" t="s">
        <v>3970</v>
      </c>
      <c r="D115" s="234" t="s">
        <v>3971</v>
      </c>
      <c r="E115" s="234" t="s">
        <v>25</v>
      </c>
      <c r="F115" s="234" t="s">
        <v>3972</v>
      </c>
      <c r="G115" s="234" t="s">
        <v>25</v>
      </c>
      <c r="H115" s="234" t="s">
        <v>3973</v>
      </c>
      <c r="I115" s="234" t="s">
        <v>3973</v>
      </c>
      <c r="J115" s="234" t="s">
        <v>3974</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242</v>
      </c>
      <c r="B116" s="233" t="s">
        <v>3975</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3976</v>
      </c>
      <c r="B117" s="234" t="s">
        <v>3977</v>
      </c>
      <c r="C117" s="234" t="s">
        <v>3978</v>
      </c>
      <c r="D117" s="234" t="s">
        <v>3979</v>
      </c>
      <c r="E117" s="234" t="s">
        <v>25</v>
      </c>
      <c r="F117" s="234" t="s">
        <v>3980</v>
      </c>
      <c r="G117" s="234" t="s">
        <v>3981</v>
      </c>
      <c r="H117" s="234" t="s">
        <v>3982</v>
      </c>
      <c r="I117" s="234" t="s">
        <v>3983</v>
      </c>
      <c r="J117" s="234" t="s">
        <v>3984</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3985</v>
      </c>
      <c r="B118" s="234" t="s">
        <v>3986</v>
      </c>
      <c r="C118" s="234" t="s">
        <v>3987</v>
      </c>
      <c r="D118" s="234" t="s">
        <v>3988</v>
      </c>
      <c r="E118" s="234" t="s">
        <v>25</v>
      </c>
      <c r="F118" s="234" t="s">
        <v>25</v>
      </c>
      <c r="G118" s="234" t="s">
        <v>25</v>
      </c>
      <c r="H118" s="234" t="s">
        <v>3989</v>
      </c>
      <c r="I118" s="234" t="s">
        <v>3822</v>
      </c>
      <c r="J118" s="234" t="s">
        <v>3990</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3991</v>
      </c>
      <c r="B119" s="234" t="s">
        <v>3992</v>
      </c>
      <c r="C119" s="234" t="s">
        <v>3993</v>
      </c>
      <c r="D119" s="234" t="s">
        <v>3994</v>
      </c>
      <c r="E119" s="234" t="s">
        <v>25</v>
      </c>
      <c r="F119" s="234" t="s">
        <v>3995</v>
      </c>
      <c r="G119" s="234" t="s">
        <v>25</v>
      </c>
      <c r="H119" s="234" t="s">
        <v>3996</v>
      </c>
      <c r="I119" s="234" t="s">
        <v>3997</v>
      </c>
      <c r="J119" s="234" t="s">
        <v>3998</v>
      </c>
      <c r="K119" s="237">
        <f>IF(COUNTIF(L119:AY119,"&lt;&gt;")=0,"",SUMPRODUCT(((Recommendations[ImplStatus]="Implemented")+(Recommendations[ImplStatus]="Compensated"))*ISNUMBER(MATCH(Recommendations[Id],L119:AY119,0)))/COUNTIF(L119:AY119,"&lt;&gt;"))</f>
        <v>0</v>
      </c>
      <c r="L119" s="240" t="s">
        <v>39</v>
      </c>
      <c r="M119" s="240" t="s">
        <v>87</v>
      </c>
      <c r="N119" s="240" t="s">
        <v>224</v>
      </c>
      <c r="O119" s="240" t="s">
        <v>291</v>
      </c>
      <c r="P119" s="240" t="s">
        <v>343</v>
      </c>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247</v>
      </c>
      <c r="B120" s="233" t="s">
        <v>3999</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4000</v>
      </c>
      <c r="B121" s="234" t="s">
        <v>4001</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4002</v>
      </c>
      <c r="B122" s="234" t="s">
        <v>4003</v>
      </c>
      <c r="C122" s="234" t="s">
        <v>4004</v>
      </c>
      <c r="D122" s="234" t="s">
        <v>4005</v>
      </c>
      <c r="E122" s="234" t="s">
        <v>25</v>
      </c>
      <c r="F122" s="234" t="s">
        <v>4006</v>
      </c>
      <c r="G122" s="234" t="s">
        <v>25</v>
      </c>
      <c r="H122" s="234" t="s">
        <v>4007</v>
      </c>
      <c r="I122" s="234" t="s">
        <v>4008</v>
      </c>
      <c r="J122" s="234" t="s">
        <v>4009</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4010</v>
      </c>
      <c r="B123" s="234" t="s">
        <v>4011</v>
      </c>
      <c r="C123" s="234" t="s">
        <v>4012</v>
      </c>
      <c r="D123" s="234" t="s">
        <v>4013</v>
      </c>
      <c r="E123" s="234" t="s">
        <v>25</v>
      </c>
      <c r="F123" s="234" t="s">
        <v>4014</v>
      </c>
      <c r="G123" s="234" t="s">
        <v>25</v>
      </c>
      <c r="H123" s="234" t="s">
        <v>4015</v>
      </c>
      <c r="I123" s="234" t="s">
        <v>25</v>
      </c>
      <c r="J123" s="234" t="s">
        <v>4016</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253</v>
      </c>
      <c r="B124" s="233" t="s">
        <v>4017</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4018</v>
      </c>
      <c r="B125" s="234" t="s">
        <v>4019</v>
      </c>
      <c r="C125" s="234" t="s">
        <v>4020</v>
      </c>
      <c r="D125" s="234" t="s">
        <v>4021</v>
      </c>
      <c r="E125" s="234" t="s">
        <v>25</v>
      </c>
      <c r="F125" s="234" t="s">
        <v>25</v>
      </c>
      <c r="G125" s="234" t="s">
        <v>25</v>
      </c>
      <c r="H125" s="234" t="s">
        <v>4022</v>
      </c>
      <c r="I125" s="234" t="s">
        <v>25</v>
      </c>
      <c r="J125" s="234" t="s">
        <v>4023</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4024</v>
      </c>
      <c r="B126" s="234" t="s">
        <v>4025</v>
      </c>
      <c r="C126" s="234" t="s">
        <v>4026</v>
      </c>
      <c r="D126" s="234" t="s">
        <v>4027</v>
      </c>
      <c r="E126" s="234" t="s">
        <v>25</v>
      </c>
      <c r="F126" s="234" t="s">
        <v>4028</v>
      </c>
      <c r="G126" s="234" t="s">
        <v>25</v>
      </c>
      <c r="H126" s="234" t="s">
        <v>4029</v>
      </c>
      <c r="I126" s="234" t="s">
        <v>4030</v>
      </c>
      <c r="J126" s="234" t="s">
        <v>4031</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4032</v>
      </c>
      <c r="B127" s="234" t="s">
        <v>4033</v>
      </c>
      <c r="C127" s="234" t="s">
        <v>4034</v>
      </c>
      <c r="D127" s="234" t="s">
        <v>4035</v>
      </c>
      <c r="E127" s="234" t="s">
        <v>4036</v>
      </c>
      <c r="F127" s="234" t="s">
        <v>25</v>
      </c>
      <c r="G127" s="234" t="s">
        <v>25</v>
      </c>
      <c r="H127" s="234" t="s">
        <v>4037</v>
      </c>
      <c r="I127" s="234" t="s">
        <v>25</v>
      </c>
      <c r="J127" s="234" t="s">
        <v>4038</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4039</v>
      </c>
      <c r="B128" s="234" t="s">
        <v>4040</v>
      </c>
      <c r="C128" s="234" t="s">
        <v>4041</v>
      </c>
      <c r="D128" s="234" t="s">
        <v>25</v>
      </c>
      <c r="E128" s="234" t="s">
        <v>25</v>
      </c>
      <c r="F128" s="234" t="s">
        <v>25</v>
      </c>
      <c r="G128" s="234" t="s">
        <v>25</v>
      </c>
      <c r="H128" s="234" t="s">
        <v>4042</v>
      </c>
      <c r="I128" s="234" t="s">
        <v>4043</v>
      </c>
      <c r="J128" s="234" t="s">
        <v>4044</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4045</v>
      </c>
      <c r="B129" s="234" t="s">
        <v>4046</v>
      </c>
      <c r="C129" s="234" t="s">
        <v>4047</v>
      </c>
      <c r="D129" s="234" t="s">
        <v>25</v>
      </c>
      <c r="E129" s="234" t="s">
        <v>4048</v>
      </c>
      <c r="F129" s="234" t="s">
        <v>25</v>
      </c>
      <c r="G129" s="234" t="s">
        <v>25</v>
      </c>
      <c r="H129" s="234" t="s">
        <v>4049</v>
      </c>
      <c r="I129" s="234" t="s">
        <v>25</v>
      </c>
      <c r="J129" s="234" t="s">
        <v>4050</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4051</v>
      </c>
      <c r="B130" s="234" t="s">
        <v>4052</v>
      </c>
      <c r="C130" s="234" t="s">
        <v>4053</v>
      </c>
      <c r="D130" s="234" t="s">
        <v>25</v>
      </c>
      <c r="E130" s="234" t="s">
        <v>25</v>
      </c>
      <c r="F130" s="234" t="s">
        <v>25</v>
      </c>
      <c r="G130" s="234" t="s">
        <v>25</v>
      </c>
      <c r="H130" s="234" t="s">
        <v>4054</v>
      </c>
      <c r="I130" s="234" t="s">
        <v>25</v>
      </c>
      <c r="J130" s="234" t="s">
        <v>4055</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4056</v>
      </c>
      <c r="B131" s="232" t="s">
        <v>4057</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841</v>
      </c>
      <c r="B132" s="233" t="s">
        <v>4058</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4059</v>
      </c>
      <c r="B133" s="234" t="s">
        <v>4060</v>
      </c>
      <c r="C133" s="234" t="s">
        <v>4061</v>
      </c>
      <c r="D133" s="234" t="s">
        <v>3594</v>
      </c>
      <c r="E133" s="234" t="s">
        <v>3380</v>
      </c>
      <c r="F133" s="234" t="s">
        <v>25</v>
      </c>
      <c r="G133" s="234" t="s">
        <v>25</v>
      </c>
      <c r="H133" s="234" t="s">
        <v>4062</v>
      </c>
      <c r="I133" s="234" t="s">
        <v>25</v>
      </c>
      <c r="J133" s="234" t="s">
        <v>4063</v>
      </c>
      <c r="K133" s="237">
        <f>IF(COUNTIF(L133:AY133,"&lt;&gt;")=0,"",SUMPRODUCT(((Recommendations[ImplStatus]="Implemented")+(Recommendations[ImplStatus]="Compensated"))*ISNUMBER(MATCH(Recommendations[Id],L133:AY133,0)))/COUNTIF(L133:AY133,"&lt;&gt;"))</f>
        <v>0</v>
      </c>
      <c r="L133" s="240" t="s">
        <v>45</v>
      </c>
      <c r="M133" s="240" t="s">
        <v>166</v>
      </c>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4064</v>
      </c>
      <c r="B134" s="234" t="s">
        <v>4065</v>
      </c>
      <c r="C134" s="234" t="s">
        <v>3599</v>
      </c>
      <c r="D134" s="234" t="s">
        <v>3386</v>
      </c>
      <c r="E134" s="234" t="s">
        <v>25</v>
      </c>
      <c r="F134" s="234" t="s">
        <v>3388</v>
      </c>
      <c r="G134" s="234" t="s">
        <v>25</v>
      </c>
      <c r="H134" s="234" t="s">
        <v>4066</v>
      </c>
      <c r="I134" s="234" t="s">
        <v>25</v>
      </c>
      <c r="J134" s="234" t="s">
        <v>4067</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845</v>
      </c>
      <c r="B135" s="233" t="s">
        <v>4068</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4069</v>
      </c>
      <c r="B136" s="234" t="s">
        <v>4070</v>
      </c>
      <c r="C136" s="234" t="s">
        <v>4071</v>
      </c>
      <c r="D136" s="234" t="s">
        <v>4072</v>
      </c>
      <c r="E136" s="234" t="s">
        <v>4073</v>
      </c>
      <c r="F136" s="234" t="s">
        <v>4074</v>
      </c>
      <c r="G136" s="234" t="s">
        <v>25</v>
      </c>
      <c r="H136" s="234" t="s">
        <v>4075</v>
      </c>
      <c r="I136" s="234" t="s">
        <v>25</v>
      </c>
      <c r="J136" s="234" t="s">
        <v>4076</v>
      </c>
      <c r="K136" s="237">
        <f>IF(COUNTIF(L136:AY136,"&lt;&gt;")=0,"",SUMPRODUCT(((Recommendations[ImplStatus]="Implemented")+(Recommendations[ImplStatus]="Compensated"))*ISNUMBER(MATCH(Recommendations[Id],L136:AY136,0)))/COUNTIF(L136:AY136,"&lt;&gt;"))</f>
        <v>0</v>
      </c>
      <c r="L136" s="240" t="s">
        <v>45</v>
      </c>
      <c r="M136" s="240" t="s">
        <v>166</v>
      </c>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4077</v>
      </c>
      <c r="B137" s="234" t="s">
        <v>4078</v>
      </c>
      <c r="C137" s="234" t="s">
        <v>4079</v>
      </c>
      <c r="D137" s="234" t="s">
        <v>4080</v>
      </c>
      <c r="E137" s="234" t="s">
        <v>25</v>
      </c>
      <c r="F137" s="234" t="s">
        <v>25</v>
      </c>
      <c r="G137" s="234" t="s">
        <v>25</v>
      </c>
      <c r="H137" s="234" t="s">
        <v>4081</v>
      </c>
      <c r="I137" s="234" t="s">
        <v>25</v>
      </c>
      <c r="J137" s="234" t="s">
        <v>4082</v>
      </c>
      <c r="K137" s="237">
        <f>IF(COUNTIF(L137:AY137,"&lt;&gt;")=0,"",SUMPRODUCT(((Recommendations[ImplStatus]="Implemented")+(Recommendations[ImplStatus]="Compensated"))*ISNUMBER(MATCH(Recommendations[Id],L137:AY137,0)))/COUNTIF(L137:AY137,"&lt;&gt;"))</f>
        <v>0</v>
      </c>
      <c r="L137" s="240" t="s">
        <v>166</v>
      </c>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4083</v>
      </c>
      <c r="B138" s="234" t="s">
        <v>4084</v>
      </c>
      <c r="C138" s="234" t="s">
        <v>4085</v>
      </c>
      <c r="D138" s="234" t="s">
        <v>25</v>
      </c>
      <c r="E138" s="234" t="s">
        <v>25</v>
      </c>
      <c r="F138" s="234" t="s">
        <v>25</v>
      </c>
      <c r="G138" s="234" t="s">
        <v>25</v>
      </c>
      <c r="H138" s="234" t="s">
        <v>4086</v>
      </c>
      <c r="I138" s="234" t="s">
        <v>25</v>
      </c>
      <c r="J138" s="234" t="s">
        <v>4087</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4088</v>
      </c>
      <c r="B139" s="234" t="s">
        <v>4089</v>
      </c>
      <c r="C139" s="234" t="s">
        <v>4090</v>
      </c>
      <c r="D139" s="234" t="s">
        <v>4091</v>
      </c>
      <c r="E139" s="234" t="s">
        <v>25</v>
      </c>
      <c r="F139" s="234" t="s">
        <v>25</v>
      </c>
      <c r="G139" s="234" t="s">
        <v>25</v>
      </c>
      <c r="H139" s="234" t="s">
        <v>4092</v>
      </c>
      <c r="I139" s="234" t="s">
        <v>4093</v>
      </c>
      <c r="J139" s="234" t="s">
        <v>4094</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4095</v>
      </c>
      <c r="B140" s="234" t="s">
        <v>4096</v>
      </c>
      <c r="C140" s="234" t="s">
        <v>4097</v>
      </c>
      <c r="D140" s="234" t="s">
        <v>4098</v>
      </c>
      <c r="E140" s="234" t="s">
        <v>25</v>
      </c>
      <c r="F140" s="234" t="s">
        <v>25</v>
      </c>
      <c r="G140" s="234" t="s">
        <v>25</v>
      </c>
      <c r="H140" s="234" t="s">
        <v>4099</v>
      </c>
      <c r="I140" s="234" t="s">
        <v>3822</v>
      </c>
      <c r="J140" s="234" t="s">
        <v>4100</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4101</v>
      </c>
      <c r="B141" s="234" t="s">
        <v>4102</v>
      </c>
      <c r="C141" s="234" t="s">
        <v>4103</v>
      </c>
      <c r="D141" s="234" t="s">
        <v>25</v>
      </c>
      <c r="E141" s="234" t="s">
        <v>4104</v>
      </c>
      <c r="F141" s="234" t="s">
        <v>25</v>
      </c>
      <c r="G141" s="234" t="s">
        <v>25</v>
      </c>
      <c r="H141" s="234" t="s">
        <v>4105</v>
      </c>
      <c r="I141" s="234" t="s">
        <v>3822</v>
      </c>
      <c r="J141" s="234" t="s">
        <v>4106</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4107</v>
      </c>
      <c r="B142" s="234" t="s">
        <v>4108</v>
      </c>
      <c r="C142" s="234" t="s">
        <v>4109</v>
      </c>
      <c r="D142" s="234" t="s">
        <v>4110</v>
      </c>
      <c r="E142" s="234" t="s">
        <v>4104</v>
      </c>
      <c r="F142" s="234" t="s">
        <v>25</v>
      </c>
      <c r="G142" s="234" t="s">
        <v>25</v>
      </c>
      <c r="H142" s="234" t="s">
        <v>4111</v>
      </c>
      <c r="I142" s="234" t="s">
        <v>4112</v>
      </c>
      <c r="J142" s="234" t="s">
        <v>4113</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849</v>
      </c>
      <c r="B143" s="233" t="s">
        <v>4114</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4115</v>
      </c>
      <c r="B144" s="234" t="s">
        <v>4116</v>
      </c>
      <c r="C144" s="234" t="s">
        <v>4117</v>
      </c>
      <c r="D144" s="234" t="s">
        <v>25</v>
      </c>
      <c r="E144" s="234" t="s">
        <v>25</v>
      </c>
      <c r="F144" s="234" t="s">
        <v>25</v>
      </c>
      <c r="G144" s="234" t="s">
        <v>25</v>
      </c>
      <c r="H144" s="234" t="s">
        <v>4118</v>
      </c>
      <c r="I144" s="234" t="s">
        <v>25</v>
      </c>
      <c r="J144" s="234" t="s">
        <v>4119</v>
      </c>
      <c r="K144" s="237">
        <f>IF(COUNTIF(L144:AY144,"&lt;&gt;")=0,"",SUMPRODUCT(((Recommendations[ImplStatus]="Implemented")+(Recommendations[ImplStatus]="Compensated"))*ISNUMBER(MATCH(Recommendations[Id],L144:AY144,0)))/COUNTIF(L144:AY144,"&lt;&gt;"))</f>
        <v>0</v>
      </c>
      <c r="L144" s="240" t="s">
        <v>45</v>
      </c>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4120</v>
      </c>
      <c r="B145" s="234" t="s">
        <v>4121</v>
      </c>
      <c r="C145" s="234" t="s">
        <v>4122</v>
      </c>
      <c r="D145" s="234" t="s">
        <v>25</v>
      </c>
      <c r="E145" s="234" t="s">
        <v>25</v>
      </c>
      <c r="F145" s="234" t="s">
        <v>25</v>
      </c>
      <c r="G145" s="234" t="s">
        <v>25</v>
      </c>
      <c r="H145" s="234" t="s">
        <v>4123</v>
      </c>
      <c r="I145" s="234" t="s">
        <v>25</v>
      </c>
      <c r="J145" s="234" t="s">
        <v>4124</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4125</v>
      </c>
      <c r="B146" s="234" t="s">
        <v>4126</v>
      </c>
      <c r="C146" s="234" t="s">
        <v>4127</v>
      </c>
      <c r="D146" s="234" t="s">
        <v>4128</v>
      </c>
      <c r="E146" s="234" t="s">
        <v>25</v>
      </c>
      <c r="F146" s="234" t="s">
        <v>25</v>
      </c>
      <c r="G146" s="234" t="s">
        <v>25</v>
      </c>
      <c r="H146" s="234" t="s">
        <v>4129</v>
      </c>
      <c r="I146" s="234" t="s">
        <v>25</v>
      </c>
      <c r="J146" s="234" t="s">
        <v>4130</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4131</v>
      </c>
      <c r="B147" s="232" t="s">
        <v>4132</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871</v>
      </c>
      <c r="B148" s="233" t="s">
        <v>4133</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4134</v>
      </c>
      <c r="B149" s="234" t="s">
        <v>4135</v>
      </c>
      <c r="C149" s="234" t="s">
        <v>4136</v>
      </c>
      <c r="D149" s="234" t="s">
        <v>3594</v>
      </c>
      <c r="E149" s="234" t="s">
        <v>3380</v>
      </c>
      <c r="F149" s="234" t="s">
        <v>25</v>
      </c>
      <c r="G149" s="234" t="s">
        <v>25</v>
      </c>
      <c r="H149" s="234" t="s">
        <v>4137</v>
      </c>
      <c r="I149" s="234" t="s">
        <v>25</v>
      </c>
      <c r="J149" s="234" t="s">
        <v>4138</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4139</v>
      </c>
      <c r="B150" s="234" t="s">
        <v>4140</v>
      </c>
      <c r="C150" s="234" t="s">
        <v>3385</v>
      </c>
      <c r="D150" s="234" t="s">
        <v>3386</v>
      </c>
      <c r="E150" s="234" t="s">
        <v>25</v>
      </c>
      <c r="F150" s="234" t="s">
        <v>3388</v>
      </c>
      <c r="G150" s="234" t="s">
        <v>25</v>
      </c>
      <c r="H150" s="234" t="s">
        <v>4141</v>
      </c>
      <c r="I150" s="234" t="s">
        <v>25</v>
      </c>
      <c r="J150" s="234" t="s">
        <v>4142</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875</v>
      </c>
      <c r="B151" s="233" t="s">
        <v>4143</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4144</v>
      </c>
      <c r="B152" s="234" t="s">
        <v>4145</v>
      </c>
      <c r="C152" s="234" t="s">
        <v>4146</v>
      </c>
      <c r="D152" s="234" t="s">
        <v>25</v>
      </c>
      <c r="E152" s="234" t="s">
        <v>25</v>
      </c>
      <c r="F152" s="234" t="s">
        <v>25</v>
      </c>
      <c r="G152" s="234" t="s">
        <v>25</v>
      </c>
      <c r="H152" s="234" t="s">
        <v>4147</v>
      </c>
      <c r="I152" s="234" t="s">
        <v>4148</v>
      </c>
      <c r="J152" s="234" t="s">
        <v>4149</v>
      </c>
      <c r="K152" s="237">
        <f>IF(COUNTIF(L152:AY152,"&lt;&gt;")=0,"",SUMPRODUCT(((Recommendations[ImplStatus]="Implemented")+(Recommendations[ImplStatus]="Compensated"))*ISNUMBER(MATCH(Recommendations[Id],L152:AY152,0)))/COUNTIF(L152:AY152,"&lt;&gt;"))</f>
        <v>0</v>
      </c>
      <c r="L152" s="240" t="s">
        <v>18</v>
      </c>
      <c r="M152" s="240" t="s">
        <v>80</v>
      </c>
      <c r="N152" s="240" t="s">
        <v>109</v>
      </c>
      <c r="O152" s="240" t="s">
        <v>181</v>
      </c>
      <c r="P152" s="240" t="s">
        <v>236</v>
      </c>
      <c r="Q152" s="240" t="s">
        <v>324</v>
      </c>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4150</v>
      </c>
      <c r="B153" s="234" t="s">
        <v>4151</v>
      </c>
      <c r="C153" s="234" t="s">
        <v>4152</v>
      </c>
      <c r="D153" s="234" t="s">
        <v>4153</v>
      </c>
      <c r="E153" s="234" t="s">
        <v>25</v>
      </c>
      <c r="F153" s="234" t="s">
        <v>4154</v>
      </c>
      <c r="G153" s="234" t="s">
        <v>25</v>
      </c>
      <c r="H153" s="234" t="s">
        <v>4155</v>
      </c>
      <c r="I153" s="234" t="s">
        <v>4156</v>
      </c>
      <c r="J153" s="234" t="s">
        <v>4157</v>
      </c>
      <c r="K153" s="237">
        <f>IF(COUNTIF(L153:AY153,"&lt;&gt;")=0,"",SUMPRODUCT(((Recommendations[ImplStatus]="Implemented")+(Recommendations[ImplStatus]="Compensated"))*ISNUMBER(MATCH(Recommendations[Id],L153:AY153,0)))/COUNTIF(L153:AY153,"&lt;&gt;"))</f>
        <v>0</v>
      </c>
      <c r="L153" s="240" t="s">
        <v>80</v>
      </c>
      <c r="M153" s="240" t="s">
        <v>109</v>
      </c>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4158</v>
      </c>
      <c r="B154" s="234" t="s">
        <v>4159</v>
      </c>
      <c r="C154" s="234" t="s">
        <v>4160</v>
      </c>
      <c r="D154" s="234" t="s">
        <v>25</v>
      </c>
      <c r="E154" s="234" t="s">
        <v>25</v>
      </c>
      <c r="F154" s="234" t="s">
        <v>4161</v>
      </c>
      <c r="G154" s="234" t="s">
        <v>25</v>
      </c>
      <c r="H154" s="234" t="s">
        <v>4162</v>
      </c>
      <c r="I154" s="234" t="s">
        <v>25</v>
      </c>
      <c r="J154" s="234" t="s">
        <v>4163</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4164</v>
      </c>
      <c r="B155" s="234" t="s">
        <v>4165</v>
      </c>
      <c r="C155" s="234" t="s">
        <v>4166</v>
      </c>
      <c r="D155" s="234" t="s">
        <v>25</v>
      </c>
      <c r="E155" s="234" t="s">
        <v>25</v>
      </c>
      <c r="F155" s="234" t="s">
        <v>25</v>
      </c>
      <c r="G155" s="234" t="s">
        <v>25</v>
      </c>
      <c r="H155" s="234" t="s">
        <v>4167</v>
      </c>
      <c r="I155" s="234" t="s">
        <v>4168</v>
      </c>
      <c r="J155" s="234" t="s">
        <v>4169</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4170</v>
      </c>
      <c r="B156" s="234" t="s">
        <v>4171</v>
      </c>
      <c r="C156" s="234" t="s">
        <v>4172</v>
      </c>
      <c r="D156" s="234" t="s">
        <v>25</v>
      </c>
      <c r="E156" s="234" t="s">
        <v>25</v>
      </c>
      <c r="F156" s="234" t="s">
        <v>25</v>
      </c>
      <c r="G156" s="234" t="s">
        <v>25</v>
      </c>
      <c r="H156" s="234" t="s">
        <v>4173</v>
      </c>
      <c r="I156" s="234" t="s">
        <v>25</v>
      </c>
      <c r="J156" s="234" t="s">
        <v>4174</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4175</v>
      </c>
      <c r="B157" s="234" t="s">
        <v>4176</v>
      </c>
      <c r="C157" s="234" t="s">
        <v>4177</v>
      </c>
      <c r="D157" s="234" t="s">
        <v>4178</v>
      </c>
      <c r="E157" s="234" t="s">
        <v>25</v>
      </c>
      <c r="F157" s="234" t="s">
        <v>25</v>
      </c>
      <c r="G157" s="234" t="s">
        <v>25</v>
      </c>
      <c r="H157" s="234" t="s">
        <v>4179</v>
      </c>
      <c r="I157" s="234" t="s">
        <v>25</v>
      </c>
      <c r="J157" s="234" t="s">
        <v>4180</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4181</v>
      </c>
      <c r="B158" s="234" t="s">
        <v>4182</v>
      </c>
      <c r="C158" s="234" t="s">
        <v>4183</v>
      </c>
      <c r="D158" s="234" t="s">
        <v>4184</v>
      </c>
      <c r="E158" s="234" t="s">
        <v>25</v>
      </c>
      <c r="F158" s="234" t="s">
        <v>25</v>
      </c>
      <c r="G158" s="234" t="s">
        <v>25</v>
      </c>
      <c r="H158" s="234" t="s">
        <v>25</v>
      </c>
      <c r="I158" s="234" t="s">
        <v>25</v>
      </c>
      <c r="J158" s="234" t="s">
        <v>4185</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4186</v>
      </c>
      <c r="B159" s="234" t="s">
        <v>4187</v>
      </c>
      <c r="C159" s="234" t="s">
        <v>4188</v>
      </c>
      <c r="D159" s="234" t="s">
        <v>4189</v>
      </c>
      <c r="E159" s="234" t="s">
        <v>25</v>
      </c>
      <c r="F159" s="234" t="s">
        <v>4190</v>
      </c>
      <c r="G159" s="234" t="s">
        <v>25</v>
      </c>
      <c r="H159" s="234" t="s">
        <v>4191</v>
      </c>
      <c r="I159" s="234" t="s">
        <v>4192</v>
      </c>
      <c r="J159" s="234" t="s">
        <v>4193</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879</v>
      </c>
      <c r="B160" s="233" t="s">
        <v>4194</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4195</v>
      </c>
      <c r="B161" s="234" t="s">
        <v>4196</v>
      </c>
      <c r="C161" s="234" t="s">
        <v>4197</v>
      </c>
      <c r="D161" s="234" t="s">
        <v>4198</v>
      </c>
      <c r="E161" s="234" t="s">
        <v>25</v>
      </c>
      <c r="F161" s="234" t="s">
        <v>25</v>
      </c>
      <c r="G161" s="234" t="s">
        <v>4199</v>
      </c>
      <c r="H161" s="234" t="s">
        <v>4200</v>
      </c>
      <c r="I161" s="234" t="s">
        <v>4201</v>
      </c>
      <c r="J161" s="234" t="s">
        <v>4202</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4203</v>
      </c>
      <c r="B162" s="234" t="s">
        <v>4204</v>
      </c>
      <c r="C162" s="234" t="s">
        <v>4205</v>
      </c>
      <c r="D162" s="234" t="s">
        <v>4206</v>
      </c>
      <c r="E162" s="234" t="s">
        <v>25</v>
      </c>
      <c r="F162" s="234" t="s">
        <v>25</v>
      </c>
      <c r="G162" s="234" t="s">
        <v>25</v>
      </c>
      <c r="H162" s="234" t="s">
        <v>4207</v>
      </c>
      <c r="I162" s="234" t="s">
        <v>25</v>
      </c>
      <c r="J162" s="234" t="s">
        <v>4208</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4209</v>
      </c>
      <c r="B163" s="234" t="s">
        <v>4210</v>
      </c>
      <c r="C163" s="234" t="s">
        <v>4211</v>
      </c>
      <c r="D163" s="234" t="s">
        <v>4206</v>
      </c>
      <c r="E163" s="234" t="s">
        <v>25</v>
      </c>
      <c r="F163" s="234" t="s">
        <v>4212</v>
      </c>
      <c r="G163" s="234" t="s">
        <v>25</v>
      </c>
      <c r="H163" s="234" t="s">
        <v>4213</v>
      </c>
      <c r="I163" s="234" t="s">
        <v>25</v>
      </c>
      <c r="J163" s="234" t="s">
        <v>4214</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4215</v>
      </c>
      <c r="B164" s="234" t="s">
        <v>4216</v>
      </c>
      <c r="C164" s="234" t="s">
        <v>4217</v>
      </c>
      <c r="D164" s="234" t="s">
        <v>4218</v>
      </c>
      <c r="E164" s="234" t="s">
        <v>25</v>
      </c>
      <c r="F164" s="234" t="s">
        <v>25</v>
      </c>
      <c r="G164" s="234" t="s">
        <v>25</v>
      </c>
      <c r="H164" s="234" t="s">
        <v>4219</v>
      </c>
      <c r="I164" s="234" t="s">
        <v>4220</v>
      </c>
      <c r="J164" s="234" t="s">
        <v>4221</v>
      </c>
      <c r="K164" s="237">
        <f>IF(COUNTIF(L164:AY164,"&lt;&gt;")=0,"",SUMPRODUCT(((Recommendations[ImplStatus]="Implemented")+(Recommendations[ImplStatus]="Compensated"))*ISNUMBER(MATCH(Recommendations[Id],L164:AY164,0)))/COUNTIF(L164:AY164,"&lt;&gt;"))</f>
        <v>0</v>
      </c>
      <c r="L164" s="240" t="s">
        <v>253</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4222</v>
      </c>
      <c r="B165" s="234" t="s">
        <v>4223</v>
      </c>
      <c r="C165" s="234" t="s">
        <v>4224</v>
      </c>
      <c r="D165" s="234" t="s">
        <v>25</v>
      </c>
      <c r="E165" s="234" t="s">
        <v>25</v>
      </c>
      <c r="F165" s="234" t="s">
        <v>25</v>
      </c>
      <c r="G165" s="234" t="s">
        <v>25</v>
      </c>
      <c r="H165" s="234" t="s">
        <v>4225</v>
      </c>
      <c r="I165" s="234" t="s">
        <v>25</v>
      </c>
      <c r="J165" s="234" t="s">
        <v>4226</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4227</v>
      </c>
      <c r="B166" s="234" t="s">
        <v>4228</v>
      </c>
      <c r="C166" s="234" t="s">
        <v>4229</v>
      </c>
      <c r="D166" s="234" t="s">
        <v>4230</v>
      </c>
      <c r="E166" s="234" t="s">
        <v>25</v>
      </c>
      <c r="F166" s="234" t="s">
        <v>25</v>
      </c>
      <c r="G166" s="234" t="s">
        <v>25</v>
      </c>
      <c r="H166" s="234" t="s">
        <v>4231</v>
      </c>
      <c r="I166" s="234" t="s">
        <v>4232</v>
      </c>
      <c r="J166" s="234" t="s">
        <v>4233</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4234</v>
      </c>
      <c r="B167" s="234" t="s">
        <v>4235</v>
      </c>
      <c r="C167" s="234" t="s">
        <v>4236</v>
      </c>
      <c r="D167" s="234" t="s">
        <v>25</v>
      </c>
      <c r="E167" s="234" t="s">
        <v>25</v>
      </c>
      <c r="F167" s="234" t="s">
        <v>25</v>
      </c>
      <c r="G167" s="234" t="s">
        <v>25</v>
      </c>
      <c r="H167" s="234" t="s">
        <v>4237</v>
      </c>
      <c r="I167" s="234" t="s">
        <v>4238</v>
      </c>
      <c r="J167" s="234" t="s">
        <v>4239</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4240</v>
      </c>
      <c r="B168" s="234" t="s">
        <v>4241</v>
      </c>
      <c r="C168" s="234" t="s">
        <v>4242</v>
      </c>
      <c r="D168" s="234" t="s">
        <v>4243</v>
      </c>
      <c r="E168" s="234" t="s">
        <v>25</v>
      </c>
      <c r="F168" s="234" t="s">
        <v>25</v>
      </c>
      <c r="G168" s="234" t="s">
        <v>25</v>
      </c>
      <c r="H168" s="234" t="s">
        <v>4244</v>
      </c>
      <c r="I168" s="234" t="s">
        <v>25</v>
      </c>
      <c r="J168" s="234" t="s">
        <v>4245</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4246</v>
      </c>
      <c r="B169" s="234" t="s">
        <v>4247</v>
      </c>
      <c r="C169" s="234" t="s">
        <v>4248</v>
      </c>
      <c r="D169" s="234" t="s">
        <v>4249</v>
      </c>
      <c r="E169" s="234" t="s">
        <v>25</v>
      </c>
      <c r="F169" s="234" t="s">
        <v>25</v>
      </c>
      <c r="G169" s="234" t="s">
        <v>4250</v>
      </c>
      <c r="H169" s="234" t="s">
        <v>4251</v>
      </c>
      <c r="I169" s="234" t="s">
        <v>4252</v>
      </c>
      <c r="J169" s="234" t="s">
        <v>4253</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4254</v>
      </c>
      <c r="B170" s="234" t="s">
        <v>4255</v>
      </c>
      <c r="C170" s="234" t="s">
        <v>4256</v>
      </c>
      <c r="D170" s="234" t="s">
        <v>4257</v>
      </c>
      <c r="E170" s="234" t="s">
        <v>25</v>
      </c>
      <c r="F170" s="234" t="s">
        <v>25</v>
      </c>
      <c r="G170" s="234" t="s">
        <v>25</v>
      </c>
      <c r="H170" s="234" t="s">
        <v>4258</v>
      </c>
      <c r="I170" s="234" t="s">
        <v>4259</v>
      </c>
      <c r="J170" s="234" t="s">
        <v>4260</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4261</v>
      </c>
      <c r="B171" s="234" t="s">
        <v>4262</v>
      </c>
      <c r="C171" s="234" t="s">
        <v>4256</v>
      </c>
      <c r="D171" s="234" t="s">
        <v>4263</v>
      </c>
      <c r="E171" s="234" t="s">
        <v>25</v>
      </c>
      <c r="F171" s="234" t="s">
        <v>25</v>
      </c>
      <c r="G171" s="234" t="s">
        <v>4264</v>
      </c>
      <c r="H171" s="234" t="s">
        <v>4258</v>
      </c>
      <c r="I171" s="234" t="s">
        <v>4265</v>
      </c>
      <c r="J171" s="234" t="s">
        <v>4266</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4267</v>
      </c>
      <c r="B172" s="234" t="s">
        <v>4268</v>
      </c>
      <c r="C172" s="234" t="s">
        <v>4269</v>
      </c>
      <c r="D172" s="234" t="s">
        <v>4270</v>
      </c>
      <c r="E172" s="234" t="s">
        <v>25</v>
      </c>
      <c r="F172" s="234" t="s">
        <v>25</v>
      </c>
      <c r="G172" s="234" t="s">
        <v>25</v>
      </c>
      <c r="H172" s="234" t="s">
        <v>4271</v>
      </c>
      <c r="I172" s="234" t="s">
        <v>25</v>
      </c>
      <c r="J172" s="234" t="s">
        <v>4272</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883</v>
      </c>
      <c r="B173" s="233" t="s">
        <v>4273</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4274</v>
      </c>
      <c r="B174" s="234" t="s">
        <v>4275</v>
      </c>
      <c r="C174" s="234" t="s">
        <v>4276</v>
      </c>
      <c r="D174" s="234" t="s">
        <v>4277</v>
      </c>
      <c r="E174" s="234" t="s">
        <v>4278</v>
      </c>
      <c r="F174" s="234" t="s">
        <v>25</v>
      </c>
      <c r="G174" s="234" t="s">
        <v>25</v>
      </c>
      <c r="H174" s="234" t="s">
        <v>4279</v>
      </c>
      <c r="I174" s="234" t="s">
        <v>4280</v>
      </c>
      <c r="J174" s="234" t="s">
        <v>4281</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4282</v>
      </c>
      <c r="B175" s="234" t="s">
        <v>4283</v>
      </c>
      <c r="C175" s="234" t="s">
        <v>4284</v>
      </c>
      <c r="D175" s="234" t="s">
        <v>25</v>
      </c>
      <c r="E175" s="234" t="s">
        <v>4285</v>
      </c>
      <c r="F175" s="234" t="s">
        <v>25</v>
      </c>
      <c r="G175" s="234" t="s">
        <v>25</v>
      </c>
      <c r="H175" s="234" t="s">
        <v>4286</v>
      </c>
      <c r="I175" s="234" t="s">
        <v>25</v>
      </c>
      <c r="J175" s="234" t="s">
        <v>4287</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4288</v>
      </c>
      <c r="B176" s="234" t="s">
        <v>4289</v>
      </c>
      <c r="C176" s="234" t="s">
        <v>4290</v>
      </c>
      <c r="D176" s="234" t="s">
        <v>25</v>
      </c>
      <c r="E176" s="234" t="s">
        <v>4291</v>
      </c>
      <c r="F176" s="234" t="s">
        <v>25</v>
      </c>
      <c r="G176" s="234" t="s">
        <v>25</v>
      </c>
      <c r="H176" s="234" t="s">
        <v>4292</v>
      </c>
      <c r="I176" s="234" t="s">
        <v>4293</v>
      </c>
      <c r="J176" s="234" t="s">
        <v>4294</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888</v>
      </c>
      <c r="B177" s="233" t="s">
        <v>4295</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4296</v>
      </c>
      <c r="B178" s="234" t="s">
        <v>4297</v>
      </c>
      <c r="C178" s="234" t="s">
        <v>4298</v>
      </c>
      <c r="D178" s="234" t="s">
        <v>4299</v>
      </c>
      <c r="E178" s="234" t="s">
        <v>4300</v>
      </c>
      <c r="F178" s="234" t="s">
        <v>4301</v>
      </c>
      <c r="G178" s="234" t="s">
        <v>25</v>
      </c>
      <c r="H178" s="234" t="s">
        <v>4302</v>
      </c>
      <c r="I178" s="234" t="s">
        <v>4303</v>
      </c>
      <c r="J178" s="234" t="s">
        <v>4304</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892</v>
      </c>
      <c r="B179" s="233" t="s">
        <v>4305</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4306</v>
      </c>
      <c r="B180" s="234" t="s">
        <v>4307</v>
      </c>
      <c r="C180" s="234" t="s">
        <v>4308</v>
      </c>
      <c r="D180" s="234" t="s">
        <v>4299</v>
      </c>
      <c r="E180" s="234" t="s">
        <v>4309</v>
      </c>
      <c r="F180" s="234" t="s">
        <v>25</v>
      </c>
      <c r="G180" s="234" t="s">
        <v>25</v>
      </c>
      <c r="H180" s="234" t="s">
        <v>4310</v>
      </c>
      <c r="I180" s="234" t="s">
        <v>3822</v>
      </c>
      <c r="J180" s="234" t="s">
        <v>4311</v>
      </c>
      <c r="K180" s="237">
        <f>IF(COUNTIF(L180:AY180,"&lt;&gt;")=0,"",SUMPRODUCT(((Recommendations[ImplStatus]="Implemented")+(Recommendations[ImplStatus]="Compensated"))*ISNUMBER(MATCH(Recommendations[Id],L180:AY180,0)))/COUNTIF(L180:AY180,"&lt;&gt;"))</f>
        <v>0</v>
      </c>
      <c r="L180" s="240" t="s">
        <v>18</v>
      </c>
      <c r="M180" s="240" t="s">
        <v>53</v>
      </c>
      <c r="N180" s="240" t="s">
        <v>152</v>
      </c>
      <c r="O180" s="240" t="s">
        <v>181</v>
      </c>
      <c r="P180" s="240" t="s">
        <v>236</v>
      </c>
      <c r="Q180" s="240" t="s">
        <v>324</v>
      </c>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4312</v>
      </c>
      <c r="B181" s="234" t="s">
        <v>4313</v>
      </c>
      <c r="C181" s="234" t="s">
        <v>4314</v>
      </c>
      <c r="D181" s="234" t="s">
        <v>4315</v>
      </c>
      <c r="E181" s="234" t="s">
        <v>25</v>
      </c>
      <c r="F181" s="234" t="s">
        <v>25</v>
      </c>
      <c r="G181" s="234" t="s">
        <v>25</v>
      </c>
      <c r="H181" s="234" t="s">
        <v>4316</v>
      </c>
      <c r="I181" s="234" t="s">
        <v>4317</v>
      </c>
      <c r="J181" s="234" t="s">
        <v>4318</v>
      </c>
      <c r="K181" s="237">
        <f>IF(COUNTIF(L181:AY181,"&lt;&gt;")=0,"",SUMPRODUCT(((Recommendations[ImplStatus]="Implemented")+(Recommendations[ImplStatus]="Compensated"))*ISNUMBER(MATCH(Recommendations[Id],L181:AY181,0)))/COUNTIF(L181:AY181,"&lt;&gt;"))</f>
        <v>0</v>
      </c>
      <c r="L181" s="240" t="s">
        <v>53</v>
      </c>
      <c r="M181" s="240" t="s">
        <v>152</v>
      </c>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4319</v>
      </c>
      <c r="B182" s="234" t="s">
        <v>4320</v>
      </c>
      <c r="C182" s="234" t="s">
        <v>4321</v>
      </c>
      <c r="D182" s="234" t="s">
        <v>4322</v>
      </c>
      <c r="E182" s="234" t="s">
        <v>25</v>
      </c>
      <c r="F182" s="234" t="s">
        <v>25</v>
      </c>
      <c r="G182" s="234" t="s">
        <v>25</v>
      </c>
      <c r="H182" s="234" t="s">
        <v>4323</v>
      </c>
      <c r="I182" s="234" t="s">
        <v>3822</v>
      </c>
      <c r="J182" s="234" t="s">
        <v>4324</v>
      </c>
      <c r="K182" s="237">
        <f>IF(COUNTIF(L182:AY182,"&lt;&gt;")=0,"",SUMPRODUCT(((Recommendations[ImplStatus]="Implemented")+(Recommendations[ImplStatus]="Compensated"))*ISNUMBER(MATCH(Recommendations[Id],L182:AY182,0)))/COUNTIF(L182:AY182,"&lt;&gt;"))</f>
        <v>0</v>
      </c>
      <c r="L182" s="240" t="s">
        <v>159</v>
      </c>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4325</v>
      </c>
      <c r="B183" s="232" t="s">
        <v>4326</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299</v>
      </c>
      <c r="B184" s="233" t="s">
        <v>4327</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4328</v>
      </c>
      <c r="B185" s="234" t="s">
        <v>4329</v>
      </c>
      <c r="C185" s="234" t="s">
        <v>4330</v>
      </c>
      <c r="D185" s="234" t="s">
        <v>3594</v>
      </c>
      <c r="E185" s="234" t="s">
        <v>4331</v>
      </c>
      <c r="F185" s="234" t="s">
        <v>25</v>
      </c>
      <c r="G185" s="234" t="s">
        <v>25</v>
      </c>
      <c r="H185" s="234" t="s">
        <v>4332</v>
      </c>
      <c r="I185" s="234" t="s">
        <v>25</v>
      </c>
      <c r="J185" s="234" t="s">
        <v>4333</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4334</v>
      </c>
      <c r="B186" s="234" t="s">
        <v>4335</v>
      </c>
      <c r="C186" s="234" t="s">
        <v>3599</v>
      </c>
      <c r="D186" s="234" t="s">
        <v>4336</v>
      </c>
      <c r="E186" s="234" t="s">
        <v>25</v>
      </c>
      <c r="F186" s="234" t="s">
        <v>25</v>
      </c>
      <c r="G186" s="234" t="s">
        <v>25</v>
      </c>
      <c r="H186" s="234" t="s">
        <v>4337</v>
      </c>
      <c r="I186" s="234" t="s">
        <v>25</v>
      </c>
      <c r="J186" s="234" t="s">
        <v>4338</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305</v>
      </c>
      <c r="B187" s="233" t="s">
        <v>4339</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4340</v>
      </c>
      <c r="B188" s="234" t="s">
        <v>4341</v>
      </c>
      <c r="C188" s="234" t="s">
        <v>4342</v>
      </c>
      <c r="D188" s="234" t="s">
        <v>4343</v>
      </c>
      <c r="E188" s="234" t="s">
        <v>25</v>
      </c>
      <c r="F188" s="234" t="s">
        <v>4344</v>
      </c>
      <c r="G188" s="234" t="s">
        <v>25</v>
      </c>
      <c r="H188" s="234" t="s">
        <v>4345</v>
      </c>
      <c r="I188" s="234" t="s">
        <v>4346</v>
      </c>
      <c r="J188" s="234" t="s">
        <v>4347</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4348</v>
      </c>
      <c r="B189" s="234" t="s">
        <v>4349</v>
      </c>
      <c r="C189" s="234" t="s">
        <v>4350</v>
      </c>
      <c r="D189" s="234" t="s">
        <v>4351</v>
      </c>
      <c r="E189" s="234" t="s">
        <v>25</v>
      </c>
      <c r="F189" s="234" t="s">
        <v>25</v>
      </c>
      <c r="G189" s="234" t="s">
        <v>25</v>
      </c>
      <c r="H189" s="234" t="s">
        <v>4352</v>
      </c>
      <c r="I189" s="234" t="s">
        <v>25</v>
      </c>
      <c r="J189" s="234" t="s">
        <v>4353</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4354</v>
      </c>
      <c r="B190" s="234" t="s">
        <v>4355</v>
      </c>
      <c r="C190" s="234" t="s">
        <v>4356</v>
      </c>
      <c r="D190" s="234" t="s">
        <v>4357</v>
      </c>
      <c r="E190" s="234" t="s">
        <v>25</v>
      </c>
      <c r="F190" s="234" t="s">
        <v>4358</v>
      </c>
      <c r="G190" s="234" t="s">
        <v>25</v>
      </c>
      <c r="H190" s="234" t="s">
        <v>4359</v>
      </c>
      <c r="I190" s="234" t="s">
        <v>25</v>
      </c>
      <c r="J190" s="234" t="s">
        <v>4360</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4361</v>
      </c>
      <c r="B191" s="234" t="s">
        <v>4362</v>
      </c>
      <c r="C191" s="234" t="s">
        <v>4363</v>
      </c>
      <c r="D191" s="234" t="s">
        <v>25</v>
      </c>
      <c r="E191" s="234" t="s">
        <v>25</v>
      </c>
      <c r="F191" s="234" t="s">
        <v>25</v>
      </c>
      <c r="G191" s="234" t="s">
        <v>25</v>
      </c>
      <c r="H191" s="234" t="s">
        <v>4364</v>
      </c>
      <c r="I191" s="234" t="s">
        <v>25</v>
      </c>
      <c r="J191" s="234" t="s">
        <v>4365</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4366</v>
      </c>
      <c r="B192" s="234" t="s">
        <v>4367</v>
      </c>
      <c r="C192" s="234" t="s">
        <v>4368</v>
      </c>
      <c r="D192" s="234" t="s">
        <v>4369</v>
      </c>
      <c r="E192" s="234" t="s">
        <v>4370</v>
      </c>
      <c r="F192" s="234" t="s">
        <v>25</v>
      </c>
      <c r="G192" s="234" t="s">
        <v>25</v>
      </c>
      <c r="H192" s="234" t="s">
        <v>4371</v>
      </c>
      <c r="I192" s="234" t="s">
        <v>25</v>
      </c>
      <c r="J192" s="234" t="s">
        <v>4372</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310</v>
      </c>
      <c r="B193" s="233" t="s">
        <v>4373</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4374</v>
      </c>
      <c r="B194" s="234" t="s">
        <v>4375</v>
      </c>
      <c r="C194" s="234" t="s">
        <v>4376</v>
      </c>
      <c r="D194" s="234" t="s">
        <v>4369</v>
      </c>
      <c r="E194" s="234" t="s">
        <v>4370</v>
      </c>
      <c r="F194" s="234" t="s">
        <v>4377</v>
      </c>
      <c r="G194" s="234" t="s">
        <v>25</v>
      </c>
      <c r="H194" s="234" t="s">
        <v>4378</v>
      </c>
      <c r="I194" s="234" t="s">
        <v>25</v>
      </c>
      <c r="J194" s="234" t="s">
        <v>4379</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4380</v>
      </c>
      <c r="B195" s="234" t="s">
        <v>4381</v>
      </c>
      <c r="C195" s="234" t="s">
        <v>4382</v>
      </c>
      <c r="D195" s="234" t="s">
        <v>4383</v>
      </c>
      <c r="E195" s="234" t="s">
        <v>25</v>
      </c>
      <c r="F195" s="234" t="s">
        <v>25</v>
      </c>
      <c r="G195" s="234" t="s">
        <v>25</v>
      </c>
      <c r="H195" s="234" t="s">
        <v>4384</v>
      </c>
      <c r="I195" s="234" t="s">
        <v>25</v>
      </c>
      <c r="J195" s="234" t="s">
        <v>4385</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4386</v>
      </c>
      <c r="B196" s="234" t="s">
        <v>4387</v>
      </c>
      <c r="C196" s="234" t="s">
        <v>4388</v>
      </c>
      <c r="D196" s="234" t="s">
        <v>25</v>
      </c>
      <c r="E196" s="234" t="s">
        <v>4389</v>
      </c>
      <c r="F196" s="234" t="s">
        <v>25</v>
      </c>
      <c r="G196" s="234" t="s">
        <v>25</v>
      </c>
      <c r="H196" s="234" t="s">
        <v>4390</v>
      </c>
      <c r="I196" s="234" t="s">
        <v>25</v>
      </c>
      <c r="J196" s="234" t="s">
        <v>4391</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4392</v>
      </c>
      <c r="B197" s="234" t="s">
        <v>4393</v>
      </c>
      <c r="C197" s="234" t="s">
        <v>4394</v>
      </c>
      <c r="D197" s="234" t="s">
        <v>25</v>
      </c>
      <c r="E197" s="234" t="s">
        <v>25</v>
      </c>
      <c r="F197" s="234" t="s">
        <v>25</v>
      </c>
      <c r="G197" s="234" t="s">
        <v>25</v>
      </c>
      <c r="H197" s="234" t="s">
        <v>4395</v>
      </c>
      <c r="I197" s="234" t="s">
        <v>25</v>
      </c>
      <c r="J197" s="234" t="s">
        <v>4396</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4397</v>
      </c>
      <c r="B198" s="234" t="s">
        <v>4398</v>
      </c>
      <c r="C198" s="234" t="s">
        <v>4399</v>
      </c>
      <c r="D198" s="234" t="s">
        <v>4400</v>
      </c>
      <c r="E198" s="234" t="s">
        <v>25</v>
      </c>
      <c r="F198" s="234" t="s">
        <v>25</v>
      </c>
      <c r="G198" s="234" t="s">
        <v>25</v>
      </c>
      <c r="H198" s="234" t="s">
        <v>4401</v>
      </c>
      <c r="I198" s="234" t="s">
        <v>25</v>
      </c>
      <c r="J198" s="234" t="s">
        <v>4402</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317</v>
      </c>
      <c r="B199" s="233" t="s">
        <v>4403</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4404</v>
      </c>
      <c r="B200" s="234" t="s">
        <v>4405</v>
      </c>
      <c r="C200" s="234" t="s">
        <v>4406</v>
      </c>
      <c r="D200" s="234" t="s">
        <v>25</v>
      </c>
      <c r="E200" s="234" t="s">
        <v>25</v>
      </c>
      <c r="F200" s="234" t="s">
        <v>25</v>
      </c>
      <c r="G200" s="234" t="s">
        <v>25</v>
      </c>
      <c r="H200" s="234" t="s">
        <v>4407</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4408</v>
      </c>
      <c r="B201" s="234" t="s">
        <v>4409</v>
      </c>
      <c r="C201" s="234" t="s">
        <v>4410</v>
      </c>
      <c r="D201" s="234" t="s">
        <v>4411</v>
      </c>
      <c r="E201" s="234" t="s">
        <v>25</v>
      </c>
      <c r="F201" s="234" t="s">
        <v>25</v>
      </c>
      <c r="G201" s="234" t="s">
        <v>25</v>
      </c>
      <c r="H201" s="234" t="s">
        <v>4412</v>
      </c>
      <c r="I201" s="234" t="s">
        <v>25</v>
      </c>
      <c r="J201" s="234" t="s">
        <v>4413</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4414</v>
      </c>
      <c r="B202" s="234" t="s">
        <v>4415</v>
      </c>
      <c r="C202" s="234" t="s">
        <v>4416</v>
      </c>
      <c r="D202" s="234" t="s">
        <v>25</v>
      </c>
      <c r="E202" s="234" t="s">
        <v>25</v>
      </c>
      <c r="F202" s="234" t="s">
        <v>25</v>
      </c>
      <c r="G202" s="234" t="s">
        <v>25</v>
      </c>
      <c r="H202" s="234" t="s">
        <v>4417</v>
      </c>
      <c r="I202" s="234" t="s">
        <v>25</v>
      </c>
      <c r="J202" s="234" t="s">
        <v>4418</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4419</v>
      </c>
      <c r="B203" s="234" t="s">
        <v>4420</v>
      </c>
      <c r="C203" s="234" t="s">
        <v>4421</v>
      </c>
      <c r="D203" s="234" t="s">
        <v>4422</v>
      </c>
      <c r="E203" s="234" t="s">
        <v>25</v>
      </c>
      <c r="F203" s="234" t="s">
        <v>25</v>
      </c>
      <c r="G203" s="234" t="s">
        <v>25</v>
      </c>
      <c r="H203" s="234" t="s">
        <v>4423</v>
      </c>
      <c r="I203" s="234" t="s">
        <v>25</v>
      </c>
      <c r="J203" s="234" t="s">
        <v>4424</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4425</v>
      </c>
      <c r="B204" s="234" t="s">
        <v>4426</v>
      </c>
      <c r="C204" s="234" t="s">
        <v>4427</v>
      </c>
      <c r="D204" s="234" t="s">
        <v>25</v>
      </c>
      <c r="E204" s="234" t="s">
        <v>25</v>
      </c>
      <c r="F204" s="234" t="s">
        <v>25</v>
      </c>
      <c r="G204" s="234" t="s">
        <v>25</v>
      </c>
      <c r="H204" s="234" t="s">
        <v>4428</v>
      </c>
      <c r="I204" s="234" t="s">
        <v>25</v>
      </c>
      <c r="J204" s="234" t="s">
        <v>4429</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4430</v>
      </c>
      <c r="B205" s="234" t="s">
        <v>4431</v>
      </c>
      <c r="C205" s="234" t="s">
        <v>4432</v>
      </c>
      <c r="D205" s="234" t="s">
        <v>25</v>
      </c>
      <c r="E205" s="234" t="s">
        <v>25</v>
      </c>
      <c r="F205" s="234" t="s">
        <v>25</v>
      </c>
      <c r="G205" s="234" t="s">
        <v>25</v>
      </c>
      <c r="H205" s="234" t="s">
        <v>4433</v>
      </c>
      <c r="I205" s="234" t="s">
        <v>4434</v>
      </c>
      <c r="J205" s="234" t="s">
        <v>4435</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4436</v>
      </c>
      <c r="B206" s="234" t="s">
        <v>4437</v>
      </c>
      <c r="C206" s="234" t="s">
        <v>4438</v>
      </c>
      <c r="D206" s="234" t="s">
        <v>25</v>
      </c>
      <c r="E206" s="234" t="s">
        <v>25</v>
      </c>
      <c r="F206" s="234" t="s">
        <v>25</v>
      </c>
      <c r="G206" s="234" t="s">
        <v>25</v>
      </c>
      <c r="H206" s="234" t="s">
        <v>4439</v>
      </c>
      <c r="I206" s="234" t="s">
        <v>25</v>
      </c>
      <c r="J206" s="234" t="s">
        <v>4440</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4441</v>
      </c>
      <c r="B207" s="234" t="s">
        <v>4442</v>
      </c>
      <c r="C207" s="234" t="s">
        <v>4438</v>
      </c>
      <c r="D207" s="234" t="s">
        <v>4443</v>
      </c>
      <c r="E207" s="234" t="s">
        <v>25</v>
      </c>
      <c r="F207" s="234" t="s">
        <v>25</v>
      </c>
      <c r="G207" s="234" t="s">
        <v>25</v>
      </c>
      <c r="H207" s="234" t="s">
        <v>4444</v>
      </c>
      <c r="I207" s="234" t="s">
        <v>25</v>
      </c>
      <c r="J207" s="234" t="s">
        <v>4445</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4446</v>
      </c>
      <c r="B208" s="234" t="s">
        <v>4447</v>
      </c>
      <c r="C208" s="234" t="s">
        <v>4448</v>
      </c>
      <c r="D208" s="234" t="s">
        <v>4443</v>
      </c>
      <c r="E208" s="234" t="s">
        <v>25</v>
      </c>
      <c r="F208" s="234" t="s">
        <v>4449</v>
      </c>
      <c r="G208" s="234" t="s">
        <v>4450</v>
      </c>
      <c r="H208" s="234" t="s">
        <v>4451</v>
      </c>
      <c r="I208" s="234" t="s">
        <v>4452</v>
      </c>
      <c r="J208" s="234" t="s">
        <v>4453</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4454</v>
      </c>
      <c r="B209" s="234" t="s">
        <v>4455</v>
      </c>
      <c r="C209" s="234" t="s">
        <v>4456</v>
      </c>
      <c r="D209" s="234" t="s">
        <v>4457</v>
      </c>
      <c r="E209" s="234" t="s">
        <v>25</v>
      </c>
      <c r="F209" s="234" t="s">
        <v>4449</v>
      </c>
      <c r="G209" s="234" t="s">
        <v>4458</v>
      </c>
      <c r="H209" s="234" t="s">
        <v>4459</v>
      </c>
      <c r="I209" s="234" t="s">
        <v>4452</v>
      </c>
      <c r="J209" s="234" t="s">
        <v>4460</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324</v>
      </c>
      <c r="B210" s="233" t="s">
        <v>4461</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4462</v>
      </c>
      <c r="B211" s="234" t="s">
        <v>4463</v>
      </c>
      <c r="C211" s="234" t="s">
        <v>4464</v>
      </c>
      <c r="D211" s="234" t="s">
        <v>4465</v>
      </c>
      <c r="E211" s="234" t="s">
        <v>25</v>
      </c>
      <c r="F211" s="234" t="s">
        <v>25</v>
      </c>
      <c r="G211" s="234" t="s">
        <v>4466</v>
      </c>
      <c r="H211" s="234" t="s">
        <v>4467</v>
      </c>
      <c r="I211" s="234" t="s">
        <v>4468</v>
      </c>
      <c r="J211" s="234" t="s">
        <v>4469</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4470</v>
      </c>
      <c r="B212" s="234" t="s">
        <v>4471</v>
      </c>
      <c r="C212" s="234" t="s">
        <v>4472</v>
      </c>
      <c r="D212" s="234" t="s">
        <v>4473</v>
      </c>
      <c r="E212" s="234" t="s">
        <v>25</v>
      </c>
      <c r="F212" s="234" t="s">
        <v>4474</v>
      </c>
      <c r="G212" s="234" t="s">
        <v>25</v>
      </c>
      <c r="H212" s="234" t="s">
        <v>25</v>
      </c>
      <c r="I212" s="234" t="s">
        <v>25</v>
      </c>
      <c r="J212" s="234" t="s">
        <v>4475</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4476</v>
      </c>
      <c r="B213" s="234" t="s">
        <v>4477</v>
      </c>
      <c r="C213" s="234" t="s">
        <v>4478</v>
      </c>
      <c r="D213" s="234" t="s">
        <v>4479</v>
      </c>
      <c r="E213" s="234" t="s">
        <v>25</v>
      </c>
      <c r="F213" s="234" t="s">
        <v>4480</v>
      </c>
      <c r="G213" s="234" t="s">
        <v>25</v>
      </c>
      <c r="H213" s="234" t="s">
        <v>4481</v>
      </c>
      <c r="I213" s="234" t="s">
        <v>25</v>
      </c>
      <c r="J213" s="234" t="s">
        <v>4482</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4483</v>
      </c>
      <c r="B214" s="234" t="s">
        <v>4484</v>
      </c>
      <c r="C214" s="234" t="s">
        <v>4485</v>
      </c>
      <c r="D214" s="234" t="s">
        <v>4486</v>
      </c>
      <c r="E214" s="234" t="s">
        <v>25</v>
      </c>
      <c r="F214" s="234" t="s">
        <v>25</v>
      </c>
      <c r="G214" s="234" t="s">
        <v>25</v>
      </c>
      <c r="H214" s="234" t="s">
        <v>4487</v>
      </c>
      <c r="I214" s="234" t="s">
        <v>3822</v>
      </c>
      <c r="J214" s="234" t="s">
        <v>4488</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4489</v>
      </c>
      <c r="B215" s="234" t="s">
        <v>4490</v>
      </c>
      <c r="C215" s="234" t="s">
        <v>4491</v>
      </c>
      <c r="D215" s="234" t="s">
        <v>4492</v>
      </c>
      <c r="E215" s="234" t="s">
        <v>25</v>
      </c>
      <c r="F215" s="234" t="s">
        <v>25</v>
      </c>
      <c r="G215" s="234" t="s">
        <v>25</v>
      </c>
      <c r="H215" s="234" t="s">
        <v>4493</v>
      </c>
      <c r="I215" s="234" t="s">
        <v>25</v>
      </c>
      <c r="J215" s="234" t="s">
        <v>4494</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4495</v>
      </c>
      <c r="B216" s="232" t="s">
        <v>4496</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945</v>
      </c>
      <c r="B217" s="233" t="s">
        <v>4497</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4498</v>
      </c>
      <c r="B218" s="234" t="s">
        <v>4499</v>
      </c>
      <c r="C218" s="234" t="s">
        <v>4500</v>
      </c>
      <c r="D218" s="234" t="s">
        <v>3594</v>
      </c>
      <c r="E218" s="234" t="s">
        <v>3380</v>
      </c>
      <c r="F218" s="234" t="s">
        <v>25</v>
      </c>
      <c r="G218" s="234" t="s">
        <v>25</v>
      </c>
      <c r="H218" s="234" t="s">
        <v>4501</v>
      </c>
      <c r="I218" s="234" t="s">
        <v>25</v>
      </c>
      <c r="J218" s="234" t="s">
        <v>4502</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4503</v>
      </c>
      <c r="B219" s="234" t="s">
        <v>4504</v>
      </c>
      <c r="C219" s="234" t="s">
        <v>3385</v>
      </c>
      <c r="D219" s="234" t="s">
        <v>3386</v>
      </c>
      <c r="E219" s="234" t="s">
        <v>25</v>
      </c>
      <c r="F219" s="234" t="s">
        <v>3388</v>
      </c>
      <c r="G219" s="234" t="s">
        <v>25</v>
      </c>
      <c r="H219" s="234" t="s">
        <v>4505</v>
      </c>
      <c r="I219" s="234" t="s">
        <v>25</v>
      </c>
      <c r="J219" s="234" t="s">
        <v>4506</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949</v>
      </c>
      <c r="B220" s="233" t="s">
        <v>4507</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4508</v>
      </c>
      <c r="B221" s="234" t="s">
        <v>4509</v>
      </c>
      <c r="C221" s="234" t="s">
        <v>4510</v>
      </c>
      <c r="D221" s="234" t="s">
        <v>4511</v>
      </c>
      <c r="E221" s="234" t="s">
        <v>25</v>
      </c>
      <c r="F221" s="234" t="s">
        <v>25</v>
      </c>
      <c r="G221" s="234" t="s">
        <v>25</v>
      </c>
      <c r="H221" s="234" t="s">
        <v>4512</v>
      </c>
      <c r="I221" s="234" t="s">
        <v>25</v>
      </c>
      <c r="J221" s="234" t="s">
        <v>4513</v>
      </c>
      <c r="K221" s="237">
        <f>IF(COUNTIF(L221:AY221,"&lt;&gt;")=0,"",SUMPRODUCT(((Recommendations[ImplStatus]="Implemented")+(Recommendations[ImplStatus]="Compensated"))*ISNUMBER(MATCH(Recommendations[Id],L221:AY221,0)))/COUNTIF(L221:AY221,"&lt;&gt;"))</f>
        <v>0</v>
      </c>
      <c r="L221" s="240" t="s">
        <v>137</v>
      </c>
      <c r="M221" s="240" t="s">
        <v>199</v>
      </c>
      <c r="N221" s="240" t="s">
        <v>212</v>
      </c>
      <c r="O221" s="240" t="s">
        <v>266</v>
      </c>
      <c r="P221" s="240" t="s">
        <v>299</v>
      </c>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4514</v>
      </c>
      <c r="B222" s="234" t="s">
        <v>4515</v>
      </c>
      <c r="C222" s="234" t="s">
        <v>4516</v>
      </c>
      <c r="D222" s="234" t="s">
        <v>4517</v>
      </c>
      <c r="E222" s="234" t="s">
        <v>25</v>
      </c>
      <c r="F222" s="234" t="s">
        <v>25</v>
      </c>
      <c r="G222" s="234" t="s">
        <v>25</v>
      </c>
      <c r="H222" s="234" t="s">
        <v>4518</v>
      </c>
      <c r="I222" s="234" t="s">
        <v>25</v>
      </c>
      <c r="J222" s="234" t="s">
        <v>4519</v>
      </c>
      <c r="K222" s="237">
        <f>IF(COUNTIF(L222:AY222,"&lt;&gt;")=0,"",SUMPRODUCT(((Recommendations[ImplStatus]="Implemented")+(Recommendations[ImplStatus]="Compensated"))*ISNUMBER(MATCH(Recommendations[Id],L222:AY222,0)))/COUNTIF(L222:AY222,"&lt;&gt;"))</f>
        <v>0</v>
      </c>
      <c r="L222" s="240" t="s">
        <v>199</v>
      </c>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4520</v>
      </c>
      <c r="B223" s="234" t="s">
        <v>4521</v>
      </c>
      <c r="C223" s="234" t="s">
        <v>4522</v>
      </c>
      <c r="D223" s="234" t="s">
        <v>25</v>
      </c>
      <c r="E223" s="234" t="s">
        <v>4523</v>
      </c>
      <c r="F223" s="234" t="s">
        <v>25</v>
      </c>
      <c r="G223" s="234" t="s">
        <v>25</v>
      </c>
      <c r="H223" s="234" t="s">
        <v>4524</v>
      </c>
      <c r="I223" s="234" t="s">
        <v>25</v>
      </c>
      <c r="J223" s="234" t="s">
        <v>4525</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4526</v>
      </c>
      <c r="B224" s="234" t="s">
        <v>4527</v>
      </c>
      <c r="C224" s="234" t="s">
        <v>4528</v>
      </c>
      <c r="D224" s="234" t="s">
        <v>25</v>
      </c>
      <c r="E224" s="234" t="s">
        <v>25</v>
      </c>
      <c r="F224" s="234" t="s">
        <v>25</v>
      </c>
      <c r="G224" s="234" t="s">
        <v>25</v>
      </c>
      <c r="H224" s="234" t="s">
        <v>4529</v>
      </c>
      <c r="I224" s="234" t="s">
        <v>25</v>
      </c>
      <c r="J224" s="234" t="s">
        <v>4530</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4531</v>
      </c>
      <c r="B225" s="234" t="s">
        <v>4532</v>
      </c>
      <c r="C225" s="234" t="s">
        <v>4533</v>
      </c>
      <c r="D225" s="234" t="s">
        <v>25</v>
      </c>
      <c r="E225" s="234" t="s">
        <v>25</v>
      </c>
      <c r="F225" s="234" t="s">
        <v>25</v>
      </c>
      <c r="G225" s="234" t="s">
        <v>25</v>
      </c>
      <c r="H225" s="234" t="s">
        <v>4534</v>
      </c>
      <c r="I225" s="234" t="s">
        <v>25</v>
      </c>
      <c r="J225" s="234" t="s">
        <v>25</v>
      </c>
      <c r="K225" s="237">
        <f>IF(COUNTIF(L225:AY225,"&lt;&gt;")=0,"",SUMPRODUCT(((Recommendations[ImplStatus]="Implemented")+(Recommendations[ImplStatus]="Compensated"))*ISNUMBER(MATCH(Recommendations[Id],L225:AY225,0)))/COUNTIF(L225:AY225,"&lt;&gt;"))</f>
        <v>0</v>
      </c>
      <c r="L225" s="240" t="s">
        <v>206</v>
      </c>
      <c r="M225" s="240" t="s">
        <v>279</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4535</v>
      </c>
      <c r="B226" s="234" t="s">
        <v>4536</v>
      </c>
      <c r="C226" s="234" t="s">
        <v>4537</v>
      </c>
      <c r="D226" s="234" t="s">
        <v>25</v>
      </c>
      <c r="E226" s="234" t="s">
        <v>25</v>
      </c>
      <c r="F226" s="234" t="s">
        <v>25</v>
      </c>
      <c r="G226" s="234" t="s">
        <v>25</v>
      </c>
      <c r="H226" s="234" t="s">
        <v>4538</v>
      </c>
      <c r="I226" s="234" t="s">
        <v>25</v>
      </c>
      <c r="J226" s="234" t="s">
        <v>4539</v>
      </c>
      <c r="K226" s="237">
        <f>IF(COUNTIF(L226:AY226,"&lt;&gt;")=0,"",SUMPRODUCT(((Recommendations[ImplStatus]="Implemented")+(Recommendations[ImplStatus]="Compensated"))*ISNUMBER(MATCH(Recommendations[Id],L226:AY226,0)))/COUNTIF(L226:AY226,"&lt;&gt;"))</f>
        <v>0</v>
      </c>
      <c r="L226" s="240" t="s">
        <v>206</v>
      </c>
      <c r="M226" s="240" t="s">
        <v>272</v>
      </c>
      <c r="N226" s="240" t="s">
        <v>279</v>
      </c>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4540</v>
      </c>
      <c r="B227" s="234" t="s">
        <v>4541</v>
      </c>
      <c r="C227" s="234" t="s">
        <v>4542</v>
      </c>
      <c r="D227" s="234" t="s">
        <v>25</v>
      </c>
      <c r="E227" s="234" t="s">
        <v>25</v>
      </c>
      <c r="F227" s="234" t="s">
        <v>25</v>
      </c>
      <c r="G227" s="234" t="s">
        <v>25</v>
      </c>
      <c r="H227" s="234" t="s">
        <v>4543</v>
      </c>
      <c r="I227" s="234" t="s">
        <v>25</v>
      </c>
      <c r="J227" s="234" t="s">
        <v>4544</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4545</v>
      </c>
      <c r="B228" s="234" t="s">
        <v>4546</v>
      </c>
      <c r="C228" s="234" t="s">
        <v>4547</v>
      </c>
      <c r="D228" s="234" t="s">
        <v>25</v>
      </c>
      <c r="E228" s="234" t="s">
        <v>25</v>
      </c>
      <c r="F228" s="234" t="s">
        <v>25</v>
      </c>
      <c r="G228" s="234" t="s">
        <v>25</v>
      </c>
      <c r="H228" s="234" t="s">
        <v>4548</v>
      </c>
      <c r="I228" s="234" t="s">
        <v>25</v>
      </c>
      <c r="J228" s="234" t="s">
        <v>4549</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4550</v>
      </c>
      <c r="B229" s="234" t="s">
        <v>4551</v>
      </c>
      <c r="C229" s="234" t="s">
        <v>4552</v>
      </c>
      <c r="D229" s="234" t="s">
        <v>25</v>
      </c>
      <c r="E229" s="234" t="s">
        <v>25</v>
      </c>
      <c r="F229" s="234" t="s">
        <v>25</v>
      </c>
      <c r="G229" s="234" t="s">
        <v>25</v>
      </c>
      <c r="H229" s="234" t="s">
        <v>4553</v>
      </c>
      <c r="I229" s="234" t="s">
        <v>25</v>
      </c>
      <c r="J229" s="234" t="s">
        <v>4554</v>
      </c>
      <c r="K229" s="237">
        <f>IF(COUNTIF(L229:AY229,"&lt;&gt;")=0,"",SUMPRODUCT(((Recommendations[ImplStatus]="Implemented")+(Recommendations[ImplStatus]="Compensated"))*ISNUMBER(MATCH(Recommendations[Id],L229:AY229,0)))/COUNTIF(L229:AY229,"&lt;&gt;"))</f>
        <v>0</v>
      </c>
      <c r="L229" s="240" t="s">
        <v>212</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953</v>
      </c>
      <c r="B230" s="233" t="s">
        <v>4555</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4556</v>
      </c>
      <c r="B231" s="234" t="s">
        <v>4557</v>
      </c>
      <c r="C231" s="234" t="s">
        <v>4558</v>
      </c>
      <c r="D231" s="234" t="s">
        <v>4559</v>
      </c>
      <c r="E231" s="234" t="s">
        <v>25</v>
      </c>
      <c r="F231" s="234" t="s">
        <v>25</v>
      </c>
      <c r="G231" s="234" t="s">
        <v>25</v>
      </c>
      <c r="H231" s="234" t="s">
        <v>4560</v>
      </c>
      <c r="I231" s="234" t="s">
        <v>25</v>
      </c>
      <c r="J231" s="234" t="s">
        <v>4561</v>
      </c>
      <c r="K231" s="237">
        <f>IF(COUNTIF(L231:AY231,"&lt;&gt;")=0,"",SUMPRODUCT(((Recommendations[ImplStatus]="Implemented")+(Recommendations[ImplStatus]="Compensated"))*ISNUMBER(MATCH(Recommendations[Id],L231:AY231,0)))/COUNTIF(L231:AY231,"&lt;&gt;"))</f>
        <v>0</v>
      </c>
      <c r="L231" s="240" t="s">
        <v>137</v>
      </c>
      <c r="M231" s="240" t="s">
        <v>299</v>
      </c>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4562</v>
      </c>
      <c r="B232" s="234" t="s">
        <v>4563</v>
      </c>
      <c r="C232" s="234" t="s">
        <v>4564</v>
      </c>
      <c r="D232" s="234" t="s">
        <v>4565</v>
      </c>
      <c r="E232" s="234" t="s">
        <v>25</v>
      </c>
      <c r="F232" s="234" t="s">
        <v>25</v>
      </c>
      <c r="G232" s="234" t="s">
        <v>25</v>
      </c>
      <c r="H232" s="234" t="s">
        <v>4566</v>
      </c>
      <c r="I232" s="234" t="s">
        <v>25</v>
      </c>
      <c r="J232" s="234" t="s">
        <v>4567</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4568</v>
      </c>
      <c r="B233" s="234" t="s">
        <v>4569</v>
      </c>
      <c r="C233" s="234" t="s">
        <v>4570</v>
      </c>
      <c r="D233" s="234" t="s">
        <v>4571</v>
      </c>
      <c r="E233" s="234" t="s">
        <v>25</v>
      </c>
      <c r="F233" s="234" t="s">
        <v>25</v>
      </c>
      <c r="G233" s="234" t="s">
        <v>25</v>
      </c>
      <c r="H233" s="234" t="s">
        <v>4572</v>
      </c>
      <c r="I233" s="234" t="s">
        <v>25</v>
      </c>
      <c r="J233" s="234" t="s">
        <v>4573</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4574</v>
      </c>
      <c r="B234" s="234" t="s">
        <v>4575</v>
      </c>
      <c r="C234" s="234" t="s">
        <v>4576</v>
      </c>
      <c r="D234" s="234" t="s">
        <v>4577</v>
      </c>
      <c r="E234" s="234" t="s">
        <v>25</v>
      </c>
      <c r="F234" s="234" t="s">
        <v>25</v>
      </c>
      <c r="G234" s="234" t="s">
        <v>25</v>
      </c>
      <c r="H234" s="234" t="s">
        <v>4578</v>
      </c>
      <c r="I234" s="234" t="s">
        <v>25</v>
      </c>
      <c r="J234" s="234" t="s">
        <v>4579</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957</v>
      </c>
      <c r="B235" s="233" t="s">
        <v>4580</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4581</v>
      </c>
      <c r="B236" s="234" t="s">
        <v>4582</v>
      </c>
      <c r="C236" s="234" t="s">
        <v>4583</v>
      </c>
      <c r="D236" s="234" t="s">
        <v>4584</v>
      </c>
      <c r="E236" s="234" t="s">
        <v>25</v>
      </c>
      <c r="F236" s="234" t="s">
        <v>25</v>
      </c>
      <c r="G236" s="234" t="s">
        <v>25</v>
      </c>
      <c r="H236" s="234" t="s">
        <v>4585</v>
      </c>
      <c r="I236" s="234" t="s">
        <v>25</v>
      </c>
      <c r="J236" s="234" t="s">
        <v>4586</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4587</v>
      </c>
      <c r="B237" s="234" t="s">
        <v>4588</v>
      </c>
      <c r="C237" s="234" t="s">
        <v>4589</v>
      </c>
      <c r="D237" s="234" t="s">
        <v>4590</v>
      </c>
      <c r="E237" s="234" t="s">
        <v>25</v>
      </c>
      <c r="F237" s="234" t="s">
        <v>25</v>
      </c>
      <c r="G237" s="234" t="s">
        <v>4591</v>
      </c>
      <c r="H237" s="234" t="s">
        <v>4592</v>
      </c>
      <c r="I237" s="234" t="s">
        <v>3822</v>
      </c>
      <c r="J237" s="234" t="s">
        <v>4593</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4594</v>
      </c>
      <c r="B238" s="234" t="s">
        <v>4595</v>
      </c>
      <c r="C238" s="234" t="s">
        <v>4596</v>
      </c>
      <c r="D238" s="234" t="s">
        <v>25</v>
      </c>
      <c r="E238" s="234" t="s">
        <v>25</v>
      </c>
      <c r="F238" s="234" t="s">
        <v>25</v>
      </c>
      <c r="G238" s="234" t="s">
        <v>25</v>
      </c>
      <c r="H238" s="234" t="s">
        <v>4597</v>
      </c>
      <c r="I238" s="234" t="s">
        <v>4598</v>
      </c>
      <c r="J238" s="234" t="s">
        <v>4599</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4600</v>
      </c>
      <c r="B239" s="234" t="s">
        <v>4601</v>
      </c>
      <c r="C239" s="234" t="s">
        <v>4602</v>
      </c>
      <c r="D239" s="234" t="s">
        <v>25</v>
      </c>
      <c r="E239" s="234" t="s">
        <v>25</v>
      </c>
      <c r="F239" s="234" t="s">
        <v>25</v>
      </c>
      <c r="G239" s="234" t="s">
        <v>25</v>
      </c>
      <c r="H239" s="234" t="s">
        <v>4603</v>
      </c>
      <c r="I239" s="234" t="s">
        <v>3822</v>
      </c>
      <c r="J239" s="234" t="s">
        <v>4604</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4605</v>
      </c>
      <c r="B240" s="234" t="s">
        <v>4606</v>
      </c>
      <c r="C240" s="234" t="s">
        <v>4607</v>
      </c>
      <c r="D240" s="234" t="s">
        <v>4608</v>
      </c>
      <c r="E240" s="234" t="s">
        <v>25</v>
      </c>
      <c r="F240" s="234" t="s">
        <v>25</v>
      </c>
      <c r="G240" s="234" t="s">
        <v>25</v>
      </c>
      <c r="H240" s="234" t="s">
        <v>4609</v>
      </c>
      <c r="I240" s="234" t="s">
        <v>25</v>
      </c>
      <c r="J240" s="234" t="s">
        <v>4610</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961</v>
      </c>
      <c r="B241" s="233" t="s">
        <v>4611</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4612</v>
      </c>
      <c r="B242" s="234" t="s">
        <v>4613</v>
      </c>
      <c r="C242" s="234" t="s">
        <v>4614</v>
      </c>
      <c r="D242" s="234" t="s">
        <v>25</v>
      </c>
      <c r="E242" s="234" t="s">
        <v>25</v>
      </c>
      <c r="F242" s="234" t="s">
        <v>4615</v>
      </c>
      <c r="G242" s="234" t="s">
        <v>25</v>
      </c>
      <c r="H242" s="234" t="s">
        <v>4616</v>
      </c>
      <c r="I242" s="234" t="s">
        <v>25</v>
      </c>
      <c r="J242" s="234" t="s">
        <v>4617</v>
      </c>
      <c r="K242" s="237">
        <f>IF(COUNTIF(L242:AY242,"&lt;&gt;")=0,"",SUMPRODUCT(((Recommendations[ImplStatus]="Implemented")+(Recommendations[ImplStatus]="Compensated"))*ISNUMBER(MATCH(Recommendations[Id],L242:AY242,0)))/COUNTIF(L242:AY242,"&lt;&gt;"))</f>
        <v>0</v>
      </c>
      <c r="L242" s="240" t="s">
        <v>259</v>
      </c>
      <c r="M242" s="240" t="s">
        <v>337</v>
      </c>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965</v>
      </c>
      <c r="B243" s="233" t="s">
        <v>4618</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4619</v>
      </c>
      <c r="B244" s="234" t="s">
        <v>4620</v>
      </c>
      <c r="C244" s="234" t="s">
        <v>4621</v>
      </c>
      <c r="D244" s="234" t="s">
        <v>25</v>
      </c>
      <c r="E244" s="234" t="s">
        <v>25</v>
      </c>
      <c r="F244" s="234" t="s">
        <v>4622</v>
      </c>
      <c r="G244" s="234" t="s">
        <v>25</v>
      </c>
      <c r="H244" s="234" t="s">
        <v>4623</v>
      </c>
      <c r="I244" s="234" t="s">
        <v>4624</v>
      </c>
      <c r="J244" s="234" t="s">
        <v>4625</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4626</v>
      </c>
      <c r="B245" s="234" t="s">
        <v>4627</v>
      </c>
      <c r="C245" s="234" t="s">
        <v>4628</v>
      </c>
      <c r="D245" s="234" t="s">
        <v>4629</v>
      </c>
      <c r="E245" s="234" t="s">
        <v>25</v>
      </c>
      <c r="F245" s="234" t="s">
        <v>25</v>
      </c>
      <c r="G245" s="234" t="s">
        <v>25</v>
      </c>
      <c r="H245" s="234" t="s">
        <v>4630</v>
      </c>
      <c r="I245" s="234" t="s">
        <v>25</v>
      </c>
      <c r="J245" s="234" t="s">
        <v>4631</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4632</v>
      </c>
      <c r="B246" s="234" t="s">
        <v>4633</v>
      </c>
      <c r="C246" s="234" t="s">
        <v>4634</v>
      </c>
      <c r="D246" s="234" t="s">
        <v>25</v>
      </c>
      <c r="E246" s="234" t="s">
        <v>25</v>
      </c>
      <c r="F246" s="234" t="s">
        <v>25</v>
      </c>
      <c r="G246" s="234" t="s">
        <v>25</v>
      </c>
      <c r="H246" s="234" t="s">
        <v>4635</v>
      </c>
      <c r="I246" s="234" t="s">
        <v>25</v>
      </c>
      <c r="J246" s="234" t="s">
        <v>4636</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969</v>
      </c>
      <c r="B247" s="233" t="s">
        <v>4637</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4638</v>
      </c>
      <c r="B248" s="234" t="s">
        <v>4639</v>
      </c>
      <c r="C248" s="234" t="s">
        <v>4640</v>
      </c>
      <c r="D248" s="234" t="s">
        <v>4641</v>
      </c>
      <c r="E248" s="234" t="s">
        <v>25</v>
      </c>
      <c r="F248" s="234" t="s">
        <v>25</v>
      </c>
      <c r="G248" s="234" t="s">
        <v>25</v>
      </c>
      <c r="H248" s="234" t="s">
        <v>4642</v>
      </c>
      <c r="I248" s="234" t="s">
        <v>4643</v>
      </c>
      <c r="J248" s="234" t="s">
        <v>4644</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4645</v>
      </c>
      <c r="B249" s="234" t="s">
        <v>4646</v>
      </c>
      <c r="C249" s="234" t="s">
        <v>4640</v>
      </c>
      <c r="D249" s="234" t="s">
        <v>4647</v>
      </c>
      <c r="E249" s="234" t="s">
        <v>25</v>
      </c>
      <c r="F249" s="234" t="s">
        <v>25</v>
      </c>
      <c r="G249" s="234" t="s">
        <v>25</v>
      </c>
      <c r="H249" s="234" t="s">
        <v>4642</v>
      </c>
      <c r="I249" s="234" t="s">
        <v>4648</v>
      </c>
      <c r="J249" s="234" t="s">
        <v>4649</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4650</v>
      </c>
      <c r="B250" s="234" t="s">
        <v>4651</v>
      </c>
      <c r="C250" s="234" t="s">
        <v>4652</v>
      </c>
      <c r="D250" s="234" t="s">
        <v>4653</v>
      </c>
      <c r="E250" s="234" t="s">
        <v>25</v>
      </c>
      <c r="F250" s="234" t="s">
        <v>25</v>
      </c>
      <c r="G250" s="234" t="s">
        <v>25</v>
      </c>
      <c r="H250" s="234" t="s">
        <v>4654</v>
      </c>
      <c r="I250" s="234" t="s">
        <v>25</v>
      </c>
      <c r="J250" s="234" t="s">
        <v>4655</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4656</v>
      </c>
      <c r="B251" s="232" t="s">
        <v>4657</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975</v>
      </c>
      <c r="B252" s="233" t="s">
        <v>4658</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4659</v>
      </c>
      <c r="B253" s="234" t="s">
        <v>4660</v>
      </c>
      <c r="C253" s="234" t="s">
        <v>4661</v>
      </c>
      <c r="D253" s="234" t="s">
        <v>3594</v>
      </c>
      <c r="E253" s="234" t="s">
        <v>3380</v>
      </c>
      <c r="F253" s="234" t="s">
        <v>25</v>
      </c>
      <c r="G253" s="234" t="s">
        <v>25</v>
      </c>
      <c r="H253" s="234" t="s">
        <v>4662</v>
      </c>
      <c r="I253" s="234" t="s">
        <v>25</v>
      </c>
      <c r="J253" s="234" t="s">
        <v>4663</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4664</v>
      </c>
      <c r="B254" s="234" t="s">
        <v>4665</v>
      </c>
      <c r="C254" s="234" t="s">
        <v>3385</v>
      </c>
      <c r="D254" s="234" t="s">
        <v>3386</v>
      </c>
      <c r="E254" s="234" t="s">
        <v>25</v>
      </c>
      <c r="F254" s="234" t="s">
        <v>3388</v>
      </c>
      <c r="G254" s="234" t="s">
        <v>25</v>
      </c>
      <c r="H254" s="234" t="s">
        <v>4666</v>
      </c>
      <c r="I254" s="234" t="s">
        <v>25</v>
      </c>
      <c r="J254" s="234" t="s">
        <v>4667</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979</v>
      </c>
      <c r="B255" s="233" t="s">
        <v>4668</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4669</v>
      </c>
      <c r="B256" s="234" t="s">
        <v>4670</v>
      </c>
      <c r="C256" s="234" t="s">
        <v>4671</v>
      </c>
      <c r="D256" s="234" t="s">
        <v>4672</v>
      </c>
      <c r="E256" s="234" t="s">
        <v>4673</v>
      </c>
      <c r="F256" s="234" t="s">
        <v>4674</v>
      </c>
      <c r="G256" s="234" t="s">
        <v>25</v>
      </c>
      <c r="H256" s="234" t="s">
        <v>4675</v>
      </c>
      <c r="I256" s="234" t="s">
        <v>25</v>
      </c>
      <c r="J256" s="234" t="s">
        <v>4676</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4677</v>
      </c>
      <c r="B257" s="234" t="s">
        <v>4678</v>
      </c>
      <c r="C257" s="234" t="s">
        <v>4679</v>
      </c>
      <c r="D257" s="234" t="s">
        <v>4680</v>
      </c>
      <c r="E257" s="234" t="s">
        <v>25</v>
      </c>
      <c r="F257" s="234" t="s">
        <v>25</v>
      </c>
      <c r="G257" s="234" t="s">
        <v>25</v>
      </c>
      <c r="H257" s="234" t="s">
        <v>4681</v>
      </c>
      <c r="I257" s="234" t="s">
        <v>25</v>
      </c>
      <c r="J257" s="234" t="s">
        <v>4682</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984</v>
      </c>
      <c r="B258" s="233" t="s">
        <v>4683</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4684</v>
      </c>
      <c r="B259" s="234" t="s">
        <v>4685</v>
      </c>
      <c r="C259" s="234" t="s">
        <v>4686</v>
      </c>
      <c r="D259" s="234" t="s">
        <v>4687</v>
      </c>
      <c r="E259" s="234" t="s">
        <v>4688</v>
      </c>
      <c r="F259" s="234" t="s">
        <v>25</v>
      </c>
      <c r="G259" s="234" t="s">
        <v>25</v>
      </c>
      <c r="H259" s="234" t="s">
        <v>4689</v>
      </c>
      <c r="I259" s="234" t="s">
        <v>25</v>
      </c>
      <c r="J259" s="234" t="s">
        <v>4690</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4691</v>
      </c>
      <c r="B260" s="234" t="s">
        <v>4692</v>
      </c>
      <c r="C260" s="234" t="s">
        <v>4693</v>
      </c>
      <c r="D260" s="234" t="s">
        <v>25</v>
      </c>
      <c r="E260" s="234" t="s">
        <v>25</v>
      </c>
      <c r="F260" s="234" t="s">
        <v>25</v>
      </c>
      <c r="G260" s="234" t="s">
        <v>25</v>
      </c>
      <c r="H260" s="234" t="s">
        <v>4694</v>
      </c>
      <c r="I260" s="234" t="s">
        <v>4695</v>
      </c>
      <c r="J260" s="234" t="s">
        <v>4696</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4697</v>
      </c>
      <c r="B261" s="234" t="s">
        <v>4698</v>
      </c>
      <c r="C261" s="234" t="s">
        <v>4699</v>
      </c>
      <c r="D261" s="234" t="s">
        <v>4700</v>
      </c>
      <c r="E261" s="234" t="s">
        <v>25</v>
      </c>
      <c r="F261" s="234" t="s">
        <v>25</v>
      </c>
      <c r="G261" s="234" t="s">
        <v>25</v>
      </c>
      <c r="H261" s="234" t="s">
        <v>4701</v>
      </c>
      <c r="I261" s="234" t="s">
        <v>4702</v>
      </c>
      <c r="J261" s="234" t="s">
        <v>4703</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4704</v>
      </c>
      <c r="B262" s="234" t="s">
        <v>4705</v>
      </c>
      <c r="C262" s="234" t="s">
        <v>4706</v>
      </c>
      <c r="D262" s="234" t="s">
        <v>4707</v>
      </c>
      <c r="E262" s="234" t="s">
        <v>25</v>
      </c>
      <c r="F262" s="234" t="s">
        <v>25</v>
      </c>
      <c r="G262" s="234" t="s">
        <v>25</v>
      </c>
      <c r="H262" s="234" t="s">
        <v>4708</v>
      </c>
      <c r="I262" s="234" t="s">
        <v>4709</v>
      </c>
      <c r="J262" s="234" t="s">
        <v>4710</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4711</v>
      </c>
      <c r="B263" s="234" t="s">
        <v>4712</v>
      </c>
      <c r="C263" s="234" t="s">
        <v>4713</v>
      </c>
      <c r="D263" s="234" t="s">
        <v>4714</v>
      </c>
      <c r="E263" s="234" t="s">
        <v>25</v>
      </c>
      <c r="F263" s="234" t="s">
        <v>25</v>
      </c>
      <c r="G263" s="234" t="s">
        <v>4715</v>
      </c>
      <c r="H263" s="234" t="s">
        <v>3618</v>
      </c>
      <c r="I263" s="234" t="s">
        <v>4716</v>
      </c>
      <c r="J263" s="234" t="s">
        <v>4717</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4718</v>
      </c>
      <c r="B264" s="234" t="s">
        <v>4719</v>
      </c>
      <c r="C264" s="234" t="s">
        <v>4706</v>
      </c>
      <c r="D264" s="234" t="s">
        <v>4720</v>
      </c>
      <c r="E264" s="234" t="s">
        <v>25</v>
      </c>
      <c r="F264" s="234" t="s">
        <v>25</v>
      </c>
      <c r="G264" s="234" t="s">
        <v>25</v>
      </c>
      <c r="H264" s="234" t="s">
        <v>4721</v>
      </c>
      <c r="I264" s="234" t="s">
        <v>25</v>
      </c>
      <c r="J264" s="234" t="s">
        <v>4722</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988</v>
      </c>
      <c r="B265" s="233" t="s">
        <v>4723</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4724</v>
      </c>
      <c r="B266" s="234" t="s">
        <v>4725</v>
      </c>
      <c r="C266" s="234" t="s">
        <v>4726</v>
      </c>
      <c r="D266" s="234" t="s">
        <v>4727</v>
      </c>
      <c r="E266" s="234" t="s">
        <v>4728</v>
      </c>
      <c r="F266" s="234" t="s">
        <v>25</v>
      </c>
      <c r="G266" s="234" t="s">
        <v>4729</v>
      </c>
      <c r="H266" s="234" t="s">
        <v>4730</v>
      </c>
      <c r="I266" s="234" t="s">
        <v>4731</v>
      </c>
      <c r="J266" s="234" t="s">
        <v>4732</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4733</v>
      </c>
      <c r="B267" s="234" t="s">
        <v>4734</v>
      </c>
      <c r="C267" s="234" t="s">
        <v>4735</v>
      </c>
      <c r="D267" s="234" t="s">
        <v>4736</v>
      </c>
      <c r="E267" s="234" t="s">
        <v>25</v>
      </c>
      <c r="F267" s="234" t="s">
        <v>25</v>
      </c>
      <c r="G267" s="234" t="s">
        <v>25</v>
      </c>
      <c r="H267" s="234" t="s">
        <v>4737</v>
      </c>
      <c r="I267" s="234" t="s">
        <v>25</v>
      </c>
      <c r="J267" s="234" t="s">
        <v>4738</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4739</v>
      </c>
      <c r="B268" s="234" t="s">
        <v>4740</v>
      </c>
      <c r="C268" s="234" t="s">
        <v>4741</v>
      </c>
      <c r="D268" s="234" t="s">
        <v>4736</v>
      </c>
      <c r="E268" s="234" t="s">
        <v>25</v>
      </c>
      <c r="F268" s="234" t="s">
        <v>25</v>
      </c>
      <c r="G268" s="234" t="s">
        <v>4742</v>
      </c>
      <c r="H268" s="234" t="s">
        <v>4743</v>
      </c>
      <c r="I268" s="234" t="s">
        <v>25</v>
      </c>
      <c r="J268" s="234" t="s">
        <v>4744</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4745</v>
      </c>
      <c r="B269" s="234" t="s">
        <v>4746</v>
      </c>
      <c r="C269" s="234" t="s">
        <v>4741</v>
      </c>
      <c r="D269" s="234" t="s">
        <v>4747</v>
      </c>
      <c r="E269" s="234" t="s">
        <v>25</v>
      </c>
      <c r="F269" s="234" t="s">
        <v>25</v>
      </c>
      <c r="G269" s="234" t="s">
        <v>25</v>
      </c>
      <c r="H269" s="234" t="s">
        <v>4748</v>
      </c>
      <c r="I269" s="234" t="s">
        <v>25</v>
      </c>
      <c r="J269" s="234" t="s">
        <v>4749</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4750</v>
      </c>
      <c r="B270" s="234" t="s">
        <v>4751</v>
      </c>
      <c r="C270" s="234" t="s">
        <v>4752</v>
      </c>
      <c r="D270" s="234" t="s">
        <v>4753</v>
      </c>
      <c r="E270" s="234" t="s">
        <v>25</v>
      </c>
      <c r="F270" s="234" t="s">
        <v>25</v>
      </c>
      <c r="G270" s="234" t="s">
        <v>25</v>
      </c>
      <c r="H270" s="234" t="s">
        <v>4754</v>
      </c>
      <c r="I270" s="234" t="s">
        <v>25</v>
      </c>
      <c r="J270" s="234" t="s">
        <v>4755</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4756</v>
      </c>
      <c r="B271" s="234" t="s">
        <v>4757</v>
      </c>
      <c r="C271" s="234" t="s">
        <v>4758</v>
      </c>
      <c r="D271" s="234" t="s">
        <v>4759</v>
      </c>
      <c r="E271" s="234" t="s">
        <v>25</v>
      </c>
      <c r="F271" s="234" t="s">
        <v>25</v>
      </c>
      <c r="G271" s="234" t="s">
        <v>25</v>
      </c>
      <c r="H271" s="234" t="s">
        <v>4760</v>
      </c>
      <c r="I271" s="234" t="s">
        <v>4761</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4762</v>
      </c>
      <c r="B272" s="234" t="s">
        <v>4763</v>
      </c>
      <c r="C272" s="234" t="s">
        <v>4764</v>
      </c>
      <c r="D272" s="234" t="s">
        <v>4765</v>
      </c>
      <c r="E272" s="234" t="s">
        <v>25</v>
      </c>
      <c r="F272" s="234" t="s">
        <v>25</v>
      </c>
      <c r="G272" s="234" t="s">
        <v>25</v>
      </c>
      <c r="H272" s="234" t="s">
        <v>4766</v>
      </c>
      <c r="I272" s="234" t="s">
        <v>4767</v>
      </c>
      <c r="J272" s="234" t="s">
        <v>4768</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992</v>
      </c>
      <c r="B273" s="233" t="s">
        <v>4769</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4770</v>
      </c>
      <c r="B274" s="234" t="s">
        <v>4771</v>
      </c>
      <c r="C274" s="234" t="s">
        <v>4772</v>
      </c>
      <c r="D274" s="234" t="s">
        <v>4765</v>
      </c>
      <c r="E274" s="234" t="s">
        <v>4773</v>
      </c>
      <c r="F274" s="234" t="s">
        <v>25</v>
      </c>
      <c r="G274" s="234" t="s">
        <v>25</v>
      </c>
      <c r="H274" s="234" t="s">
        <v>4774</v>
      </c>
      <c r="I274" s="234" t="s">
        <v>25</v>
      </c>
      <c r="J274" s="234" t="s">
        <v>4775</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4776</v>
      </c>
      <c r="B275" s="234" t="s">
        <v>4777</v>
      </c>
      <c r="C275" s="234" t="s">
        <v>4778</v>
      </c>
      <c r="D275" s="234" t="s">
        <v>4779</v>
      </c>
      <c r="E275" s="234" t="s">
        <v>25</v>
      </c>
      <c r="F275" s="234" t="s">
        <v>25</v>
      </c>
      <c r="G275" s="234" t="s">
        <v>25</v>
      </c>
      <c r="H275" s="234" t="s">
        <v>4780</v>
      </c>
      <c r="I275" s="234" t="s">
        <v>25</v>
      </c>
      <c r="J275" s="234" t="s">
        <v>4781</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4782</v>
      </c>
      <c r="B276" s="234" t="s">
        <v>4783</v>
      </c>
      <c r="C276" s="234" t="s">
        <v>4784</v>
      </c>
      <c r="D276" s="234" t="s">
        <v>4785</v>
      </c>
      <c r="E276" s="234" t="s">
        <v>25</v>
      </c>
      <c r="F276" s="234" t="s">
        <v>4786</v>
      </c>
      <c r="G276" s="234" t="s">
        <v>25</v>
      </c>
      <c r="H276" s="234" t="s">
        <v>4787</v>
      </c>
      <c r="I276" s="234" t="s">
        <v>4788</v>
      </c>
      <c r="J276" s="234" t="s">
        <v>4789</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4790</v>
      </c>
      <c r="B277" s="233" t="s">
        <v>4791</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4792</v>
      </c>
      <c r="B278" s="234" t="s">
        <v>4793</v>
      </c>
      <c r="C278" s="234" t="s">
        <v>4794</v>
      </c>
      <c r="D278" s="234" t="s">
        <v>4795</v>
      </c>
      <c r="E278" s="234" t="s">
        <v>25</v>
      </c>
      <c r="F278" s="234" t="s">
        <v>4796</v>
      </c>
      <c r="G278" s="234" t="s">
        <v>25</v>
      </c>
      <c r="H278" s="234" t="s">
        <v>4797</v>
      </c>
      <c r="I278" s="234" t="s">
        <v>25</v>
      </c>
      <c r="J278" s="234" t="s">
        <v>4798</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4799</v>
      </c>
      <c r="B279" s="232" t="s">
        <v>4800</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998</v>
      </c>
      <c r="B280" s="233" t="s">
        <v>4801</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4802</v>
      </c>
      <c r="B281" s="234" t="s">
        <v>4803</v>
      </c>
      <c r="C281" s="234" t="s">
        <v>4804</v>
      </c>
      <c r="D281" s="234" t="s">
        <v>4805</v>
      </c>
      <c r="E281" s="234" t="s">
        <v>4806</v>
      </c>
      <c r="F281" s="234" t="s">
        <v>25</v>
      </c>
      <c r="G281" s="234" t="s">
        <v>25</v>
      </c>
      <c r="H281" s="234" t="s">
        <v>4807</v>
      </c>
      <c r="I281" s="234" t="s">
        <v>25</v>
      </c>
      <c r="J281" s="234" t="s">
        <v>4808</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4809</v>
      </c>
      <c r="B282" s="234" t="s">
        <v>4810</v>
      </c>
      <c r="C282" s="234" t="s">
        <v>4811</v>
      </c>
      <c r="D282" s="234" t="s">
        <v>25</v>
      </c>
      <c r="E282" s="234" t="s">
        <v>25</v>
      </c>
      <c r="F282" s="234" t="s">
        <v>25</v>
      </c>
      <c r="G282" s="234" t="s">
        <v>25</v>
      </c>
      <c r="H282" s="234" t="s">
        <v>4812</v>
      </c>
      <c r="I282" s="234" t="s">
        <v>25</v>
      </c>
      <c r="J282" s="234" t="s">
        <v>4813</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4814</v>
      </c>
      <c r="B283" s="234" t="s">
        <v>4815</v>
      </c>
      <c r="C283" s="234" t="s">
        <v>4816</v>
      </c>
      <c r="D283" s="234" t="s">
        <v>25</v>
      </c>
      <c r="E283" s="234" t="s">
        <v>25</v>
      </c>
      <c r="F283" s="234" t="s">
        <v>25</v>
      </c>
      <c r="G283" s="234" t="s">
        <v>25</v>
      </c>
      <c r="H283" s="234" t="s">
        <v>4817</v>
      </c>
      <c r="I283" s="234" t="s">
        <v>25</v>
      </c>
      <c r="J283" s="234" t="s">
        <v>4818</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4819</v>
      </c>
      <c r="B284" s="234" t="s">
        <v>4820</v>
      </c>
      <c r="C284" s="234" t="s">
        <v>4821</v>
      </c>
      <c r="D284" s="234" t="s">
        <v>4822</v>
      </c>
      <c r="E284" s="234" t="s">
        <v>25</v>
      </c>
      <c r="F284" s="234" t="s">
        <v>25</v>
      </c>
      <c r="G284" s="234" t="s">
        <v>25</v>
      </c>
      <c r="H284" s="234" t="s">
        <v>4823</v>
      </c>
      <c r="I284" s="234" t="s">
        <v>25</v>
      </c>
      <c r="J284" s="234" t="s">
        <v>4824</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1002</v>
      </c>
      <c r="B285" s="233" t="s">
        <v>4825</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4826</v>
      </c>
      <c r="B286" s="234" t="s">
        <v>4827</v>
      </c>
      <c r="C286" s="234" t="s">
        <v>4828</v>
      </c>
      <c r="D286" s="234" t="s">
        <v>4829</v>
      </c>
      <c r="E286" s="234" t="s">
        <v>25</v>
      </c>
      <c r="F286" s="234" t="s">
        <v>25</v>
      </c>
      <c r="G286" s="234" t="s">
        <v>25</v>
      </c>
      <c r="H286" s="234" t="s">
        <v>4830</v>
      </c>
      <c r="I286" s="234" t="s">
        <v>4831</v>
      </c>
      <c r="J286" s="234" t="s">
        <v>4832</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1006</v>
      </c>
      <c r="B287" s="233" t="s">
        <v>4833</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4834</v>
      </c>
      <c r="B288" s="234" t="s">
        <v>4835</v>
      </c>
      <c r="C288" s="234" t="s">
        <v>4836</v>
      </c>
      <c r="D288" s="234" t="s">
        <v>4837</v>
      </c>
      <c r="E288" s="234" t="s">
        <v>4838</v>
      </c>
      <c r="F288" s="234" t="s">
        <v>4839</v>
      </c>
      <c r="G288" s="234" t="s">
        <v>4840</v>
      </c>
      <c r="H288" s="234" t="s">
        <v>4841</v>
      </c>
      <c r="I288" s="234" t="s">
        <v>3822</v>
      </c>
      <c r="J288" s="234" t="s">
        <v>4842</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4843</v>
      </c>
      <c r="B289" s="234" t="s">
        <v>4844</v>
      </c>
      <c r="C289" s="234" t="s">
        <v>4845</v>
      </c>
      <c r="D289" s="234" t="s">
        <v>25</v>
      </c>
      <c r="E289" s="234" t="s">
        <v>4838</v>
      </c>
      <c r="F289" s="234" t="s">
        <v>25</v>
      </c>
      <c r="G289" s="234" t="s">
        <v>4846</v>
      </c>
      <c r="H289" s="234" t="s">
        <v>4847</v>
      </c>
      <c r="I289" s="234" t="s">
        <v>4848</v>
      </c>
      <c r="J289" s="234" t="s">
        <v>4849</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4850</v>
      </c>
      <c r="B290" s="234" t="s">
        <v>4851</v>
      </c>
      <c r="C290" s="234" t="s">
        <v>4852</v>
      </c>
      <c r="D290" s="234" t="s">
        <v>25</v>
      </c>
      <c r="E290" s="234" t="s">
        <v>4853</v>
      </c>
      <c r="F290" s="234" t="s">
        <v>25</v>
      </c>
      <c r="G290" s="234" t="s">
        <v>4854</v>
      </c>
      <c r="H290" s="234" t="s">
        <v>4855</v>
      </c>
      <c r="I290" s="234" t="s">
        <v>4856</v>
      </c>
      <c r="J290" s="234" t="s">
        <v>4857</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4858</v>
      </c>
      <c r="B291" s="234" t="s">
        <v>4859</v>
      </c>
      <c r="C291" s="234" t="s">
        <v>4860</v>
      </c>
      <c r="D291" s="234" t="s">
        <v>25</v>
      </c>
      <c r="E291" s="234" t="s">
        <v>25</v>
      </c>
      <c r="F291" s="234" t="s">
        <v>25</v>
      </c>
      <c r="G291" s="234" t="s">
        <v>25</v>
      </c>
      <c r="H291" s="234" t="s">
        <v>4861</v>
      </c>
      <c r="I291" s="234" t="s">
        <v>3822</v>
      </c>
      <c r="J291" s="234" t="s">
        <v>4862</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1010</v>
      </c>
      <c r="B292" s="233" t="s">
        <v>4863</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4864</v>
      </c>
      <c r="B293" s="234" t="s">
        <v>4865</v>
      </c>
      <c r="C293" s="234" t="s">
        <v>4866</v>
      </c>
      <c r="D293" s="234" t="s">
        <v>4867</v>
      </c>
      <c r="E293" s="234" t="s">
        <v>25</v>
      </c>
      <c r="F293" s="234" t="s">
        <v>25</v>
      </c>
      <c r="G293" s="234" t="s">
        <v>25</v>
      </c>
      <c r="H293" s="234" t="s">
        <v>4868</v>
      </c>
      <c r="I293" s="234" t="s">
        <v>4869</v>
      </c>
      <c r="J293" s="234" t="s">
        <v>4870</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4871</v>
      </c>
      <c r="B294" s="234" t="s">
        <v>4872</v>
      </c>
      <c r="C294" s="234" t="s">
        <v>4873</v>
      </c>
      <c r="D294" s="234" t="s">
        <v>4867</v>
      </c>
      <c r="E294" s="234" t="s">
        <v>25</v>
      </c>
      <c r="F294" s="234" t="s">
        <v>4874</v>
      </c>
      <c r="G294" s="234" t="s">
        <v>25</v>
      </c>
      <c r="H294" s="234" t="s">
        <v>4875</v>
      </c>
      <c r="I294" s="234" t="s">
        <v>3792</v>
      </c>
      <c r="J294" s="234" t="s">
        <v>4876</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4877</v>
      </c>
      <c r="B295" s="234" t="s">
        <v>4878</v>
      </c>
      <c r="C295" s="234" t="s">
        <v>4879</v>
      </c>
      <c r="D295" s="234" t="s">
        <v>4880</v>
      </c>
      <c r="E295" s="234" t="s">
        <v>25</v>
      </c>
      <c r="F295" s="234" t="s">
        <v>25</v>
      </c>
      <c r="G295" s="234" t="s">
        <v>25</v>
      </c>
      <c r="H295" s="234" t="s">
        <v>4881</v>
      </c>
      <c r="I295" s="234" t="s">
        <v>3792</v>
      </c>
      <c r="J295" s="234" t="s">
        <v>4882</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1014</v>
      </c>
      <c r="B296" s="233" t="s">
        <v>4883</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4884</v>
      </c>
      <c r="B297" s="234" t="s">
        <v>4885</v>
      </c>
      <c r="C297" s="234" t="s">
        <v>4886</v>
      </c>
      <c r="D297" s="234" t="s">
        <v>4880</v>
      </c>
      <c r="E297" s="234" t="s">
        <v>25</v>
      </c>
      <c r="F297" s="234" t="s">
        <v>4887</v>
      </c>
      <c r="G297" s="234" t="s">
        <v>25</v>
      </c>
      <c r="H297" s="234" t="s">
        <v>4888</v>
      </c>
      <c r="I297" s="234" t="s">
        <v>25</v>
      </c>
      <c r="J297" s="234" t="s">
        <v>4889</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4890</v>
      </c>
      <c r="B298" s="234" t="s">
        <v>4891</v>
      </c>
      <c r="C298" s="234" t="s">
        <v>4892</v>
      </c>
      <c r="D298" s="234" t="s">
        <v>4893</v>
      </c>
      <c r="E298" s="234" t="s">
        <v>25</v>
      </c>
      <c r="F298" s="234" t="s">
        <v>25</v>
      </c>
      <c r="G298" s="234" t="s">
        <v>4894</v>
      </c>
      <c r="H298" s="234" t="s">
        <v>4895</v>
      </c>
      <c r="I298" s="234" t="s">
        <v>4895</v>
      </c>
      <c r="J298" s="234" t="s">
        <v>4896</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4897</v>
      </c>
      <c r="B299" s="234" t="s">
        <v>4898</v>
      </c>
      <c r="C299" s="234" t="s">
        <v>4899</v>
      </c>
      <c r="D299" s="234" t="s">
        <v>25</v>
      </c>
      <c r="E299" s="234" t="s">
        <v>25</v>
      </c>
      <c r="F299" s="234" t="s">
        <v>25</v>
      </c>
      <c r="G299" s="234" t="s">
        <v>25</v>
      </c>
      <c r="H299" s="234" t="s">
        <v>4900</v>
      </c>
      <c r="I299" s="234" t="s">
        <v>4901</v>
      </c>
      <c r="J299" s="234" t="s">
        <v>4902</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4903</v>
      </c>
      <c r="B300" s="234" t="s">
        <v>4904</v>
      </c>
      <c r="C300" s="234" t="s">
        <v>4905</v>
      </c>
      <c r="D300" s="234" t="s">
        <v>25</v>
      </c>
      <c r="E300" s="234" t="s">
        <v>25</v>
      </c>
      <c r="F300" s="234" t="s">
        <v>4906</v>
      </c>
      <c r="G300" s="234" t="s">
        <v>25</v>
      </c>
      <c r="H300" s="234" t="s">
        <v>4907</v>
      </c>
      <c r="I300" s="234" t="s">
        <v>4901</v>
      </c>
      <c r="J300" s="234" t="s">
        <v>4908</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1018</v>
      </c>
      <c r="B301" s="233" t="s">
        <v>4909</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4910</v>
      </c>
      <c r="B302" s="234" t="s">
        <v>4911</v>
      </c>
      <c r="C302" s="234" t="s">
        <v>4912</v>
      </c>
      <c r="D302" s="234" t="s">
        <v>25</v>
      </c>
      <c r="E302" s="234" t="s">
        <v>25</v>
      </c>
      <c r="F302" s="234" t="s">
        <v>25</v>
      </c>
      <c r="G302" s="234" t="s">
        <v>25</v>
      </c>
      <c r="H302" s="234" t="s">
        <v>4913</v>
      </c>
      <c r="I302" s="234" t="s">
        <v>25</v>
      </c>
      <c r="J302" s="234" t="s">
        <v>4914</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4915</v>
      </c>
      <c r="B303" s="234" t="s">
        <v>4916</v>
      </c>
      <c r="C303" s="234" t="s">
        <v>4917</v>
      </c>
      <c r="D303" s="234" t="s">
        <v>4918</v>
      </c>
      <c r="E303" s="234" t="s">
        <v>25</v>
      </c>
      <c r="F303" s="234" t="s">
        <v>25</v>
      </c>
      <c r="G303" s="234" t="s">
        <v>25</v>
      </c>
      <c r="H303" s="234" t="s">
        <v>4919</v>
      </c>
      <c r="I303" s="234" t="s">
        <v>3822</v>
      </c>
      <c r="J303" s="234" t="s">
        <v>4920</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4921</v>
      </c>
      <c r="B304" s="234" t="s">
        <v>4922</v>
      </c>
      <c r="C304" s="234" t="s">
        <v>4923</v>
      </c>
      <c r="D304" s="234" t="s">
        <v>4918</v>
      </c>
      <c r="E304" s="234" t="s">
        <v>25</v>
      </c>
      <c r="F304" s="234" t="s">
        <v>4924</v>
      </c>
      <c r="G304" s="234" t="s">
        <v>25</v>
      </c>
      <c r="H304" s="234" t="s">
        <v>4925</v>
      </c>
      <c r="I304" s="234" t="s">
        <v>25</v>
      </c>
      <c r="J304" s="234" t="s">
        <v>4926</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4927</v>
      </c>
      <c r="B305" s="234" t="s">
        <v>4928</v>
      </c>
      <c r="C305" s="234" t="s">
        <v>4929</v>
      </c>
      <c r="D305" s="234" t="s">
        <v>4930</v>
      </c>
      <c r="E305" s="234" t="s">
        <v>25</v>
      </c>
      <c r="F305" s="234" t="s">
        <v>25</v>
      </c>
      <c r="G305" s="234" t="s">
        <v>25</v>
      </c>
      <c r="H305" s="234" t="s">
        <v>4931</v>
      </c>
      <c r="I305" s="234" t="s">
        <v>4932</v>
      </c>
      <c r="J305" s="234" t="s">
        <v>4933</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4934</v>
      </c>
      <c r="B306" s="234" t="s">
        <v>4935</v>
      </c>
      <c r="C306" s="234" t="s">
        <v>4936</v>
      </c>
      <c r="D306" s="234" t="s">
        <v>4937</v>
      </c>
      <c r="E306" s="234" t="s">
        <v>25</v>
      </c>
      <c r="F306" s="234" t="s">
        <v>25</v>
      </c>
      <c r="G306" s="234" t="s">
        <v>25</v>
      </c>
      <c r="H306" s="234" t="s">
        <v>4938</v>
      </c>
      <c r="I306" s="234" t="s">
        <v>3822</v>
      </c>
      <c r="J306" s="234" t="s">
        <v>4939</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1022</v>
      </c>
      <c r="B307" s="233" t="s">
        <v>4940</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4941</v>
      </c>
      <c r="B308" s="234" t="s">
        <v>4942</v>
      </c>
      <c r="C308" s="234" t="s">
        <v>4943</v>
      </c>
      <c r="D308" s="234" t="s">
        <v>4937</v>
      </c>
      <c r="E308" s="234" t="s">
        <v>25</v>
      </c>
      <c r="F308" s="234" t="s">
        <v>4944</v>
      </c>
      <c r="G308" s="234" t="s">
        <v>25</v>
      </c>
      <c r="H308" s="234" t="s">
        <v>4945</v>
      </c>
      <c r="I308" s="234" t="s">
        <v>4946</v>
      </c>
      <c r="J308" s="234" t="s">
        <v>4947</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1026</v>
      </c>
      <c r="B309" s="233" t="s">
        <v>4948</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4949</v>
      </c>
      <c r="B310" s="234" t="s">
        <v>4950</v>
      </c>
      <c r="C310" s="234" t="s">
        <v>4951</v>
      </c>
      <c r="D310" s="234" t="s">
        <v>25</v>
      </c>
      <c r="E310" s="234" t="s">
        <v>25</v>
      </c>
      <c r="F310" s="234" t="s">
        <v>4952</v>
      </c>
      <c r="G310" s="234" t="s">
        <v>25</v>
      </c>
      <c r="H310" s="234" t="s">
        <v>4953</v>
      </c>
      <c r="I310" s="234" t="s">
        <v>4954</v>
      </c>
      <c r="J310" s="234" t="s">
        <v>4955</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4956</v>
      </c>
      <c r="B311" s="234" t="s">
        <v>4957</v>
      </c>
      <c r="C311" s="234" t="s">
        <v>4958</v>
      </c>
      <c r="D311" s="234" t="s">
        <v>4959</v>
      </c>
      <c r="E311" s="234" t="s">
        <v>25</v>
      </c>
      <c r="F311" s="234" t="s">
        <v>25</v>
      </c>
      <c r="G311" s="234" t="s">
        <v>4960</v>
      </c>
      <c r="H311" s="234" t="s">
        <v>4961</v>
      </c>
      <c r="I311" s="234" t="s">
        <v>25</v>
      </c>
      <c r="J311" s="234" t="s">
        <v>4962</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4963</v>
      </c>
      <c r="B312" s="234" t="s">
        <v>4964</v>
      </c>
      <c r="C312" s="234" t="s">
        <v>4965</v>
      </c>
      <c r="D312" s="234" t="s">
        <v>4966</v>
      </c>
      <c r="E312" s="234" t="s">
        <v>25</v>
      </c>
      <c r="F312" s="234" t="s">
        <v>25</v>
      </c>
      <c r="G312" s="234" t="s">
        <v>25</v>
      </c>
      <c r="H312" s="234" t="s">
        <v>4967</v>
      </c>
      <c r="I312" s="234" t="s">
        <v>25</v>
      </c>
      <c r="J312" s="234" t="s">
        <v>4968</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4969</v>
      </c>
      <c r="B313" s="234" t="s">
        <v>4970</v>
      </c>
      <c r="C313" s="234" t="s">
        <v>4971</v>
      </c>
      <c r="D313" s="234" t="s">
        <v>4972</v>
      </c>
      <c r="E313" s="234" t="s">
        <v>25</v>
      </c>
      <c r="F313" s="234" t="s">
        <v>25</v>
      </c>
      <c r="G313" s="234" t="s">
        <v>4973</v>
      </c>
      <c r="H313" s="234" t="s">
        <v>4974</v>
      </c>
      <c r="I313" s="234" t="s">
        <v>4975</v>
      </c>
      <c r="J313" s="234" t="s">
        <v>4976</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4977</v>
      </c>
      <c r="B314" s="234" t="s">
        <v>4978</v>
      </c>
      <c r="C314" s="234" t="s">
        <v>4979</v>
      </c>
      <c r="D314" s="234" t="s">
        <v>4980</v>
      </c>
      <c r="E314" s="234" t="s">
        <v>25</v>
      </c>
      <c r="F314" s="234" t="s">
        <v>25</v>
      </c>
      <c r="G314" s="234" t="s">
        <v>4981</v>
      </c>
      <c r="H314" s="234" t="s">
        <v>4982</v>
      </c>
      <c r="I314" s="234" t="s">
        <v>4983</v>
      </c>
      <c r="J314" s="234" t="s">
        <v>4984</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4985</v>
      </c>
      <c r="B315" s="233" t="s">
        <v>4986</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4987</v>
      </c>
      <c r="B316" s="234" t="s">
        <v>4988</v>
      </c>
      <c r="C316" s="234" t="s">
        <v>4989</v>
      </c>
      <c r="D316" s="234" t="s">
        <v>25</v>
      </c>
      <c r="E316" s="234" t="s">
        <v>25</v>
      </c>
      <c r="F316" s="234" t="s">
        <v>25</v>
      </c>
      <c r="G316" s="234" t="s">
        <v>25</v>
      </c>
      <c r="H316" s="234" t="s">
        <v>4990</v>
      </c>
      <c r="I316" s="234" t="s">
        <v>4991</v>
      </c>
      <c r="J316" s="234" t="s">
        <v>4992</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4993</v>
      </c>
      <c r="B317" s="234" t="s">
        <v>4994</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4995</v>
      </c>
      <c r="B318" s="233" t="s">
        <v>4996</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4997</v>
      </c>
      <c r="B319" s="234" t="s">
        <v>4998</v>
      </c>
      <c r="C319" s="234" t="s">
        <v>4999</v>
      </c>
      <c r="D319" s="234" t="s">
        <v>5000</v>
      </c>
      <c r="E319" s="234" t="s">
        <v>25</v>
      </c>
      <c r="F319" s="234" t="s">
        <v>5001</v>
      </c>
      <c r="G319" s="234" t="s">
        <v>5002</v>
      </c>
      <c r="H319" s="234" t="s">
        <v>5003</v>
      </c>
      <c r="I319" s="234" t="s">
        <v>25</v>
      </c>
      <c r="J319" s="234" t="s">
        <v>5004</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5005</v>
      </c>
      <c r="B320" s="234" t="s">
        <v>5006</v>
      </c>
      <c r="C320" s="234" t="s">
        <v>5007</v>
      </c>
      <c r="D320" s="234" t="s">
        <v>5008</v>
      </c>
      <c r="E320" s="234" t="s">
        <v>25</v>
      </c>
      <c r="F320" s="234" t="s">
        <v>25</v>
      </c>
      <c r="G320" s="234" t="s">
        <v>25</v>
      </c>
      <c r="H320" s="234" t="s">
        <v>5009</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5010</v>
      </c>
      <c r="B321" s="234" t="s">
        <v>5011</v>
      </c>
      <c r="C321" s="234" t="s">
        <v>5012</v>
      </c>
      <c r="D321" s="234" t="s">
        <v>5013</v>
      </c>
      <c r="E321" s="234" t="s">
        <v>25</v>
      </c>
      <c r="F321" s="234" t="s">
        <v>25</v>
      </c>
      <c r="G321" s="234" t="s">
        <v>25</v>
      </c>
      <c r="H321" s="234" t="s">
        <v>5014</v>
      </c>
      <c r="I321" s="234" t="s">
        <v>25</v>
      </c>
      <c r="J321" s="234" t="s">
        <v>5015</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5016</v>
      </c>
      <c r="B322" s="234" t="s">
        <v>5017</v>
      </c>
      <c r="C322" s="234" t="s">
        <v>5018</v>
      </c>
      <c r="D322" s="234" t="s">
        <v>5019</v>
      </c>
      <c r="E322" s="234" t="s">
        <v>25</v>
      </c>
      <c r="F322" s="234" t="s">
        <v>25</v>
      </c>
      <c r="G322" s="234" t="s">
        <v>25</v>
      </c>
      <c r="H322" s="234" t="s">
        <v>5020</v>
      </c>
      <c r="I322" s="234" t="s">
        <v>25</v>
      </c>
      <c r="J322" s="234" t="s">
        <v>5021</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5022</v>
      </c>
      <c r="B323" s="234" t="s">
        <v>5023</v>
      </c>
      <c r="C323" s="234" t="s">
        <v>5024</v>
      </c>
      <c r="D323" s="234" t="s">
        <v>25</v>
      </c>
      <c r="E323" s="234" t="s">
        <v>25</v>
      </c>
      <c r="F323" s="234" t="s">
        <v>25</v>
      </c>
      <c r="G323" s="234" t="s">
        <v>25</v>
      </c>
      <c r="H323" s="234" t="s">
        <v>5025</v>
      </c>
      <c r="I323" s="234" t="s">
        <v>3822</v>
      </c>
      <c r="J323" s="234" t="s">
        <v>5026</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5027</v>
      </c>
      <c r="B324" s="234" t="s">
        <v>5028</v>
      </c>
      <c r="C324" s="234" t="s">
        <v>5029</v>
      </c>
      <c r="D324" s="234" t="s">
        <v>25</v>
      </c>
      <c r="E324" s="234" t="s">
        <v>25</v>
      </c>
      <c r="F324" s="234" t="s">
        <v>25</v>
      </c>
      <c r="G324" s="234" t="s">
        <v>25</v>
      </c>
      <c r="H324" s="234" t="s">
        <v>5030</v>
      </c>
      <c r="I324" s="234" t="s">
        <v>5031</v>
      </c>
      <c r="J324" s="234" t="s">
        <v>5032</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5033</v>
      </c>
      <c r="B325" s="234" t="s">
        <v>5034</v>
      </c>
      <c r="C325" s="234" t="s">
        <v>5035</v>
      </c>
      <c r="D325" s="234" t="s">
        <v>5036</v>
      </c>
      <c r="E325" s="234" t="s">
        <v>25</v>
      </c>
      <c r="F325" s="234" t="s">
        <v>25</v>
      </c>
      <c r="G325" s="234" t="s">
        <v>25</v>
      </c>
      <c r="H325" s="234" t="s">
        <v>5037</v>
      </c>
      <c r="I325" s="234" t="s">
        <v>25</v>
      </c>
      <c r="J325" s="234" t="s">
        <v>5038</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5039</v>
      </c>
      <c r="B326" s="241" t="s">
        <v>5040</v>
      </c>
      <c r="C326" s="241" t="s">
        <v>5041</v>
      </c>
      <c r="D326" s="241" t="s">
        <v>5042</v>
      </c>
      <c r="E326" s="241" t="s">
        <v>25</v>
      </c>
      <c r="F326" s="241" t="s">
        <v>25</v>
      </c>
      <c r="G326" s="241" t="s">
        <v>25</v>
      </c>
      <c r="H326" s="241" t="s">
        <v>5043</v>
      </c>
      <c r="I326" s="241" t="s">
        <v>3822</v>
      </c>
      <c r="J326" s="241" t="s">
        <v>5044</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350</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IFERROR(INDEX('Recommendations'!$I$2:$I$50, MATCH(L2,'Recommendations'!$B$2:$B$50,0))="Implemented", FALSE))</xm:f>
            <x14:dxf>
              <font>
                <color rgb="FF000000"/>
              </font>
              <fill>
                <patternFill>
                  <bgColor rgb="FF3C7D22"/>
                </patternFill>
              </fill>
            </x14:dxf>
          </x14:cfRule>
          <x14:cfRule type="expression" priority="2" id="{00000000-000E-0000-0A00-000002000000}">
            <xm:f>AND(L2&lt;&gt;"", IFERROR(INDEX('Recommendations'!$I$2:$I$50, MATCH(L2,'Recommendations'!$B$2:$B$50,0))="Compensated", FALSE))</xm:f>
            <x14:dxf>
              <font>
                <color rgb="FF000000"/>
              </font>
              <fill>
                <patternFill>
                  <bgColor rgb="FFC6E0B4"/>
                </patternFill>
              </fill>
            </x14:dxf>
          </x14:cfRule>
          <x14:cfRule type="expression" priority="3" id="{00000000-000E-0000-0A00-000003000000}">
            <xm:f>AND(L2&lt;&gt;"", IFERROR(INDEX('Recommendations'!$I$2:$I$50, MATCH(L2,'Recommendations'!$B$2:$B$50,0))="Testing", FALSE))</xm:f>
            <x14:dxf>
              <font>
                <color rgb="FF000000"/>
              </font>
              <fill>
                <patternFill>
                  <bgColor rgb="FFFFC000"/>
                </patternFill>
              </fill>
            </x14:dxf>
          </x14:cfRule>
          <x14:cfRule type="expression" priority="4" id="{00000000-000E-0000-0A00-000004000000}">
            <xm:f>AND(L2&lt;&gt;"", IFERROR(INDEX('Recommendations'!$I$2:$I$50, MATCH(L2,'Recommendations'!$B$2:$B$50,0))="Failed", FALSE))</xm:f>
            <x14:dxf>
              <font>
                <color rgb="FF000000"/>
              </font>
              <fill>
                <patternFill>
                  <bgColor rgb="FFD82891"/>
                </patternFill>
              </fill>
            </x14:dxf>
          </x14:cfRule>
          <x14:cfRule type="expression" priority="5" id="{00000000-000E-0000-0A00-000005000000}">
            <xm:f>AND(L2&lt;&gt;"", IFERROR(INDEX('Recommendations'!$I$2:$I$50, MATCH(L2,'Recommendations'!$B$2:$B$50,0))="Risk Accepted", FALSE))</xm:f>
            <x14:dxf>
              <font>
                <color rgb="FF000000"/>
              </font>
              <fill>
                <patternFill>
                  <bgColor rgb="FFD9D9D9"/>
                </patternFill>
              </fill>
            </x14:dxf>
          </x14:cfRule>
          <x14:cfRule type="expression" priority="6" id="{00000000-000E-0000-0A00-000006000000}">
            <xm:f>AND(L2&lt;&gt;"", IFERROR(INDEX('Recommendations'!$I$2:$I$50, MATCH(L2,'Recommendations'!$B$2:$B$50,0))="N/A",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2193</v>
      </c>
      <c r="B1" s="286" t="s">
        <v>3078</v>
      </c>
      <c r="C1" s="286" t="s">
        <v>1</v>
      </c>
      <c r="D1" s="286" t="s">
        <v>595</v>
      </c>
      <c r="E1" s="286" t="s">
        <v>5045</v>
      </c>
      <c r="F1" s="286" t="s">
        <v>5046</v>
      </c>
      <c r="G1" s="286" t="s">
        <v>600</v>
      </c>
      <c r="H1" s="286" t="s">
        <v>601</v>
      </c>
      <c r="I1" s="286" t="s">
        <v>602</v>
      </c>
      <c r="J1" s="286" t="s">
        <v>603</v>
      </c>
      <c r="K1" s="286" t="s">
        <v>604</v>
      </c>
      <c r="L1" s="286" t="s">
        <v>605</v>
      </c>
      <c r="M1" s="286" t="s">
        <v>606</v>
      </c>
      <c r="N1" s="286" t="s">
        <v>607</v>
      </c>
      <c r="O1" s="286" t="s">
        <v>608</v>
      </c>
      <c r="P1" s="286" t="s">
        <v>609</v>
      </c>
      <c r="Q1" s="286" t="s">
        <v>610</v>
      </c>
      <c r="R1" s="286" t="s">
        <v>611</v>
      </c>
      <c r="S1" s="286" t="s">
        <v>612</v>
      </c>
      <c r="T1" s="286" t="s">
        <v>613</v>
      </c>
      <c r="U1" s="286" t="s">
        <v>614</v>
      </c>
      <c r="V1" s="286" t="s">
        <v>615</v>
      </c>
      <c r="W1" s="286" t="s">
        <v>616</v>
      </c>
      <c r="X1" s="286" t="s">
        <v>617</v>
      </c>
      <c r="Y1" s="286" t="s">
        <v>618</v>
      </c>
      <c r="Z1" s="286" t="s">
        <v>619</v>
      </c>
      <c r="AA1" s="286" t="s">
        <v>620</v>
      </c>
      <c r="AB1" s="286" t="s">
        <v>621</v>
      </c>
      <c r="AC1" s="286" t="s">
        <v>622</v>
      </c>
      <c r="AD1" s="286" t="s">
        <v>623</v>
      </c>
      <c r="AE1" s="286" t="s">
        <v>624</v>
      </c>
      <c r="AF1" s="286" t="s">
        <v>625</v>
      </c>
      <c r="AG1" s="286" t="s">
        <v>626</v>
      </c>
      <c r="AH1" s="286" t="s">
        <v>627</v>
      </c>
      <c r="AI1" s="286" t="s">
        <v>628</v>
      </c>
      <c r="AJ1" s="286" t="s">
        <v>629</v>
      </c>
      <c r="AK1" s="286" t="s">
        <v>630</v>
      </c>
      <c r="AL1" s="286" t="s">
        <v>631</v>
      </c>
      <c r="AM1" s="286" t="s">
        <v>632</v>
      </c>
      <c r="AN1" s="286" t="s">
        <v>633</v>
      </c>
      <c r="AO1" s="286" t="s">
        <v>634</v>
      </c>
      <c r="AP1" s="286" t="s">
        <v>635</v>
      </c>
      <c r="AQ1" s="286" t="s">
        <v>636</v>
      </c>
      <c r="AR1" s="286" t="s">
        <v>637</v>
      </c>
      <c r="AS1" s="286" t="s">
        <v>638</v>
      </c>
      <c r="AT1" s="286" t="s">
        <v>639</v>
      </c>
      <c r="AU1" s="287" t="s">
        <v>640</v>
      </c>
    </row>
    <row r="2" spans="1:47" ht="60" customHeight="1" outlineLevel="1" x14ac:dyDescent="0.35">
      <c r="A2" s="277" t="s">
        <v>5047</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5047</v>
      </c>
      <c r="B3" s="256" t="s">
        <v>5048</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5047</v>
      </c>
      <c r="B4" s="257" t="s">
        <v>5048</v>
      </c>
      <c r="C4" s="258" t="s">
        <v>5049</v>
      </c>
      <c r="D4" s="261" t="s">
        <v>5050</v>
      </c>
      <c r="E4" s="262" t="s">
        <v>5051</v>
      </c>
      <c r="F4" s="265" t="s">
        <v>5052</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5047</v>
      </c>
      <c r="B5" s="257" t="s">
        <v>5048</v>
      </c>
      <c r="C5" s="258" t="s">
        <v>5053</v>
      </c>
      <c r="D5" s="261" t="s">
        <v>5054</v>
      </c>
      <c r="E5" s="262" t="s">
        <v>5051</v>
      </c>
      <c r="F5" s="265" t="s">
        <v>5052</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5047</v>
      </c>
      <c r="B6" s="257" t="s">
        <v>5048</v>
      </c>
      <c r="C6" s="258" t="s">
        <v>5055</v>
      </c>
      <c r="D6" s="261" t="s">
        <v>5056</v>
      </c>
      <c r="E6" s="262" t="s">
        <v>5051</v>
      </c>
      <c r="F6" s="265" t="s">
        <v>5052</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5047</v>
      </c>
      <c r="B7" s="257" t="s">
        <v>5048</v>
      </c>
      <c r="C7" s="258" t="s">
        <v>5057</v>
      </c>
      <c r="D7" s="261" t="s">
        <v>5058</v>
      </c>
      <c r="E7" s="262" t="s">
        <v>5051</v>
      </c>
      <c r="F7" s="265" t="s">
        <v>5052</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5047</v>
      </c>
      <c r="B8" s="257" t="s">
        <v>5048</v>
      </c>
      <c r="C8" s="258" t="s">
        <v>5059</v>
      </c>
      <c r="D8" s="261" t="s">
        <v>5060</v>
      </c>
      <c r="E8" s="262" t="s">
        <v>5051</v>
      </c>
      <c r="F8" s="265" t="s">
        <v>5052</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5047</v>
      </c>
      <c r="B9" s="257" t="s">
        <v>5048</v>
      </c>
      <c r="C9" s="258" t="s">
        <v>5061</v>
      </c>
      <c r="D9" s="261" t="s">
        <v>5062</v>
      </c>
      <c r="E9" s="262" t="s">
        <v>5051</v>
      </c>
      <c r="F9" s="265" t="s">
        <v>5052</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5047</v>
      </c>
      <c r="B10" s="257" t="s">
        <v>5048</v>
      </c>
      <c r="C10" s="258" t="s">
        <v>5063</v>
      </c>
      <c r="D10" s="261" t="s">
        <v>5064</v>
      </c>
      <c r="E10" s="262" t="s">
        <v>5051</v>
      </c>
      <c r="F10" s="265" t="s">
        <v>5052</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5047</v>
      </c>
      <c r="B11" s="257" t="s">
        <v>5048</v>
      </c>
      <c r="C11" s="258" t="s">
        <v>5065</v>
      </c>
      <c r="D11" s="261" t="s">
        <v>5066</v>
      </c>
      <c r="E11" s="262" t="s">
        <v>5051</v>
      </c>
      <c r="F11" s="265" t="s">
        <v>5052</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5047</v>
      </c>
      <c r="B12" s="257" t="s">
        <v>5048</v>
      </c>
      <c r="C12" s="258" t="s">
        <v>5067</v>
      </c>
      <c r="D12" s="261" t="s">
        <v>5068</v>
      </c>
      <c r="E12" s="262" t="s">
        <v>5051</v>
      </c>
      <c r="F12" s="265" t="s">
        <v>5052</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5047</v>
      </c>
      <c r="B13" s="257" t="s">
        <v>5048</v>
      </c>
      <c r="C13" s="258" t="s">
        <v>5069</v>
      </c>
      <c r="D13" s="261" t="s">
        <v>5070</v>
      </c>
      <c r="E13" s="262" t="s">
        <v>5051</v>
      </c>
      <c r="F13" s="265" t="s">
        <v>5052</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5047</v>
      </c>
      <c r="B14" s="257" t="s">
        <v>5048</v>
      </c>
      <c r="C14" s="258" t="s">
        <v>5071</v>
      </c>
      <c r="D14" s="261" t="s">
        <v>5072</v>
      </c>
      <c r="E14" s="262" t="s">
        <v>5051</v>
      </c>
      <c r="F14" s="265" t="s">
        <v>5052</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5047</v>
      </c>
      <c r="B15" s="257" t="s">
        <v>5048</v>
      </c>
      <c r="C15" s="258" t="s">
        <v>5073</v>
      </c>
      <c r="D15" s="261" t="s">
        <v>5074</v>
      </c>
      <c r="E15" s="262" t="s">
        <v>5051</v>
      </c>
      <c r="F15" s="265" t="s">
        <v>5052</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5047</v>
      </c>
      <c r="B16" s="257" t="s">
        <v>5048</v>
      </c>
      <c r="C16" s="258" t="s">
        <v>5075</v>
      </c>
      <c r="D16" s="261" t="s">
        <v>5076</v>
      </c>
      <c r="E16" s="262" t="s">
        <v>5051</v>
      </c>
      <c r="F16" s="265" t="s">
        <v>5052</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5047</v>
      </c>
      <c r="B17" s="256" t="s">
        <v>5077</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5047</v>
      </c>
      <c r="B18" s="257" t="s">
        <v>5077</v>
      </c>
      <c r="C18" s="258" t="s">
        <v>5078</v>
      </c>
      <c r="D18" s="261" t="s">
        <v>5079</v>
      </c>
      <c r="E18" s="262" t="s">
        <v>5080</v>
      </c>
      <c r="F18" s="265" t="s">
        <v>5081</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5047</v>
      </c>
      <c r="B19" s="257" t="s">
        <v>5077</v>
      </c>
      <c r="C19" s="258" t="s">
        <v>5082</v>
      </c>
      <c r="D19" s="261" t="s">
        <v>5083</v>
      </c>
      <c r="E19" s="262" t="s">
        <v>5080</v>
      </c>
      <c r="F19" s="265" t="s">
        <v>5081</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5047</v>
      </c>
      <c r="B20" s="257" t="s">
        <v>5077</v>
      </c>
      <c r="C20" s="258" t="s">
        <v>5084</v>
      </c>
      <c r="D20" s="261" t="s">
        <v>5085</v>
      </c>
      <c r="E20" s="262" t="s">
        <v>5080</v>
      </c>
      <c r="F20" s="265" t="s">
        <v>5081</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5047</v>
      </c>
      <c r="B21" s="257" t="s">
        <v>5077</v>
      </c>
      <c r="C21" s="258" t="s">
        <v>5086</v>
      </c>
      <c r="D21" s="261" t="s">
        <v>5087</v>
      </c>
      <c r="E21" s="262" t="s">
        <v>5080</v>
      </c>
      <c r="F21" s="265" t="s">
        <v>5081</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5047</v>
      </c>
      <c r="B22" s="257" t="s">
        <v>5077</v>
      </c>
      <c r="C22" s="258" t="s">
        <v>5088</v>
      </c>
      <c r="D22" s="261" t="s">
        <v>5089</v>
      </c>
      <c r="E22" s="262" t="s">
        <v>5080</v>
      </c>
      <c r="F22" s="265" t="s">
        <v>5081</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5047</v>
      </c>
      <c r="B23" s="257" t="s">
        <v>5077</v>
      </c>
      <c r="C23" s="258" t="s">
        <v>5090</v>
      </c>
      <c r="D23" s="261" t="s">
        <v>5091</v>
      </c>
      <c r="E23" s="262" t="s">
        <v>5051</v>
      </c>
      <c r="F23" s="265" t="s">
        <v>5052</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5047</v>
      </c>
      <c r="B24" s="257" t="s">
        <v>5077</v>
      </c>
      <c r="C24" s="258" t="s">
        <v>5092</v>
      </c>
      <c r="D24" s="261" t="s">
        <v>5093</v>
      </c>
      <c r="E24" s="262" t="s">
        <v>5051</v>
      </c>
      <c r="F24" s="265" t="s">
        <v>5052</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5047</v>
      </c>
      <c r="B25" s="257" t="s">
        <v>5077</v>
      </c>
      <c r="C25" s="258" t="s">
        <v>5094</v>
      </c>
      <c r="D25" s="261" t="s">
        <v>5095</v>
      </c>
      <c r="E25" s="262" t="s">
        <v>5051</v>
      </c>
      <c r="F25" s="265" t="s">
        <v>5096</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5047</v>
      </c>
      <c r="B26" s="257" t="s">
        <v>5077</v>
      </c>
      <c r="C26" s="258" t="s">
        <v>5097</v>
      </c>
      <c r="D26" s="261" t="s">
        <v>5098</v>
      </c>
      <c r="E26" s="262" t="s">
        <v>5051</v>
      </c>
      <c r="F26" s="265" t="s">
        <v>5096</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5047</v>
      </c>
      <c r="B27" s="257" t="s">
        <v>5077</v>
      </c>
      <c r="C27" s="258" t="s">
        <v>5099</v>
      </c>
      <c r="D27" s="261" t="s">
        <v>5100</v>
      </c>
      <c r="E27" s="262" t="s">
        <v>5051</v>
      </c>
      <c r="F27" s="265" t="s">
        <v>5096</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5047</v>
      </c>
      <c r="B28" s="257" t="s">
        <v>5077</v>
      </c>
      <c r="C28" s="258" t="s">
        <v>5101</v>
      </c>
      <c r="D28" s="261" t="s">
        <v>5102</v>
      </c>
      <c r="E28" s="262" t="s">
        <v>5051</v>
      </c>
      <c r="F28" s="265" t="s">
        <v>5096</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5047</v>
      </c>
      <c r="B29" s="257" t="s">
        <v>5077</v>
      </c>
      <c r="C29" s="258" t="s">
        <v>5103</v>
      </c>
      <c r="D29" s="261" t="s">
        <v>5104</v>
      </c>
      <c r="E29" s="262" t="s">
        <v>5051</v>
      </c>
      <c r="F29" s="265" t="s">
        <v>5096</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5047</v>
      </c>
      <c r="B30" s="257" t="s">
        <v>5077</v>
      </c>
      <c r="C30" s="258" t="s">
        <v>5105</v>
      </c>
      <c r="D30" s="261" t="s">
        <v>5106</v>
      </c>
      <c r="E30" s="262" t="s">
        <v>5051</v>
      </c>
      <c r="F30" s="265" t="s">
        <v>5096</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5047</v>
      </c>
      <c r="B31" s="257" t="s">
        <v>5077</v>
      </c>
      <c r="C31" s="258" t="s">
        <v>5107</v>
      </c>
      <c r="D31" s="261" t="s">
        <v>5108</v>
      </c>
      <c r="E31" s="262" t="s">
        <v>5051</v>
      </c>
      <c r="F31" s="265" t="s">
        <v>5096</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5047</v>
      </c>
      <c r="B32" s="257" t="s">
        <v>5077</v>
      </c>
      <c r="C32" s="258" t="s">
        <v>5109</v>
      </c>
      <c r="D32" s="261" t="s">
        <v>5110</v>
      </c>
      <c r="E32" s="262" t="s">
        <v>5051</v>
      </c>
      <c r="F32" s="265" t="s">
        <v>5096</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5047</v>
      </c>
      <c r="B33" s="257" t="s">
        <v>5077</v>
      </c>
      <c r="C33" s="258" t="s">
        <v>5111</v>
      </c>
      <c r="D33" s="261" t="s">
        <v>5112</v>
      </c>
      <c r="E33" s="262" t="s">
        <v>5080</v>
      </c>
      <c r="F33" s="265" t="s">
        <v>5081</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5047</v>
      </c>
      <c r="B34" s="257" t="s">
        <v>5077</v>
      </c>
      <c r="C34" s="258" t="s">
        <v>5113</v>
      </c>
      <c r="D34" s="261" t="s">
        <v>5114</v>
      </c>
      <c r="E34" s="262" t="s">
        <v>5051</v>
      </c>
      <c r="F34" s="265" t="s">
        <v>5096</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5047</v>
      </c>
      <c r="B35" s="256" t="s">
        <v>5115</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5047</v>
      </c>
      <c r="B36" s="257" t="s">
        <v>5115</v>
      </c>
      <c r="C36" s="258" t="s">
        <v>5116</v>
      </c>
      <c r="D36" s="261" t="s">
        <v>5117</v>
      </c>
      <c r="E36" s="262" t="s">
        <v>5051</v>
      </c>
      <c r="F36" s="265" t="s">
        <v>5096</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5047</v>
      </c>
      <c r="B37" s="257" t="s">
        <v>5115</v>
      </c>
      <c r="C37" s="258" t="s">
        <v>5118</v>
      </c>
      <c r="D37" s="261" t="s">
        <v>5119</v>
      </c>
      <c r="E37" s="262" t="s">
        <v>5051</v>
      </c>
      <c r="F37" s="265" t="s">
        <v>5120</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5047</v>
      </c>
      <c r="B38" s="257" t="s">
        <v>5115</v>
      </c>
      <c r="C38" s="258" t="s">
        <v>5121</v>
      </c>
      <c r="D38" s="261" t="s">
        <v>5122</v>
      </c>
      <c r="E38" s="262" t="s">
        <v>5051</v>
      </c>
      <c r="F38" s="265" t="s">
        <v>5120</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5047</v>
      </c>
      <c r="B39" s="257" t="s">
        <v>5115</v>
      </c>
      <c r="C39" s="258" t="s">
        <v>5123</v>
      </c>
      <c r="D39" s="261" t="s">
        <v>5124</v>
      </c>
      <c r="E39" s="262" t="s">
        <v>5051</v>
      </c>
      <c r="F39" s="265" t="s">
        <v>5120</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5047</v>
      </c>
      <c r="B40" s="257" t="s">
        <v>5115</v>
      </c>
      <c r="C40" s="258" t="s">
        <v>5125</v>
      </c>
      <c r="D40" s="261" t="s">
        <v>5126</v>
      </c>
      <c r="E40" s="262" t="s">
        <v>5051</v>
      </c>
      <c r="F40" s="265" t="s">
        <v>5120</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5047</v>
      </c>
      <c r="B41" s="257" t="s">
        <v>5115</v>
      </c>
      <c r="C41" s="258" t="s">
        <v>5127</v>
      </c>
      <c r="D41" s="261" t="s">
        <v>5128</v>
      </c>
      <c r="E41" s="262" t="s">
        <v>5051</v>
      </c>
      <c r="F41" s="265" t="s">
        <v>5120</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5047</v>
      </c>
      <c r="B42" s="257" t="s">
        <v>5115</v>
      </c>
      <c r="C42" s="258" t="s">
        <v>5129</v>
      </c>
      <c r="D42" s="261" t="s">
        <v>5130</v>
      </c>
      <c r="E42" s="262" t="s">
        <v>5051</v>
      </c>
      <c r="F42" s="265" t="s">
        <v>5120</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5047</v>
      </c>
      <c r="B43" s="257" t="s">
        <v>5115</v>
      </c>
      <c r="C43" s="258" t="s">
        <v>5131</v>
      </c>
      <c r="D43" s="261" t="s">
        <v>5132</v>
      </c>
      <c r="E43" s="262" t="s">
        <v>5051</v>
      </c>
      <c r="F43" s="265" t="s">
        <v>5120</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5047</v>
      </c>
      <c r="B44" s="257" t="s">
        <v>5115</v>
      </c>
      <c r="C44" s="258" t="s">
        <v>5133</v>
      </c>
      <c r="D44" s="261" t="s">
        <v>5134</v>
      </c>
      <c r="E44" s="262" t="s">
        <v>5051</v>
      </c>
      <c r="F44" s="265" t="s">
        <v>5120</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5047</v>
      </c>
      <c r="B45" s="257" t="s">
        <v>5115</v>
      </c>
      <c r="C45" s="258" t="s">
        <v>5135</v>
      </c>
      <c r="D45" s="261" t="s">
        <v>5136</v>
      </c>
      <c r="E45" s="262" t="s">
        <v>5051</v>
      </c>
      <c r="F45" s="265" t="s">
        <v>5120</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5047</v>
      </c>
      <c r="B46" s="257" t="s">
        <v>5115</v>
      </c>
      <c r="C46" s="258" t="s">
        <v>5137</v>
      </c>
      <c r="D46" s="261" t="s">
        <v>5138</v>
      </c>
      <c r="E46" s="262" t="s">
        <v>5051</v>
      </c>
      <c r="F46" s="265" t="s">
        <v>5120</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5047</v>
      </c>
      <c r="B47" s="257" t="s">
        <v>5115</v>
      </c>
      <c r="C47" s="258" t="s">
        <v>5139</v>
      </c>
      <c r="D47" s="261" t="s">
        <v>5140</v>
      </c>
      <c r="E47" s="262" t="s">
        <v>5051</v>
      </c>
      <c r="F47" s="265" t="s">
        <v>5120</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5047</v>
      </c>
      <c r="B48" s="257" t="s">
        <v>5115</v>
      </c>
      <c r="C48" s="258" t="s">
        <v>5141</v>
      </c>
      <c r="D48" s="261" t="s">
        <v>5142</v>
      </c>
      <c r="E48" s="262" t="s">
        <v>5051</v>
      </c>
      <c r="F48" s="265" t="s">
        <v>5120</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5047</v>
      </c>
      <c r="B49" s="257" t="s">
        <v>5115</v>
      </c>
      <c r="C49" s="258" t="s">
        <v>5143</v>
      </c>
      <c r="D49" s="261" t="s">
        <v>5144</v>
      </c>
      <c r="E49" s="262" t="s">
        <v>5051</v>
      </c>
      <c r="F49" s="265" t="s">
        <v>5120</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5047</v>
      </c>
      <c r="B50" s="256" t="s">
        <v>2317</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5047</v>
      </c>
      <c r="B51" s="257" t="s">
        <v>2317</v>
      </c>
      <c r="C51" s="258" t="s">
        <v>5145</v>
      </c>
      <c r="D51" s="261" t="s">
        <v>5146</v>
      </c>
      <c r="E51" s="262" t="s">
        <v>5147</v>
      </c>
      <c r="F51" s="265" t="s">
        <v>5148</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5047</v>
      </c>
      <c r="B52" s="257" t="s">
        <v>2317</v>
      </c>
      <c r="C52" s="258" t="s">
        <v>5149</v>
      </c>
      <c r="D52" s="261" t="s">
        <v>5150</v>
      </c>
      <c r="E52" s="262" t="s">
        <v>5147</v>
      </c>
      <c r="F52" s="265" t="s">
        <v>5148</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5047</v>
      </c>
      <c r="B53" s="257" t="s">
        <v>2317</v>
      </c>
      <c r="C53" s="258" t="s">
        <v>5151</v>
      </c>
      <c r="D53" s="261" t="s">
        <v>5152</v>
      </c>
      <c r="E53" s="262" t="s">
        <v>5147</v>
      </c>
      <c r="F53" s="265" t="s">
        <v>5148</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5047</v>
      </c>
      <c r="B54" s="257" t="s">
        <v>2317</v>
      </c>
      <c r="C54" s="258" t="s">
        <v>5153</v>
      </c>
      <c r="D54" s="261" t="s">
        <v>5154</v>
      </c>
      <c r="E54" s="262" t="s">
        <v>5147</v>
      </c>
      <c r="F54" s="265" t="s">
        <v>5148</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5047</v>
      </c>
      <c r="B55" s="257" t="s">
        <v>2317</v>
      </c>
      <c r="C55" s="258" t="s">
        <v>5155</v>
      </c>
      <c r="D55" s="261" t="s">
        <v>5156</v>
      </c>
      <c r="E55" s="262" t="s">
        <v>5147</v>
      </c>
      <c r="F55" s="265" t="s">
        <v>5148</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5047</v>
      </c>
      <c r="B56" s="257" t="s">
        <v>2317</v>
      </c>
      <c r="C56" s="258" t="s">
        <v>5157</v>
      </c>
      <c r="D56" s="261" t="s">
        <v>5158</v>
      </c>
      <c r="E56" s="262" t="s">
        <v>5147</v>
      </c>
      <c r="F56" s="265" t="s">
        <v>5148</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5047</v>
      </c>
      <c r="B57" s="257" t="s">
        <v>2317</v>
      </c>
      <c r="C57" s="258" t="s">
        <v>5159</v>
      </c>
      <c r="D57" s="261" t="s">
        <v>5160</v>
      </c>
      <c r="E57" s="262" t="s">
        <v>5147</v>
      </c>
      <c r="F57" s="265" t="s">
        <v>5148</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5047</v>
      </c>
      <c r="B58" s="257" t="s">
        <v>2317</v>
      </c>
      <c r="C58" s="258" t="s">
        <v>5161</v>
      </c>
      <c r="D58" s="261" t="s">
        <v>5162</v>
      </c>
      <c r="E58" s="262" t="s">
        <v>5051</v>
      </c>
      <c r="F58" s="265" t="s">
        <v>5148</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5047</v>
      </c>
      <c r="B59" s="257" t="s">
        <v>2317</v>
      </c>
      <c r="C59" s="258" t="s">
        <v>5163</v>
      </c>
      <c r="D59" s="261" t="s">
        <v>5164</v>
      </c>
      <c r="E59" s="262" t="s">
        <v>5051</v>
      </c>
      <c r="F59" s="265" t="s">
        <v>5148</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5047</v>
      </c>
      <c r="B60" s="256" t="s">
        <v>5165</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5047</v>
      </c>
      <c r="B61" s="257" t="s">
        <v>5165</v>
      </c>
      <c r="C61" s="258" t="s">
        <v>5166</v>
      </c>
      <c r="D61" s="261" t="s">
        <v>5167</v>
      </c>
      <c r="E61" s="262" t="s">
        <v>5051</v>
      </c>
      <c r="F61" s="265" t="s">
        <v>5168</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5047</v>
      </c>
      <c r="B62" s="257" t="s">
        <v>5165</v>
      </c>
      <c r="C62" s="258" t="s">
        <v>5169</v>
      </c>
      <c r="D62" s="261" t="s">
        <v>5170</v>
      </c>
      <c r="E62" s="262" t="s">
        <v>5051</v>
      </c>
      <c r="F62" s="265" t="s">
        <v>5168</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5047</v>
      </c>
      <c r="B63" s="257" t="s">
        <v>5165</v>
      </c>
      <c r="C63" s="258" t="s">
        <v>5171</v>
      </c>
      <c r="D63" s="261" t="s">
        <v>5172</v>
      </c>
      <c r="E63" s="262" t="s">
        <v>5051</v>
      </c>
      <c r="F63" s="265" t="s">
        <v>5168</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5047</v>
      </c>
      <c r="B64" s="257" t="s">
        <v>5165</v>
      </c>
      <c r="C64" s="258" t="s">
        <v>5173</v>
      </c>
      <c r="D64" s="261" t="s">
        <v>5174</v>
      </c>
      <c r="E64" s="262" t="s">
        <v>5051</v>
      </c>
      <c r="F64" s="265" t="s">
        <v>5168</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5047</v>
      </c>
      <c r="B65" s="257" t="s">
        <v>5165</v>
      </c>
      <c r="C65" s="258" t="s">
        <v>5175</v>
      </c>
      <c r="D65" s="261" t="s">
        <v>5176</v>
      </c>
      <c r="E65" s="262" t="s">
        <v>5051</v>
      </c>
      <c r="F65" s="265" t="s">
        <v>5168</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5047</v>
      </c>
      <c r="B66" s="257" t="s">
        <v>5165</v>
      </c>
      <c r="C66" s="258" t="s">
        <v>5177</v>
      </c>
      <c r="D66" s="261" t="s">
        <v>5178</v>
      </c>
      <c r="E66" s="262" t="s">
        <v>5051</v>
      </c>
      <c r="F66" s="265" t="s">
        <v>5168</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5047</v>
      </c>
      <c r="B67" s="257" t="s">
        <v>5165</v>
      </c>
      <c r="C67" s="258" t="s">
        <v>5179</v>
      </c>
      <c r="D67" s="261" t="s">
        <v>5180</v>
      </c>
      <c r="E67" s="262" t="s">
        <v>5051</v>
      </c>
      <c r="F67" s="265" t="s">
        <v>5168</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5047</v>
      </c>
      <c r="B68" s="257" t="s">
        <v>5165</v>
      </c>
      <c r="C68" s="258" t="s">
        <v>5181</v>
      </c>
      <c r="D68" s="261" t="s">
        <v>5182</v>
      </c>
      <c r="E68" s="262" t="s">
        <v>5051</v>
      </c>
      <c r="F68" s="265" t="s">
        <v>5183</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5047</v>
      </c>
      <c r="B69" s="257" t="s">
        <v>5165</v>
      </c>
      <c r="C69" s="258" t="s">
        <v>5184</v>
      </c>
      <c r="D69" s="261" t="s">
        <v>5185</v>
      </c>
      <c r="E69" s="262" t="s">
        <v>5051</v>
      </c>
      <c r="F69" s="265" t="s">
        <v>5183</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5047</v>
      </c>
      <c r="B70" s="257" t="s">
        <v>5165</v>
      </c>
      <c r="C70" s="258" t="s">
        <v>5186</v>
      </c>
      <c r="D70" s="261" t="s">
        <v>5187</v>
      </c>
      <c r="E70" s="262" t="s">
        <v>5051</v>
      </c>
      <c r="F70" s="265" t="s">
        <v>5183</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5047</v>
      </c>
      <c r="B71" s="257" t="s">
        <v>5165</v>
      </c>
      <c r="C71" s="258" t="s">
        <v>5188</v>
      </c>
      <c r="D71" s="261" t="s">
        <v>5189</v>
      </c>
      <c r="E71" s="262" t="s">
        <v>5051</v>
      </c>
      <c r="F71" s="265" t="s">
        <v>5190</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5047</v>
      </c>
      <c r="B72" s="257" t="s">
        <v>5165</v>
      </c>
      <c r="C72" s="258" t="s">
        <v>5191</v>
      </c>
      <c r="D72" s="261" t="s">
        <v>5192</v>
      </c>
      <c r="E72" s="262" t="s">
        <v>5051</v>
      </c>
      <c r="F72" s="265" t="s">
        <v>5168</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5047</v>
      </c>
      <c r="B73" s="257" t="s">
        <v>5165</v>
      </c>
      <c r="C73" s="258" t="s">
        <v>5193</v>
      </c>
      <c r="D73" s="261" t="s">
        <v>5194</v>
      </c>
      <c r="E73" s="262" t="s">
        <v>5195</v>
      </c>
      <c r="F73" s="265" t="s">
        <v>5168</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5047</v>
      </c>
      <c r="B74" s="256" t="s">
        <v>5196</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5047</v>
      </c>
      <c r="B75" s="257" t="s">
        <v>5196</v>
      </c>
      <c r="C75" s="258" t="s">
        <v>5197</v>
      </c>
      <c r="D75" s="261" t="s">
        <v>5198</v>
      </c>
      <c r="E75" s="262" t="s">
        <v>5195</v>
      </c>
      <c r="F75" s="265" t="s">
        <v>5199</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5047</v>
      </c>
      <c r="B76" s="257" t="s">
        <v>5196</v>
      </c>
      <c r="C76" s="258" t="s">
        <v>5200</v>
      </c>
      <c r="D76" s="261" t="s">
        <v>5201</v>
      </c>
      <c r="E76" s="262" t="s">
        <v>5195</v>
      </c>
      <c r="F76" s="265" t="s">
        <v>5199</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5047</v>
      </c>
      <c r="B77" s="257" t="s">
        <v>5196</v>
      </c>
      <c r="C77" s="258" t="s">
        <v>5202</v>
      </c>
      <c r="D77" s="261" t="s">
        <v>5203</v>
      </c>
      <c r="E77" s="262" t="s">
        <v>5195</v>
      </c>
      <c r="F77" s="265" t="s">
        <v>5199</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5047</v>
      </c>
      <c r="B78" s="257" t="s">
        <v>5196</v>
      </c>
      <c r="C78" s="258" t="s">
        <v>5204</v>
      </c>
      <c r="D78" s="261" t="s">
        <v>5205</v>
      </c>
      <c r="E78" s="262" t="s">
        <v>5195</v>
      </c>
      <c r="F78" s="265" t="s">
        <v>5199</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5047</v>
      </c>
      <c r="B79" s="257" t="s">
        <v>5196</v>
      </c>
      <c r="C79" s="258" t="s">
        <v>5206</v>
      </c>
      <c r="D79" s="261" t="s">
        <v>5207</v>
      </c>
      <c r="E79" s="262" t="s">
        <v>5195</v>
      </c>
      <c r="F79" s="265" t="s">
        <v>5199</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5047</v>
      </c>
      <c r="B80" s="257" t="s">
        <v>5196</v>
      </c>
      <c r="C80" s="258" t="s">
        <v>5208</v>
      </c>
      <c r="D80" s="261" t="s">
        <v>5209</v>
      </c>
      <c r="E80" s="262" t="s">
        <v>5195</v>
      </c>
      <c r="F80" s="265" t="s">
        <v>5199</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5047</v>
      </c>
      <c r="B81" s="257" t="s">
        <v>5196</v>
      </c>
      <c r="C81" s="258" t="s">
        <v>5210</v>
      </c>
      <c r="D81" s="261" t="s">
        <v>5211</v>
      </c>
      <c r="E81" s="262" t="s">
        <v>5195</v>
      </c>
      <c r="F81" s="265" t="s">
        <v>5199</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5047</v>
      </c>
      <c r="B82" s="257" t="s">
        <v>5196</v>
      </c>
      <c r="C82" s="258" t="s">
        <v>5212</v>
      </c>
      <c r="D82" s="261" t="s">
        <v>5213</v>
      </c>
      <c r="E82" s="262" t="s">
        <v>5195</v>
      </c>
      <c r="F82" s="265" t="s">
        <v>5199</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5047</v>
      </c>
      <c r="B83" s="257" t="s">
        <v>5196</v>
      </c>
      <c r="C83" s="258" t="s">
        <v>5214</v>
      </c>
      <c r="D83" s="261" t="s">
        <v>5215</v>
      </c>
      <c r="E83" s="262" t="s">
        <v>5195</v>
      </c>
      <c r="F83" s="265" t="s">
        <v>5199</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5047</v>
      </c>
      <c r="B84" s="257" t="s">
        <v>5196</v>
      </c>
      <c r="C84" s="258" t="s">
        <v>5216</v>
      </c>
      <c r="D84" s="261" t="s">
        <v>5217</v>
      </c>
      <c r="E84" s="262" t="s">
        <v>5195</v>
      </c>
      <c r="F84" s="265" t="s">
        <v>5199</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5047</v>
      </c>
      <c r="B85" s="257" t="s">
        <v>5196</v>
      </c>
      <c r="C85" s="258" t="s">
        <v>5218</v>
      </c>
      <c r="D85" s="261" t="s">
        <v>5219</v>
      </c>
      <c r="E85" s="262" t="s">
        <v>5195</v>
      </c>
      <c r="F85" s="265" t="s">
        <v>5199</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5047</v>
      </c>
      <c r="B86" s="257" t="s">
        <v>5196</v>
      </c>
      <c r="C86" s="258" t="s">
        <v>5220</v>
      </c>
      <c r="D86" s="261" t="s">
        <v>5221</v>
      </c>
      <c r="E86" s="262" t="s">
        <v>5195</v>
      </c>
      <c r="F86" s="265" t="s">
        <v>5199</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5047</v>
      </c>
      <c r="B87" s="257" t="s">
        <v>5196</v>
      </c>
      <c r="C87" s="258" t="s">
        <v>5222</v>
      </c>
      <c r="D87" s="261" t="s">
        <v>5223</v>
      </c>
      <c r="E87" s="262" t="s">
        <v>5195</v>
      </c>
      <c r="F87" s="265" t="s">
        <v>5199</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5047</v>
      </c>
      <c r="B88" s="257" t="s">
        <v>5196</v>
      </c>
      <c r="C88" s="258" t="s">
        <v>5224</v>
      </c>
      <c r="D88" s="261" t="s">
        <v>5225</v>
      </c>
      <c r="E88" s="262" t="s">
        <v>5195</v>
      </c>
      <c r="F88" s="265" t="s">
        <v>5183</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5047</v>
      </c>
      <c r="B89" s="257" t="s">
        <v>5196</v>
      </c>
      <c r="C89" s="258" t="s">
        <v>5226</v>
      </c>
      <c r="D89" s="261" t="s">
        <v>5227</v>
      </c>
      <c r="E89" s="262" t="s">
        <v>5195</v>
      </c>
      <c r="F89" s="265" t="s">
        <v>5183</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5047</v>
      </c>
      <c r="B90" s="257" t="s">
        <v>5196</v>
      </c>
      <c r="C90" s="258" t="s">
        <v>5228</v>
      </c>
      <c r="D90" s="261" t="s">
        <v>5229</v>
      </c>
      <c r="E90" s="262" t="s">
        <v>5195</v>
      </c>
      <c r="F90" s="265" t="s">
        <v>5183</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5047</v>
      </c>
      <c r="B91" s="256" t="s">
        <v>5230</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5047</v>
      </c>
      <c r="B92" s="257" t="s">
        <v>5230</v>
      </c>
      <c r="C92" s="258" t="s">
        <v>5231</v>
      </c>
      <c r="D92" s="261" t="s">
        <v>5232</v>
      </c>
      <c r="E92" s="262" t="s">
        <v>5051</v>
      </c>
      <c r="F92" s="265" t="s">
        <v>5183</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5047</v>
      </c>
      <c r="B93" s="257" t="s">
        <v>5230</v>
      </c>
      <c r="C93" s="258" t="s">
        <v>5233</v>
      </c>
      <c r="D93" s="261" t="s">
        <v>5234</v>
      </c>
      <c r="E93" s="262" t="s">
        <v>5051</v>
      </c>
      <c r="F93" s="265" t="s">
        <v>5183</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5047</v>
      </c>
      <c r="B94" s="257" t="s">
        <v>5230</v>
      </c>
      <c r="C94" s="258" t="s">
        <v>5235</v>
      </c>
      <c r="D94" s="261" t="s">
        <v>5236</v>
      </c>
      <c r="E94" s="262" t="s">
        <v>5051</v>
      </c>
      <c r="F94" s="265" t="s">
        <v>5183</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5047</v>
      </c>
      <c r="B95" s="257" t="s">
        <v>5230</v>
      </c>
      <c r="C95" s="258" t="s">
        <v>5237</v>
      </c>
      <c r="D95" s="261" t="s">
        <v>5238</v>
      </c>
      <c r="E95" s="262" t="s">
        <v>5051</v>
      </c>
      <c r="F95" s="265" t="s">
        <v>5183</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5047</v>
      </c>
      <c r="B96" s="257" t="s">
        <v>5230</v>
      </c>
      <c r="C96" s="258" t="s">
        <v>5239</v>
      </c>
      <c r="D96" s="261" t="s">
        <v>5240</v>
      </c>
      <c r="E96" s="262" t="s">
        <v>5051</v>
      </c>
      <c r="F96" s="265" t="s">
        <v>5183</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5047</v>
      </c>
      <c r="B97" s="257" t="s">
        <v>5230</v>
      </c>
      <c r="C97" s="258" t="s">
        <v>5241</v>
      </c>
      <c r="D97" s="261" t="s">
        <v>5242</v>
      </c>
      <c r="E97" s="262" t="s">
        <v>5051</v>
      </c>
      <c r="F97" s="265" t="s">
        <v>5243</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5047</v>
      </c>
      <c r="B98" s="257" t="s">
        <v>5230</v>
      </c>
      <c r="C98" s="258" t="s">
        <v>5244</v>
      </c>
      <c r="D98" s="261" t="s">
        <v>5245</v>
      </c>
      <c r="E98" s="262" t="s">
        <v>5051</v>
      </c>
      <c r="F98" s="265" t="s">
        <v>5243</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5047</v>
      </c>
      <c r="B99" s="257" t="s">
        <v>5230</v>
      </c>
      <c r="C99" s="258" t="s">
        <v>5246</v>
      </c>
      <c r="D99" s="261" t="s">
        <v>5247</v>
      </c>
      <c r="E99" s="262" t="s">
        <v>5051</v>
      </c>
      <c r="F99" s="265" t="s">
        <v>5243</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5047</v>
      </c>
      <c r="B100" s="257" t="s">
        <v>5230</v>
      </c>
      <c r="C100" s="258" t="s">
        <v>5248</v>
      </c>
      <c r="D100" s="261" t="s">
        <v>5249</v>
      </c>
      <c r="E100" s="262" t="s">
        <v>5051</v>
      </c>
      <c r="F100" s="265" t="s">
        <v>5243</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5047</v>
      </c>
      <c r="B101" s="257" t="s">
        <v>5230</v>
      </c>
      <c r="C101" s="258" t="s">
        <v>5250</v>
      </c>
      <c r="D101" s="261" t="s">
        <v>5251</v>
      </c>
      <c r="E101" s="262" t="s">
        <v>5051</v>
      </c>
      <c r="F101" s="265" t="s">
        <v>5183</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5047</v>
      </c>
      <c r="B102" s="257" t="s">
        <v>5230</v>
      </c>
      <c r="C102" s="258" t="s">
        <v>5252</v>
      </c>
      <c r="D102" s="261" t="s">
        <v>5253</v>
      </c>
      <c r="E102" s="262" t="s">
        <v>5195</v>
      </c>
      <c r="F102" s="265" t="s">
        <v>5183</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5047</v>
      </c>
      <c r="B103" s="257" t="s">
        <v>5230</v>
      </c>
      <c r="C103" s="258" t="s">
        <v>5254</v>
      </c>
      <c r="D103" s="261" t="s">
        <v>5255</v>
      </c>
      <c r="E103" s="262" t="s">
        <v>5195</v>
      </c>
      <c r="F103" s="265" t="s">
        <v>5183</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5047</v>
      </c>
      <c r="B104" s="257" t="s">
        <v>5230</v>
      </c>
      <c r="C104" s="258" t="s">
        <v>5256</v>
      </c>
      <c r="D104" s="261" t="s">
        <v>5257</v>
      </c>
      <c r="E104" s="262" t="s">
        <v>5195</v>
      </c>
      <c r="F104" s="265" t="s">
        <v>5183</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5047</v>
      </c>
      <c r="B105" s="257" t="s">
        <v>5230</v>
      </c>
      <c r="C105" s="258" t="s">
        <v>5258</v>
      </c>
      <c r="D105" s="261" t="s">
        <v>5259</v>
      </c>
      <c r="E105" s="262" t="s">
        <v>5080</v>
      </c>
      <c r="F105" s="265" t="s">
        <v>5183</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5047</v>
      </c>
      <c r="B106" s="256" t="s">
        <v>5260</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5047</v>
      </c>
      <c r="B107" s="257" t="s">
        <v>5260</v>
      </c>
      <c r="C107" s="258" t="s">
        <v>5261</v>
      </c>
      <c r="D107" s="261" t="s">
        <v>5262</v>
      </c>
      <c r="E107" s="262" t="s">
        <v>5195</v>
      </c>
      <c r="F107" s="265" t="s">
        <v>5183</v>
      </c>
      <c r="G107" s="268">
        <f>IF(COUNTIF(H107:AU107,"&lt;&gt;")=0,"",SUMPRODUCT(((Recommendations[ImplStatus]="Implemented")+(Recommendations[ImplStatus]="Compensated"))*ISNUMBER(MATCH(Recommendations[Id],H107:AU107,0)))/COUNTIF(H107:AU107,"&lt;&gt;"))</f>
        <v>0</v>
      </c>
      <c r="H107" s="269" t="s">
        <v>95</v>
      </c>
      <c r="I107" s="269" t="s">
        <v>130</v>
      </c>
      <c r="J107" s="269" t="s">
        <v>310</v>
      </c>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5047</v>
      </c>
      <c r="B108" s="257" t="s">
        <v>5260</v>
      </c>
      <c r="C108" s="258" t="s">
        <v>5263</v>
      </c>
      <c r="D108" s="261" t="s">
        <v>5264</v>
      </c>
      <c r="E108" s="262" t="s">
        <v>5195</v>
      </c>
      <c r="F108" s="265" t="s">
        <v>5183</v>
      </c>
      <c r="G108" s="268">
        <f>IF(COUNTIF(H108:AU108,"&lt;&gt;")=0,"",SUMPRODUCT(((Recommendations[ImplStatus]="Implemented")+(Recommendations[ImplStatus]="Compensated"))*ISNUMBER(MATCH(Recommendations[Id],H108:AU108,0)))/COUNTIF(H108:AU108,"&lt;&gt;"))</f>
        <v>0</v>
      </c>
      <c r="H108" s="269" t="s">
        <v>31</v>
      </c>
      <c r="I108" s="269" t="s">
        <v>39</v>
      </c>
      <c r="J108" s="269" t="s">
        <v>218</v>
      </c>
      <c r="K108" s="269" t="s">
        <v>224</v>
      </c>
      <c r="L108" s="269" t="s">
        <v>285</v>
      </c>
      <c r="M108" s="269" t="s">
        <v>291</v>
      </c>
      <c r="N108" s="269" t="s">
        <v>343</v>
      </c>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5047</v>
      </c>
      <c r="B109" s="257" t="s">
        <v>5260</v>
      </c>
      <c r="C109" s="258" t="s">
        <v>5265</v>
      </c>
      <c r="D109" s="261" t="s">
        <v>5266</v>
      </c>
      <c r="E109" s="262" t="s">
        <v>5195</v>
      </c>
      <c r="F109" s="265" t="s">
        <v>5183</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5047</v>
      </c>
      <c r="B110" s="257" t="s">
        <v>5260</v>
      </c>
      <c r="C110" s="258" t="s">
        <v>5267</v>
      </c>
      <c r="D110" s="261" t="s">
        <v>5268</v>
      </c>
      <c r="E110" s="262" t="s">
        <v>5195</v>
      </c>
      <c r="F110" s="265" t="s">
        <v>5183</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5047</v>
      </c>
      <c r="B111" s="257" t="s">
        <v>5260</v>
      </c>
      <c r="C111" s="258" t="s">
        <v>5269</v>
      </c>
      <c r="D111" s="261" t="s">
        <v>5270</v>
      </c>
      <c r="E111" s="262" t="s">
        <v>5195</v>
      </c>
      <c r="F111" s="265" t="s">
        <v>5183</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5047</v>
      </c>
      <c r="B112" s="257" t="s">
        <v>5260</v>
      </c>
      <c r="C112" s="258" t="s">
        <v>5271</v>
      </c>
      <c r="D112" s="261" t="s">
        <v>5272</v>
      </c>
      <c r="E112" s="262" t="s">
        <v>5195</v>
      </c>
      <c r="F112" s="265" t="s">
        <v>5183</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5047</v>
      </c>
      <c r="B113" s="257" t="s">
        <v>5260</v>
      </c>
      <c r="C113" s="258" t="s">
        <v>5273</v>
      </c>
      <c r="D113" s="261" t="s">
        <v>5274</v>
      </c>
      <c r="E113" s="262" t="s">
        <v>5195</v>
      </c>
      <c r="F113" s="265" t="s">
        <v>5183</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5047</v>
      </c>
      <c r="B114" s="257" t="s">
        <v>5260</v>
      </c>
      <c r="C114" s="258" t="s">
        <v>5275</v>
      </c>
      <c r="D114" s="261" t="s">
        <v>5276</v>
      </c>
      <c r="E114" s="262" t="s">
        <v>5195</v>
      </c>
      <c r="F114" s="265" t="s">
        <v>5183</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5047</v>
      </c>
      <c r="B115" s="257" t="s">
        <v>5260</v>
      </c>
      <c r="C115" s="258" t="s">
        <v>5277</v>
      </c>
      <c r="D115" s="261" t="s">
        <v>5278</v>
      </c>
      <c r="E115" s="262" t="s">
        <v>5195</v>
      </c>
      <c r="F115" s="265" t="s">
        <v>5183</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5047</v>
      </c>
      <c r="B116" s="257" t="s">
        <v>5260</v>
      </c>
      <c r="C116" s="258" t="s">
        <v>5279</v>
      </c>
      <c r="D116" s="261" t="s">
        <v>5280</v>
      </c>
      <c r="E116" s="262" t="s">
        <v>5195</v>
      </c>
      <c r="F116" s="265" t="s">
        <v>5183</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5047</v>
      </c>
      <c r="B117" s="257" t="s">
        <v>5260</v>
      </c>
      <c r="C117" s="258" t="s">
        <v>5281</v>
      </c>
      <c r="D117" s="261" t="s">
        <v>5282</v>
      </c>
      <c r="E117" s="262" t="s">
        <v>5195</v>
      </c>
      <c r="F117" s="265" t="s">
        <v>5183</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5283</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5283</v>
      </c>
      <c r="B119" s="256" t="s">
        <v>5284</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5283</v>
      </c>
      <c r="B120" s="257" t="s">
        <v>5284</v>
      </c>
      <c r="C120" s="258" t="s">
        <v>5285</v>
      </c>
      <c r="D120" s="261" t="s">
        <v>5286</v>
      </c>
      <c r="E120" s="262" t="s">
        <v>5051</v>
      </c>
      <c r="F120" s="265" t="s">
        <v>5287</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5283</v>
      </c>
      <c r="B121" s="257" t="s">
        <v>5284</v>
      </c>
      <c r="C121" s="258" t="s">
        <v>5288</v>
      </c>
      <c r="D121" s="261" t="s">
        <v>5289</v>
      </c>
      <c r="E121" s="262" t="s">
        <v>5051</v>
      </c>
      <c r="F121" s="265" t="s">
        <v>5287</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5283</v>
      </c>
      <c r="B122" s="257" t="s">
        <v>5284</v>
      </c>
      <c r="C122" s="258" t="s">
        <v>5290</v>
      </c>
      <c r="D122" s="261" t="s">
        <v>5291</v>
      </c>
      <c r="E122" s="262" t="s">
        <v>5051</v>
      </c>
      <c r="F122" s="265" t="s">
        <v>5287</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5283</v>
      </c>
      <c r="B123" s="257" t="s">
        <v>5284</v>
      </c>
      <c r="C123" s="258" t="s">
        <v>5292</v>
      </c>
      <c r="D123" s="261" t="s">
        <v>5293</v>
      </c>
      <c r="E123" s="262" t="s">
        <v>5051</v>
      </c>
      <c r="F123" s="265" t="s">
        <v>5287</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5283</v>
      </c>
      <c r="B124" s="257" t="s">
        <v>5284</v>
      </c>
      <c r="C124" s="258" t="s">
        <v>5294</v>
      </c>
      <c r="D124" s="261" t="s">
        <v>5295</v>
      </c>
      <c r="E124" s="262" t="s">
        <v>5051</v>
      </c>
      <c r="F124" s="265" t="s">
        <v>5287</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5283</v>
      </c>
      <c r="B125" s="257" t="s">
        <v>5284</v>
      </c>
      <c r="C125" s="258" t="s">
        <v>5296</v>
      </c>
      <c r="D125" s="261" t="s">
        <v>5297</v>
      </c>
      <c r="E125" s="262" t="s">
        <v>5051</v>
      </c>
      <c r="F125" s="265" t="s">
        <v>5287</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5283</v>
      </c>
      <c r="B126" s="257" t="s">
        <v>5284</v>
      </c>
      <c r="C126" s="258" t="s">
        <v>5298</v>
      </c>
      <c r="D126" s="261" t="s">
        <v>5299</v>
      </c>
      <c r="E126" s="262" t="s">
        <v>5051</v>
      </c>
      <c r="F126" s="265" t="s">
        <v>5287</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5283</v>
      </c>
      <c r="B127" s="257" t="s">
        <v>5284</v>
      </c>
      <c r="C127" s="258" t="s">
        <v>5300</v>
      </c>
      <c r="D127" s="261" t="s">
        <v>5301</v>
      </c>
      <c r="E127" s="262" t="s">
        <v>5051</v>
      </c>
      <c r="F127" s="265" t="s">
        <v>5287</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5283</v>
      </c>
      <c r="B128" s="257" t="s">
        <v>5284</v>
      </c>
      <c r="C128" s="258" t="s">
        <v>5302</v>
      </c>
      <c r="D128" s="261" t="s">
        <v>5303</v>
      </c>
      <c r="E128" s="262" t="s">
        <v>5051</v>
      </c>
      <c r="F128" s="265" t="s">
        <v>5287</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5283</v>
      </c>
      <c r="B129" s="257" t="s">
        <v>5284</v>
      </c>
      <c r="C129" s="258" t="s">
        <v>5304</v>
      </c>
      <c r="D129" s="261" t="s">
        <v>5305</v>
      </c>
      <c r="E129" s="262" t="s">
        <v>5051</v>
      </c>
      <c r="F129" s="265" t="s">
        <v>5287</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5283</v>
      </c>
      <c r="B130" s="257" t="s">
        <v>5284</v>
      </c>
      <c r="C130" s="258" t="s">
        <v>5306</v>
      </c>
      <c r="D130" s="261" t="s">
        <v>5307</v>
      </c>
      <c r="E130" s="262" t="s">
        <v>5051</v>
      </c>
      <c r="F130" s="265" t="s">
        <v>5287</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5283</v>
      </c>
      <c r="B131" s="257" t="s">
        <v>5284</v>
      </c>
      <c r="C131" s="258" t="s">
        <v>5308</v>
      </c>
      <c r="D131" s="261" t="s">
        <v>5309</v>
      </c>
      <c r="E131" s="262" t="s">
        <v>5051</v>
      </c>
      <c r="F131" s="265" t="s">
        <v>5287</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5283</v>
      </c>
      <c r="B132" s="257" t="s">
        <v>5284</v>
      </c>
      <c r="C132" s="258" t="s">
        <v>5310</v>
      </c>
      <c r="D132" s="261" t="s">
        <v>5311</v>
      </c>
      <c r="E132" s="262" t="s">
        <v>5051</v>
      </c>
      <c r="F132" s="265" t="s">
        <v>5287</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5283</v>
      </c>
      <c r="B133" s="257" t="s">
        <v>5284</v>
      </c>
      <c r="C133" s="258" t="s">
        <v>5312</v>
      </c>
      <c r="D133" s="261" t="s">
        <v>5313</v>
      </c>
      <c r="E133" s="262" t="s">
        <v>5080</v>
      </c>
      <c r="F133" s="265" t="s">
        <v>5287</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5283</v>
      </c>
      <c r="B134" s="257" t="s">
        <v>5284</v>
      </c>
      <c r="C134" s="258" t="s">
        <v>5314</v>
      </c>
      <c r="D134" s="261" t="s">
        <v>5315</v>
      </c>
      <c r="E134" s="262" t="s">
        <v>5080</v>
      </c>
      <c r="F134" s="265" t="s">
        <v>5287</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5283</v>
      </c>
      <c r="B135" s="257" t="s">
        <v>5284</v>
      </c>
      <c r="C135" s="258" t="s">
        <v>5316</v>
      </c>
      <c r="D135" s="261" t="s">
        <v>5317</v>
      </c>
      <c r="E135" s="262" t="s">
        <v>5195</v>
      </c>
      <c r="F135" s="265" t="s">
        <v>5287</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5283</v>
      </c>
      <c r="B136" s="257" t="s">
        <v>5284</v>
      </c>
      <c r="C136" s="258" t="s">
        <v>5318</v>
      </c>
      <c r="D136" s="261" t="s">
        <v>5319</v>
      </c>
      <c r="E136" s="262" t="s">
        <v>5080</v>
      </c>
      <c r="F136" s="265" t="s">
        <v>5287</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5283</v>
      </c>
      <c r="B137" s="257" t="s">
        <v>5284</v>
      </c>
      <c r="C137" s="258" t="s">
        <v>5320</v>
      </c>
      <c r="D137" s="261" t="s">
        <v>5321</v>
      </c>
      <c r="E137" s="262" t="s">
        <v>5080</v>
      </c>
      <c r="F137" s="265" t="s">
        <v>5287</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5283</v>
      </c>
      <c r="B138" s="257" t="s">
        <v>5284</v>
      </c>
      <c r="C138" s="258" t="s">
        <v>5322</v>
      </c>
      <c r="D138" s="261" t="s">
        <v>5323</v>
      </c>
      <c r="E138" s="262" t="s">
        <v>5195</v>
      </c>
      <c r="F138" s="265" t="s">
        <v>5287</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5283</v>
      </c>
      <c r="B139" s="257" t="s">
        <v>5284</v>
      </c>
      <c r="C139" s="258" t="s">
        <v>5324</v>
      </c>
      <c r="D139" s="261" t="s">
        <v>5325</v>
      </c>
      <c r="E139" s="262" t="s">
        <v>5195</v>
      </c>
      <c r="F139" s="265" t="s">
        <v>5287</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5283</v>
      </c>
      <c r="B140" s="257" t="s">
        <v>5284</v>
      </c>
      <c r="C140" s="258" t="s">
        <v>5326</v>
      </c>
      <c r="D140" s="261" t="s">
        <v>5327</v>
      </c>
      <c r="E140" s="262" t="s">
        <v>5051</v>
      </c>
      <c r="F140" s="265" t="s">
        <v>5287</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5283</v>
      </c>
      <c r="B141" s="257" t="s">
        <v>5284</v>
      </c>
      <c r="C141" s="258" t="s">
        <v>5328</v>
      </c>
      <c r="D141" s="261" t="s">
        <v>5329</v>
      </c>
      <c r="E141" s="262" t="s">
        <v>5330</v>
      </c>
      <c r="F141" s="265" t="s">
        <v>5331</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5283</v>
      </c>
      <c r="B142" s="257" t="s">
        <v>5284</v>
      </c>
      <c r="C142" s="258" t="s">
        <v>5332</v>
      </c>
      <c r="D142" s="261" t="s">
        <v>5333</v>
      </c>
      <c r="E142" s="262" t="s">
        <v>5330</v>
      </c>
      <c r="F142" s="265" t="s">
        <v>5331</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5283</v>
      </c>
      <c r="B143" s="257" t="s">
        <v>5284</v>
      </c>
      <c r="C143" s="258" t="s">
        <v>5334</v>
      </c>
      <c r="D143" s="261" t="s">
        <v>5335</v>
      </c>
      <c r="E143" s="262" t="s">
        <v>5330</v>
      </c>
      <c r="F143" s="265" t="s">
        <v>5331</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5283</v>
      </c>
      <c r="B144" s="257" t="s">
        <v>5284</v>
      </c>
      <c r="C144" s="258" t="s">
        <v>5336</v>
      </c>
      <c r="D144" s="261" t="s">
        <v>5337</v>
      </c>
      <c r="E144" s="262" t="s">
        <v>5147</v>
      </c>
      <c r="F144" s="265" t="s">
        <v>5331</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5283</v>
      </c>
      <c r="B145" s="257" t="s">
        <v>5284</v>
      </c>
      <c r="C145" s="258" t="s">
        <v>5338</v>
      </c>
      <c r="D145" s="261" t="s">
        <v>5339</v>
      </c>
      <c r="E145" s="262" t="s">
        <v>5147</v>
      </c>
      <c r="F145" s="265" t="s">
        <v>5331</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5283</v>
      </c>
      <c r="B146" s="257" t="s">
        <v>5284</v>
      </c>
      <c r="C146" s="258" t="s">
        <v>5340</v>
      </c>
      <c r="D146" s="261" t="s">
        <v>5341</v>
      </c>
      <c r="E146" s="262" t="s">
        <v>5147</v>
      </c>
      <c r="F146" s="265" t="s">
        <v>5331</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5283</v>
      </c>
      <c r="B147" s="256" t="s">
        <v>5342</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5283</v>
      </c>
      <c r="B148" s="257" t="s">
        <v>5342</v>
      </c>
      <c r="C148" s="258" t="s">
        <v>5343</v>
      </c>
      <c r="D148" s="261" t="s">
        <v>5344</v>
      </c>
      <c r="E148" s="262" t="s">
        <v>5080</v>
      </c>
      <c r="F148" s="265" t="s">
        <v>5345</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5283</v>
      </c>
      <c r="B149" s="257" t="s">
        <v>5342</v>
      </c>
      <c r="C149" s="258" t="s">
        <v>5346</v>
      </c>
      <c r="D149" s="261" t="s">
        <v>5347</v>
      </c>
      <c r="E149" s="262" t="s">
        <v>5080</v>
      </c>
      <c r="F149" s="265" t="s">
        <v>5345</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5283</v>
      </c>
      <c r="B150" s="257" t="s">
        <v>5342</v>
      </c>
      <c r="C150" s="258" t="s">
        <v>5348</v>
      </c>
      <c r="D150" s="261" t="s">
        <v>5349</v>
      </c>
      <c r="E150" s="262" t="s">
        <v>5080</v>
      </c>
      <c r="F150" s="265" t="s">
        <v>5345</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5283</v>
      </c>
      <c r="B151" s="257" t="s">
        <v>5342</v>
      </c>
      <c r="C151" s="258" t="s">
        <v>5350</v>
      </c>
      <c r="D151" s="261" t="s">
        <v>5351</v>
      </c>
      <c r="E151" s="262" t="s">
        <v>5080</v>
      </c>
      <c r="F151" s="265" t="s">
        <v>5345</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5283</v>
      </c>
      <c r="B152" s="257" t="s">
        <v>5342</v>
      </c>
      <c r="C152" s="258" t="s">
        <v>5352</v>
      </c>
      <c r="D152" s="261" t="s">
        <v>5353</v>
      </c>
      <c r="E152" s="262" t="s">
        <v>5080</v>
      </c>
      <c r="F152" s="265" t="s">
        <v>5345</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5283</v>
      </c>
      <c r="B153" s="257" t="s">
        <v>5342</v>
      </c>
      <c r="C153" s="258" t="s">
        <v>5354</v>
      </c>
      <c r="D153" s="261" t="s">
        <v>5355</v>
      </c>
      <c r="E153" s="262" t="s">
        <v>5080</v>
      </c>
      <c r="F153" s="265" t="s">
        <v>5345</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5283</v>
      </c>
      <c r="B154" s="257" t="s">
        <v>5342</v>
      </c>
      <c r="C154" s="258" t="s">
        <v>5356</v>
      </c>
      <c r="D154" s="261" t="s">
        <v>5357</v>
      </c>
      <c r="E154" s="262" t="s">
        <v>5080</v>
      </c>
      <c r="F154" s="265" t="s">
        <v>5345</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5283</v>
      </c>
      <c r="B155" s="257" t="s">
        <v>5342</v>
      </c>
      <c r="C155" s="258" t="s">
        <v>5358</v>
      </c>
      <c r="D155" s="261" t="s">
        <v>5359</v>
      </c>
      <c r="E155" s="262" t="s">
        <v>5080</v>
      </c>
      <c r="F155" s="265" t="s">
        <v>5345</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5283</v>
      </c>
      <c r="B156" s="257" t="s">
        <v>5342</v>
      </c>
      <c r="C156" s="258" t="s">
        <v>5360</v>
      </c>
      <c r="D156" s="261" t="s">
        <v>5361</v>
      </c>
      <c r="E156" s="262" t="s">
        <v>5080</v>
      </c>
      <c r="F156" s="265" t="s">
        <v>5345</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5283</v>
      </c>
      <c r="B157" s="257" t="s">
        <v>5342</v>
      </c>
      <c r="C157" s="258" t="s">
        <v>5362</v>
      </c>
      <c r="D157" s="261" t="s">
        <v>5363</v>
      </c>
      <c r="E157" s="262" t="s">
        <v>5080</v>
      </c>
      <c r="F157" s="265" t="s">
        <v>5345</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5283</v>
      </c>
      <c r="B158" s="257" t="s">
        <v>5342</v>
      </c>
      <c r="C158" s="258" t="s">
        <v>5364</v>
      </c>
      <c r="D158" s="261" t="s">
        <v>5365</v>
      </c>
      <c r="E158" s="262" t="s">
        <v>5080</v>
      </c>
      <c r="F158" s="265" t="s">
        <v>5345</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5283</v>
      </c>
      <c r="B159" s="257" t="s">
        <v>5342</v>
      </c>
      <c r="C159" s="258" t="s">
        <v>5366</v>
      </c>
      <c r="D159" s="261" t="s">
        <v>5367</v>
      </c>
      <c r="E159" s="262" t="s">
        <v>5080</v>
      </c>
      <c r="F159" s="265" t="s">
        <v>5345</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5283</v>
      </c>
      <c r="B160" s="257" t="s">
        <v>5342</v>
      </c>
      <c r="C160" s="258" t="s">
        <v>5368</v>
      </c>
      <c r="D160" s="261" t="s">
        <v>5369</v>
      </c>
      <c r="E160" s="262" t="s">
        <v>5080</v>
      </c>
      <c r="F160" s="265" t="s">
        <v>5370</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5283</v>
      </c>
      <c r="B161" s="257" t="s">
        <v>5342</v>
      </c>
      <c r="C161" s="258" t="s">
        <v>5371</v>
      </c>
      <c r="D161" s="261" t="s">
        <v>5372</v>
      </c>
      <c r="E161" s="262" t="s">
        <v>5080</v>
      </c>
      <c r="F161" s="265" t="s">
        <v>5370</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5283</v>
      </c>
      <c r="B162" s="257" t="s">
        <v>5342</v>
      </c>
      <c r="C162" s="258" t="s">
        <v>5373</v>
      </c>
      <c r="D162" s="261" t="s">
        <v>5374</v>
      </c>
      <c r="E162" s="262" t="s">
        <v>5080</v>
      </c>
      <c r="F162" s="265" t="s">
        <v>5370</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5283</v>
      </c>
      <c r="B163" s="257" t="s">
        <v>5342</v>
      </c>
      <c r="C163" s="258" t="s">
        <v>5375</v>
      </c>
      <c r="D163" s="261" t="s">
        <v>5376</v>
      </c>
      <c r="E163" s="262" t="s">
        <v>5080</v>
      </c>
      <c r="F163" s="265" t="s">
        <v>5370</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5283</v>
      </c>
      <c r="B164" s="257" t="s">
        <v>5342</v>
      </c>
      <c r="C164" s="258" t="s">
        <v>5377</v>
      </c>
      <c r="D164" s="261" t="s">
        <v>5378</v>
      </c>
      <c r="E164" s="262" t="s">
        <v>5080</v>
      </c>
      <c r="F164" s="265" t="s">
        <v>5370</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5283</v>
      </c>
      <c r="B165" s="256" t="s">
        <v>5379</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5283</v>
      </c>
      <c r="B166" s="257" t="s">
        <v>5379</v>
      </c>
      <c r="C166" s="258" t="s">
        <v>5380</v>
      </c>
      <c r="D166" s="261" t="s">
        <v>5381</v>
      </c>
      <c r="E166" s="262" t="s">
        <v>5051</v>
      </c>
      <c r="F166" s="265" t="s">
        <v>5382</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5283</v>
      </c>
      <c r="B167" s="257" t="s">
        <v>5379</v>
      </c>
      <c r="C167" s="258" t="s">
        <v>5383</v>
      </c>
      <c r="D167" s="261" t="s">
        <v>5384</v>
      </c>
      <c r="E167" s="262" t="s">
        <v>5195</v>
      </c>
      <c r="F167" s="265" t="s">
        <v>5382</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5283</v>
      </c>
      <c r="B168" s="257" t="s">
        <v>5379</v>
      </c>
      <c r="C168" s="258" t="s">
        <v>5385</v>
      </c>
      <c r="D168" s="261" t="s">
        <v>5386</v>
      </c>
      <c r="E168" s="262" t="s">
        <v>5147</v>
      </c>
      <c r="F168" s="265" t="s">
        <v>5382</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5283</v>
      </c>
      <c r="B169" s="257" t="s">
        <v>5379</v>
      </c>
      <c r="C169" s="258" t="s">
        <v>5387</v>
      </c>
      <c r="D169" s="261" t="s">
        <v>5388</v>
      </c>
      <c r="E169" s="262" t="s">
        <v>5147</v>
      </c>
      <c r="F169" s="265" t="s">
        <v>5382</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5283</v>
      </c>
      <c r="B170" s="257" t="s">
        <v>5379</v>
      </c>
      <c r="C170" s="258" t="s">
        <v>5389</v>
      </c>
      <c r="D170" s="261" t="s">
        <v>5390</v>
      </c>
      <c r="E170" s="262" t="s">
        <v>5195</v>
      </c>
      <c r="F170" s="265" t="s">
        <v>5382</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5283</v>
      </c>
      <c r="B171" s="257" t="s">
        <v>5379</v>
      </c>
      <c r="C171" s="258" t="s">
        <v>5391</v>
      </c>
      <c r="D171" s="261" t="s">
        <v>5392</v>
      </c>
      <c r="E171" s="262" t="s">
        <v>5080</v>
      </c>
      <c r="F171" s="265" t="s">
        <v>5382</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5283</v>
      </c>
      <c r="B172" s="257" t="s">
        <v>5379</v>
      </c>
      <c r="C172" s="258" t="s">
        <v>5393</v>
      </c>
      <c r="D172" s="261" t="s">
        <v>5394</v>
      </c>
      <c r="E172" s="262" t="s">
        <v>5147</v>
      </c>
      <c r="F172" s="265" t="s">
        <v>5382</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5283</v>
      </c>
      <c r="B173" s="257" t="s">
        <v>5379</v>
      </c>
      <c r="C173" s="258" t="s">
        <v>5395</v>
      </c>
      <c r="D173" s="261" t="s">
        <v>5396</v>
      </c>
      <c r="E173" s="262" t="s">
        <v>5080</v>
      </c>
      <c r="F173" s="265" t="s">
        <v>5382</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5283</v>
      </c>
      <c r="B174" s="257" t="s">
        <v>5379</v>
      </c>
      <c r="C174" s="258" t="s">
        <v>5397</v>
      </c>
      <c r="D174" s="261" t="s">
        <v>5398</v>
      </c>
      <c r="E174" s="262" t="s">
        <v>5147</v>
      </c>
      <c r="F174" s="265" t="s">
        <v>5382</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5283</v>
      </c>
      <c r="B175" s="257" t="s">
        <v>5379</v>
      </c>
      <c r="C175" s="258" t="s">
        <v>5399</v>
      </c>
      <c r="D175" s="261" t="s">
        <v>5400</v>
      </c>
      <c r="E175" s="262" t="s">
        <v>5080</v>
      </c>
      <c r="F175" s="265" t="s">
        <v>5382</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5283</v>
      </c>
      <c r="B176" s="257" t="s">
        <v>5379</v>
      </c>
      <c r="C176" s="258" t="s">
        <v>5401</v>
      </c>
      <c r="D176" s="261" t="s">
        <v>5402</v>
      </c>
      <c r="E176" s="262" t="s">
        <v>5051</v>
      </c>
      <c r="F176" s="265" t="s">
        <v>5382</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5283</v>
      </c>
      <c r="B177" s="257" t="s">
        <v>5379</v>
      </c>
      <c r="C177" s="258" t="s">
        <v>5403</v>
      </c>
      <c r="D177" s="261" t="s">
        <v>5404</v>
      </c>
      <c r="E177" s="262" t="s">
        <v>5051</v>
      </c>
      <c r="F177" s="265" t="s">
        <v>5382</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5283</v>
      </c>
      <c r="B178" s="257" t="s">
        <v>5379</v>
      </c>
      <c r="C178" s="258" t="s">
        <v>5405</v>
      </c>
      <c r="D178" s="261" t="s">
        <v>5406</v>
      </c>
      <c r="E178" s="262" t="s">
        <v>5080</v>
      </c>
      <c r="F178" s="265" t="s">
        <v>5382</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5283</v>
      </c>
      <c r="B179" s="257" t="s">
        <v>5379</v>
      </c>
      <c r="C179" s="258" t="s">
        <v>5407</v>
      </c>
      <c r="D179" s="261" t="s">
        <v>5408</v>
      </c>
      <c r="E179" s="262" t="s">
        <v>5195</v>
      </c>
      <c r="F179" s="265" t="s">
        <v>5382</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5283</v>
      </c>
      <c r="B180" s="257" t="s">
        <v>5379</v>
      </c>
      <c r="C180" s="258" t="s">
        <v>5409</v>
      </c>
      <c r="D180" s="261" t="s">
        <v>5410</v>
      </c>
      <c r="E180" s="262" t="s">
        <v>5195</v>
      </c>
      <c r="F180" s="265" t="s">
        <v>5382</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5283</v>
      </c>
      <c r="B181" s="256" t="s">
        <v>5411</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5283</v>
      </c>
      <c r="B182" s="257" t="s">
        <v>5411</v>
      </c>
      <c r="C182" s="258" t="s">
        <v>5412</v>
      </c>
      <c r="D182" s="261" t="s">
        <v>5413</v>
      </c>
      <c r="E182" s="262" t="s">
        <v>5051</v>
      </c>
      <c r="F182" s="265" t="s">
        <v>5414</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5283</v>
      </c>
      <c r="B183" s="257" t="s">
        <v>5411</v>
      </c>
      <c r="C183" s="258" t="s">
        <v>5415</v>
      </c>
      <c r="D183" s="261" t="s">
        <v>5416</v>
      </c>
      <c r="E183" s="262" t="s">
        <v>5051</v>
      </c>
      <c r="F183" s="265" t="s">
        <v>5414</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5283</v>
      </c>
      <c r="B184" s="257" t="s">
        <v>5411</v>
      </c>
      <c r="C184" s="258" t="s">
        <v>5417</v>
      </c>
      <c r="D184" s="261" t="s">
        <v>5418</v>
      </c>
      <c r="E184" s="262" t="s">
        <v>5051</v>
      </c>
      <c r="F184" s="265" t="s">
        <v>5414</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5283</v>
      </c>
      <c r="B185" s="257" t="s">
        <v>5411</v>
      </c>
      <c r="C185" s="258" t="s">
        <v>5419</v>
      </c>
      <c r="D185" s="261" t="s">
        <v>5420</v>
      </c>
      <c r="E185" s="262" t="s">
        <v>5051</v>
      </c>
      <c r="F185" s="265" t="s">
        <v>5414</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5283</v>
      </c>
      <c r="B186" s="257" t="s">
        <v>5411</v>
      </c>
      <c r="C186" s="258" t="s">
        <v>5421</v>
      </c>
      <c r="D186" s="261" t="s">
        <v>5422</v>
      </c>
      <c r="E186" s="262" t="s">
        <v>5051</v>
      </c>
      <c r="F186" s="265" t="s">
        <v>5414</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5283</v>
      </c>
      <c r="B187" s="257" t="s">
        <v>5411</v>
      </c>
      <c r="C187" s="258" t="s">
        <v>5423</v>
      </c>
      <c r="D187" s="261" t="s">
        <v>5424</v>
      </c>
      <c r="E187" s="262" t="s">
        <v>5080</v>
      </c>
      <c r="F187" s="265" t="s">
        <v>5414</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5283</v>
      </c>
      <c r="B188" s="257" t="s">
        <v>5411</v>
      </c>
      <c r="C188" s="258" t="s">
        <v>5425</v>
      </c>
      <c r="D188" s="261" t="s">
        <v>5426</v>
      </c>
      <c r="E188" s="262" t="s">
        <v>5080</v>
      </c>
      <c r="F188" s="265" t="s">
        <v>5414</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5283</v>
      </c>
      <c r="B189" s="257" t="s">
        <v>5411</v>
      </c>
      <c r="C189" s="258" t="s">
        <v>5427</v>
      </c>
      <c r="D189" s="261" t="s">
        <v>5428</v>
      </c>
      <c r="E189" s="262" t="s">
        <v>5080</v>
      </c>
      <c r="F189" s="265" t="s">
        <v>5414</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5283</v>
      </c>
      <c r="B190" s="257" t="s">
        <v>5411</v>
      </c>
      <c r="C190" s="258" t="s">
        <v>5429</v>
      </c>
      <c r="D190" s="261" t="s">
        <v>5430</v>
      </c>
      <c r="E190" s="262" t="s">
        <v>5080</v>
      </c>
      <c r="F190" s="265" t="s">
        <v>5414</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5283</v>
      </c>
      <c r="B191" s="257" t="s">
        <v>5411</v>
      </c>
      <c r="C191" s="258" t="s">
        <v>5431</v>
      </c>
      <c r="D191" s="261" t="s">
        <v>5432</v>
      </c>
      <c r="E191" s="262" t="s">
        <v>5051</v>
      </c>
      <c r="F191" s="265" t="s">
        <v>5414</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5283</v>
      </c>
      <c r="B192" s="257" t="s">
        <v>5411</v>
      </c>
      <c r="C192" s="258" t="s">
        <v>5433</v>
      </c>
      <c r="D192" s="261" t="s">
        <v>5434</v>
      </c>
      <c r="E192" s="262" t="s">
        <v>5051</v>
      </c>
      <c r="F192" s="265" t="s">
        <v>5414</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5283</v>
      </c>
      <c r="B193" s="257" t="s">
        <v>5411</v>
      </c>
      <c r="C193" s="258" t="s">
        <v>5435</v>
      </c>
      <c r="D193" s="261" t="s">
        <v>5436</v>
      </c>
      <c r="E193" s="262" t="s">
        <v>5051</v>
      </c>
      <c r="F193" s="265" t="s">
        <v>5414</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5283</v>
      </c>
      <c r="B194" s="257" t="s">
        <v>5411</v>
      </c>
      <c r="C194" s="258" t="s">
        <v>5437</v>
      </c>
      <c r="D194" s="261" t="s">
        <v>5438</v>
      </c>
      <c r="E194" s="262" t="s">
        <v>5051</v>
      </c>
      <c r="F194" s="265" t="s">
        <v>5414</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5283</v>
      </c>
      <c r="B195" s="257" t="s">
        <v>5411</v>
      </c>
      <c r="C195" s="258" t="s">
        <v>5439</v>
      </c>
      <c r="D195" s="261" t="s">
        <v>5440</v>
      </c>
      <c r="E195" s="262" t="s">
        <v>5051</v>
      </c>
      <c r="F195" s="265" t="s">
        <v>5414</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5283</v>
      </c>
      <c r="B196" s="257" t="s">
        <v>5411</v>
      </c>
      <c r="C196" s="258" t="s">
        <v>5441</v>
      </c>
      <c r="D196" s="261" t="s">
        <v>5442</v>
      </c>
      <c r="E196" s="262" t="s">
        <v>5051</v>
      </c>
      <c r="F196" s="265" t="s">
        <v>5443</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5283</v>
      </c>
      <c r="B197" s="257" t="s">
        <v>5411</v>
      </c>
      <c r="C197" s="258" t="s">
        <v>5444</v>
      </c>
      <c r="D197" s="261" t="s">
        <v>5445</v>
      </c>
      <c r="E197" s="262" t="s">
        <v>5051</v>
      </c>
      <c r="F197" s="265" t="s">
        <v>5443</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5283</v>
      </c>
      <c r="B198" s="257" t="s">
        <v>5411</v>
      </c>
      <c r="C198" s="258" t="s">
        <v>5446</v>
      </c>
      <c r="D198" s="261" t="s">
        <v>5447</v>
      </c>
      <c r="E198" s="262" t="s">
        <v>5051</v>
      </c>
      <c r="F198" s="265" t="s">
        <v>5443</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5283</v>
      </c>
      <c r="B199" s="257" t="s">
        <v>5411</v>
      </c>
      <c r="C199" s="258" t="s">
        <v>5448</v>
      </c>
      <c r="D199" s="261" t="s">
        <v>5449</v>
      </c>
      <c r="E199" s="262" t="s">
        <v>5051</v>
      </c>
      <c r="F199" s="265" t="s">
        <v>5443</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5450</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5450</v>
      </c>
      <c r="B201" s="256" t="s">
        <v>5451</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5450</v>
      </c>
      <c r="B202" s="257" t="s">
        <v>5451</v>
      </c>
      <c r="C202" s="258" t="s">
        <v>5452</v>
      </c>
      <c r="D202" s="261" t="s">
        <v>5453</v>
      </c>
      <c r="E202" s="262" t="s">
        <v>5330</v>
      </c>
      <c r="F202" s="265" t="s">
        <v>5454</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5450</v>
      </c>
      <c r="B203" s="257" t="s">
        <v>5451</v>
      </c>
      <c r="C203" s="258" t="s">
        <v>5455</v>
      </c>
      <c r="D203" s="261" t="s">
        <v>5456</v>
      </c>
      <c r="E203" s="262" t="s">
        <v>5330</v>
      </c>
      <c r="F203" s="265" t="s">
        <v>5454</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5450</v>
      </c>
      <c r="B204" s="257" t="s">
        <v>5451</v>
      </c>
      <c r="C204" s="258" t="s">
        <v>5457</v>
      </c>
      <c r="D204" s="261" t="s">
        <v>5458</v>
      </c>
      <c r="E204" s="262" t="s">
        <v>5330</v>
      </c>
      <c r="F204" s="265" t="s">
        <v>5454</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5450</v>
      </c>
      <c r="B205" s="257" t="s">
        <v>5451</v>
      </c>
      <c r="C205" s="258" t="s">
        <v>5459</v>
      </c>
      <c r="D205" s="261" t="s">
        <v>5460</v>
      </c>
      <c r="E205" s="262" t="s">
        <v>5330</v>
      </c>
      <c r="F205" s="265" t="s">
        <v>5454</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5450</v>
      </c>
      <c r="B206" s="257" t="s">
        <v>5451</v>
      </c>
      <c r="C206" s="258" t="s">
        <v>5461</v>
      </c>
      <c r="D206" s="261" t="s">
        <v>5462</v>
      </c>
      <c r="E206" s="262" t="s">
        <v>5330</v>
      </c>
      <c r="F206" s="265" t="s">
        <v>5454</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5450</v>
      </c>
      <c r="B207" s="257" t="s">
        <v>5451</v>
      </c>
      <c r="C207" s="258" t="s">
        <v>5463</v>
      </c>
      <c r="D207" s="261" t="s">
        <v>5464</v>
      </c>
      <c r="E207" s="262" t="s">
        <v>5195</v>
      </c>
      <c r="F207" s="265" t="s">
        <v>5454</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5450</v>
      </c>
      <c r="B208" s="257" t="s">
        <v>5451</v>
      </c>
      <c r="C208" s="258" t="s">
        <v>5465</v>
      </c>
      <c r="D208" s="261" t="s">
        <v>5466</v>
      </c>
      <c r="E208" s="262" t="s">
        <v>5195</v>
      </c>
      <c r="F208" s="265" t="s">
        <v>5454</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5450</v>
      </c>
      <c r="B209" s="257" t="s">
        <v>5451</v>
      </c>
      <c r="C209" s="258" t="s">
        <v>5467</v>
      </c>
      <c r="D209" s="261" t="s">
        <v>5468</v>
      </c>
      <c r="E209" s="262" t="s">
        <v>5330</v>
      </c>
      <c r="F209" s="265" t="s">
        <v>5454</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5450</v>
      </c>
      <c r="B210" s="257" t="s">
        <v>5451</v>
      </c>
      <c r="C210" s="258" t="s">
        <v>5469</v>
      </c>
      <c r="D210" s="261" t="s">
        <v>5470</v>
      </c>
      <c r="E210" s="262" t="s">
        <v>5080</v>
      </c>
      <c r="F210" s="265" t="s">
        <v>5471</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5450</v>
      </c>
      <c r="B211" s="257" t="s">
        <v>5451</v>
      </c>
      <c r="C211" s="258" t="s">
        <v>5472</v>
      </c>
      <c r="D211" s="261" t="s">
        <v>5473</v>
      </c>
      <c r="E211" s="262" t="s">
        <v>5080</v>
      </c>
      <c r="F211" s="265" t="s">
        <v>5471</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5450</v>
      </c>
      <c r="B212" s="257" t="s">
        <v>5451</v>
      </c>
      <c r="C212" s="258" t="s">
        <v>5474</v>
      </c>
      <c r="D212" s="261" t="s">
        <v>5475</v>
      </c>
      <c r="E212" s="262" t="s">
        <v>5147</v>
      </c>
      <c r="F212" s="265" t="s">
        <v>5476</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5450</v>
      </c>
      <c r="B213" s="257" t="s">
        <v>5451</v>
      </c>
      <c r="C213" s="258" t="s">
        <v>5477</v>
      </c>
      <c r="D213" s="261" t="s">
        <v>5478</v>
      </c>
      <c r="E213" s="262" t="s">
        <v>5080</v>
      </c>
      <c r="F213" s="265" t="s">
        <v>5479</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5450</v>
      </c>
      <c r="B214" s="257" t="s">
        <v>5451</v>
      </c>
      <c r="C214" s="258" t="s">
        <v>5480</v>
      </c>
      <c r="D214" s="261" t="s">
        <v>5481</v>
      </c>
      <c r="E214" s="262" t="s">
        <v>5147</v>
      </c>
      <c r="F214" s="265" t="s">
        <v>5482</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5450</v>
      </c>
      <c r="B215" s="257" t="s">
        <v>5451</v>
      </c>
      <c r="C215" s="258" t="s">
        <v>5483</v>
      </c>
      <c r="D215" s="261" t="s">
        <v>5484</v>
      </c>
      <c r="E215" s="262" t="s">
        <v>5051</v>
      </c>
      <c r="F215" s="265" t="s">
        <v>5482</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5450</v>
      </c>
      <c r="B216" s="257" t="s">
        <v>5451</v>
      </c>
      <c r="C216" s="258" t="s">
        <v>5485</v>
      </c>
      <c r="D216" s="261" t="s">
        <v>5486</v>
      </c>
      <c r="E216" s="262" t="s">
        <v>5051</v>
      </c>
      <c r="F216" s="265" t="s">
        <v>5482</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5450</v>
      </c>
      <c r="B217" s="257" t="s">
        <v>5451</v>
      </c>
      <c r="C217" s="258" t="s">
        <v>5487</v>
      </c>
      <c r="D217" s="261" t="s">
        <v>5488</v>
      </c>
      <c r="E217" s="262" t="s">
        <v>5080</v>
      </c>
      <c r="F217" s="265" t="s">
        <v>5482</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5450</v>
      </c>
      <c r="B218" s="257" t="s">
        <v>5451</v>
      </c>
      <c r="C218" s="258" t="s">
        <v>5489</v>
      </c>
      <c r="D218" s="261" t="s">
        <v>5490</v>
      </c>
      <c r="E218" s="262" t="s">
        <v>5080</v>
      </c>
      <c r="F218" s="265" t="s">
        <v>5482</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5450</v>
      </c>
      <c r="B219" s="257" t="s">
        <v>5451</v>
      </c>
      <c r="C219" s="258" t="s">
        <v>5491</v>
      </c>
      <c r="D219" s="261" t="s">
        <v>5492</v>
      </c>
      <c r="E219" s="262" t="s">
        <v>5080</v>
      </c>
      <c r="F219" s="265" t="s">
        <v>5482</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5450</v>
      </c>
      <c r="B220" s="257" t="s">
        <v>5451</v>
      </c>
      <c r="C220" s="258" t="s">
        <v>5493</v>
      </c>
      <c r="D220" s="261" t="s">
        <v>5494</v>
      </c>
      <c r="E220" s="262" t="s">
        <v>5080</v>
      </c>
      <c r="F220" s="265" t="s">
        <v>5482</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5450</v>
      </c>
      <c r="B221" s="256" t="s">
        <v>5495</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5450</v>
      </c>
      <c r="B222" s="257" t="s">
        <v>5495</v>
      </c>
      <c r="C222" s="258" t="s">
        <v>5496</v>
      </c>
      <c r="D222" s="261" t="s">
        <v>5497</v>
      </c>
      <c r="E222" s="262" t="s">
        <v>5147</v>
      </c>
      <c r="F222" s="265" t="s">
        <v>5498</v>
      </c>
      <c r="G222" s="268">
        <f>IF(COUNTIF(H222:AU222,"&lt;&gt;")=0,"",SUMPRODUCT(((Recommendations[ImplStatus]="Implemented")+(Recommendations[ImplStatus]="Compensated"))*ISNUMBER(MATCH(Recommendations[Id],H222:AU222,0)))/COUNTIF(H222:AU222,"&lt;&gt;"))</f>
        <v>0</v>
      </c>
      <c r="H222" s="269" t="s">
        <v>87</v>
      </c>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5450</v>
      </c>
      <c r="B223" s="257" t="s">
        <v>5495</v>
      </c>
      <c r="C223" s="258" t="s">
        <v>5499</v>
      </c>
      <c r="D223" s="261" t="s">
        <v>5500</v>
      </c>
      <c r="E223" s="262" t="s">
        <v>5147</v>
      </c>
      <c r="F223" s="265" t="s">
        <v>5498</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5450</v>
      </c>
      <c r="B224" s="257" t="s">
        <v>5495</v>
      </c>
      <c r="C224" s="258" t="s">
        <v>5501</v>
      </c>
      <c r="D224" s="261" t="s">
        <v>5502</v>
      </c>
      <c r="E224" s="262" t="s">
        <v>5147</v>
      </c>
      <c r="F224" s="265" t="s">
        <v>5498</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5450</v>
      </c>
      <c r="B225" s="257" t="s">
        <v>5495</v>
      </c>
      <c r="C225" s="258" t="s">
        <v>5503</v>
      </c>
      <c r="D225" s="261" t="s">
        <v>5504</v>
      </c>
      <c r="E225" s="262" t="s">
        <v>5147</v>
      </c>
      <c r="F225" s="265" t="s">
        <v>5498</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5450</v>
      </c>
      <c r="B226" s="257" t="s">
        <v>5495</v>
      </c>
      <c r="C226" s="258" t="s">
        <v>5505</v>
      </c>
      <c r="D226" s="261" t="s">
        <v>5506</v>
      </c>
      <c r="E226" s="262" t="s">
        <v>5147</v>
      </c>
      <c r="F226" s="265" t="s">
        <v>5498</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5450</v>
      </c>
      <c r="B227" s="257" t="s">
        <v>5495</v>
      </c>
      <c r="C227" s="258" t="s">
        <v>5507</v>
      </c>
      <c r="D227" s="261" t="s">
        <v>5508</v>
      </c>
      <c r="E227" s="262" t="s">
        <v>5147</v>
      </c>
      <c r="F227" s="265" t="s">
        <v>5498</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5450</v>
      </c>
      <c r="B228" s="257" t="s">
        <v>5495</v>
      </c>
      <c r="C228" s="258" t="s">
        <v>5509</v>
      </c>
      <c r="D228" s="261" t="s">
        <v>5510</v>
      </c>
      <c r="E228" s="262" t="s">
        <v>5147</v>
      </c>
      <c r="F228" s="265" t="s">
        <v>5498</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5450</v>
      </c>
      <c r="B229" s="257" t="s">
        <v>5495</v>
      </c>
      <c r="C229" s="258" t="s">
        <v>5511</v>
      </c>
      <c r="D229" s="261" t="s">
        <v>5512</v>
      </c>
      <c r="E229" s="262" t="s">
        <v>5051</v>
      </c>
      <c r="F229" s="265" t="s">
        <v>5498</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5450</v>
      </c>
      <c r="B230" s="257" t="s">
        <v>5495</v>
      </c>
      <c r="C230" s="258" t="s">
        <v>5513</v>
      </c>
      <c r="D230" s="261" t="s">
        <v>5514</v>
      </c>
      <c r="E230" s="262" t="s">
        <v>5051</v>
      </c>
      <c r="F230" s="265" t="s">
        <v>5498</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5450</v>
      </c>
      <c r="B231" s="257" t="s">
        <v>5495</v>
      </c>
      <c r="C231" s="258" t="s">
        <v>5515</v>
      </c>
      <c r="D231" s="261" t="s">
        <v>5516</v>
      </c>
      <c r="E231" s="262" t="s">
        <v>5147</v>
      </c>
      <c r="F231" s="265" t="s">
        <v>5517</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5450</v>
      </c>
      <c r="B232" s="257" t="s">
        <v>5495</v>
      </c>
      <c r="C232" s="258" t="s">
        <v>5518</v>
      </c>
      <c r="D232" s="261" t="s">
        <v>5519</v>
      </c>
      <c r="E232" s="262" t="s">
        <v>5147</v>
      </c>
      <c r="F232" s="265" t="s">
        <v>5517</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5450</v>
      </c>
      <c r="B233" s="257" t="s">
        <v>5495</v>
      </c>
      <c r="C233" s="258" t="s">
        <v>5520</v>
      </c>
      <c r="D233" s="261" t="s">
        <v>5521</v>
      </c>
      <c r="E233" s="262" t="s">
        <v>5080</v>
      </c>
      <c r="F233" s="265" t="s">
        <v>5517</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5450</v>
      </c>
      <c r="B234" s="257" t="s">
        <v>5495</v>
      </c>
      <c r="C234" s="258" t="s">
        <v>5522</v>
      </c>
      <c r="D234" s="261" t="s">
        <v>5523</v>
      </c>
      <c r="E234" s="262" t="s">
        <v>5080</v>
      </c>
      <c r="F234" s="265" t="s">
        <v>5517</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5450</v>
      </c>
      <c r="B235" s="257" t="s">
        <v>5495</v>
      </c>
      <c r="C235" s="258" t="s">
        <v>5524</v>
      </c>
      <c r="D235" s="261" t="s">
        <v>5525</v>
      </c>
      <c r="E235" s="262" t="s">
        <v>5147</v>
      </c>
      <c r="F235" s="265" t="s">
        <v>5517</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5450</v>
      </c>
      <c r="B236" s="257" t="s">
        <v>5495</v>
      </c>
      <c r="C236" s="258" t="s">
        <v>5526</v>
      </c>
      <c r="D236" s="261" t="s">
        <v>5527</v>
      </c>
      <c r="E236" s="262" t="s">
        <v>5080</v>
      </c>
      <c r="F236" s="265" t="s">
        <v>5517</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5450</v>
      </c>
      <c r="B237" s="256" t="s">
        <v>1684</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5450</v>
      </c>
      <c r="B238" s="257" t="s">
        <v>1684</v>
      </c>
      <c r="C238" s="258" t="s">
        <v>5528</v>
      </c>
      <c r="D238" s="261" t="s">
        <v>5529</v>
      </c>
      <c r="E238" s="262" t="s">
        <v>5051</v>
      </c>
      <c r="F238" s="265" t="s">
        <v>5530</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5450</v>
      </c>
      <c r="B239" s="257" t="s">
        <v>1684</v>
      </c>
      <c r="C239" s="258" t="s">
        <v>5531</v>
      </c>
      <c r="D239" s="261" t="s">
        <v>5532</v>
      </c>
      <c r="E239" s="262" t="s">
        <v>5051</v>
      </c>
      <c r="F239" s="265" t="s">
        <v>5530</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5450</v>
      </c>
      <c r="B240" s="257" t="s">
        <v>1684</v>
      </c>
      <c r="C240" s="258" t="s">
        <v>5533</v>
      </c>
      <c r="D240" s="261" t="s">
        <v>5534</v>
      </c>
      <c r="E240" s="262" t="s">
        <v>5051</v>
      </c>
      <c r="F240" s="265" t="s">
        <v>5530</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5450</v>
      </c>
      <c r="B241" s="257" t="s">
        <v>1684</v>
      </c>
      <c r="C241" s="258" t="s">
        <v>5535</v>
      </c>
      <c r="D241" s="261" t="s">
        <v>5536</v>
      </c>
      <c r="E241" s="262" t="s">
        <v>5051</v>
      </c>
      <c r="F241" s="265" t="s">
        <v>5530</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5450</v>
      </c>
      <c r="B242" s="257" t="s">
        <v>1684</v>
      </c>
      <c r="C242" s="258" t="s">
        <v>5537</v>
      </c>
      <c r="D242" s="261" t="s">
        <v>5538</v>
      </c>
      <c r="E242" s="262" t="s">
        <v>5051</v>
      </c>
      <c r="F242" s="265" t="s">
        <v>5530</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5450</v>
      </c>
      <c r="B243" s="257" t="s">
        <v>1684</v>
      </c>
      <c r="C243" s="258" t="s">
        <v>5539</v>
      </c>
      <c r="D243" s="261" t="s">
        <v>5540</v>
      </c>
      <c r="E243" s="262" t="s">
        <v>5051</v>
      </c>
      <c r="F243" s="265" t="s">
        <v>5530</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5450</v>
      </c>
      <c r="B244" s="257" t="s">
        <v>1684</v>
      </c>
      <c r="C244" s="258" t="s">
        <v>5541</v>
      </c>
      <c r="D244" s="261" t="s">
        <v>5542</v>
      </c>
      <c r="E244" s="262" t="s">
        <v>5051</v>
      </c>
      <c r="F244" s="265" t="s">
        <v>5530</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5450</v>
      </c>
      <c r="B245" s="257" t="s">
        <v>1684</v>
      </c>
      <c r="C245" s="258" t="s">
        <v>5543</v>
      </c>
      <c r="D245" s="261" t="s">
        <v>5544</v>
      </c>
      <c r="E245" s="262" t="s">
        <v>5051</v>
      </c>
      <c r="F245" s="265" t="s">
        <v>5530</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5450</v>
      </c>
      <c r="B246" s="257" t="s">
        <v>1684</v>
      </c>
      <c r="C246" s="258" t="s">
        <v>5545</v>
      </c>
      <c r="D246" s="261" t="s">
        <v>5546</v>
      </c>
      <c r="E246" s="262" t="s">
        <v>5051</v>
      </c>
      <c r="F246" s="265" t="s">
        <v>5530</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5450</v>
      </c>
      <c r="B247" s="257" t="s">
        <v>1684</v>
      </c>
      <c r="C247" s="258" t="s">
        <v>5547</v>
      </c>
      <c r="D247" s="261" t="s">
        <v>5548</v>
      </c>
      <c r="E247" s="262" t="s">
        <v>5051</v>
      </c>
      <c r="F247" s="265" t="s">
        <v>5530</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5450</v>
      </c>
      <c r="B248" s="257" t="s">
        <v>1684</v>
      </c>
      <c r="C248" s="258" t="s">
        <v>5549</v>
      </c>
      <c r="D248" s="261" t="s">
        <v>5550</v>
      </c>
      <c r="E248" s="262" t="s">
        <v>5080</v>
      </c>
      <c r="F248" s="265" t="s">
        <v>5530</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5450</v>
      </c>
      <c r="B249" s="257" t="s">
        <v>1684</v>
      </c>
      <c r="C249" s="258" t="s">
        <v>5551</v>
      </c>
      <c r="D249" s="261" t="s">
        <v>5552</v>
      </c>
      <c r="E249" s="262" t="s">
        <v>5080</v>
      </c>
      <c r="F249" s="265" t="s">
        <v>5553</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5450</v>
      </c>
      <c r="B250" s="257" t="s">
        <v>1684</v>
      </c>
      <c r="C250" s="258" t="s">
        <v>5554</v>
      </c>
      <c r="D250" s="261" t="s">
        <v>5555</v>
      </c>
      <c r="E250" s="262" t="s">
        <v>5080</v>
      </c>
      <c r="F250" s="265" t="s">
        <v>5553</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5450</v>
      </c>
      <c r="B251" s="256" t="s">
        <v>5556</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5450</v>
      </c>
      <c r="B252" s="257" t="s">
        <v>5556</v>
      </c>
      <c r="C252" s="258" t="s">
        <v>5557</v>
      </c>
      <c r="D252" s="261" t="s">
        <v>5558</v>
      </c>
      <c r="E252" s="262" t="s">
        <v>5147</v>
      </c>
      <c r="F252" s="265" t="s">
        <v>5559</v>
      </c>
      <c r="G252" s="268">
        <f>IF(COUNTIF(H252:AU252,"&lt;&gt;")=0,"",SUMPRODUCT(((Recommendations[ImplStatus]="Implemented")+(Recommendations[ImplStatus]="Compensated"))*ISNUMBER(MATCH(Recommendations[Id],H252:AU252,0)))/COUNTIF(H252:AU252,"&lt;&gt;"))</f>
        <v>0</v>
      </c>
      <c r="H252" s="269" t="s">
        <v>87</v>
      </c>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5450</v>
      </c>
      <c r="B253" s="257" t="s">
        <v>5556</v>
      </c>
      <c r="C253" s="258" t="s">
        <v>5560</v>
      </c>
      <c r="D253" s="261" t="s">
        <v>5561</v>
      </c>
      <c r="E253" s="262" t="s">
        <v>5147</v>
      </c>
      <c r="F253" s="265" t="s">
        <v>5559</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5450</v>
      </c>
      <c r="B254" s="257" t="s">
        <v>5556</v>
      </c>
      <c r="C254" s="258" t="s">
        <v>5562</v>
      </c>
      <c r="D254" s="261" t="s">
        <v>5563</v>
      </c>
      <c r="E254" s="262" t="s">
        <v>5147</v>
      </c>
      <c r="F254" s="265" t="s">
        <v>5559</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5450</v>
      </c>
      <c r="B255" s="257" t="s">
        <v>5556</v>
      </c>
      <c r="C255" s="258" t="s">
        <v>5564</v>
      </c>
      <c r="D255" s="261" t="s">
        <v>5565</v>
      </c>
      <c r="E255" s="262" t="s">
        <v>5147</v>
      </c>
      <c r="F255" s="265" t="s">
        <v>5559</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5450</v>
      </c>
      <c r="B256" s="257" t="s">
        <v>5556</v>
      </c>
      <c r="C256" s="258" t="s">
        <v>5566</v>
      </c>
      <c r="D256" s="261" t="s">
        <v>5567</v>
      </c>
      <c r="E256" s="262" t="s">
        <v>5147</v>
      </c>
      <c r="F256" s="265" t="s">
        <v>5559</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5450</v>
      </c>
      <c r="B257" s="257" t="s">
        <v>5556</v>
      </c>
      <c r="C257" s="258" t="s">
        <v>5568</v>
      </c>
      <c r="D257" s="261" t="s">
        <v>5569</v>
      </c>
      <c r="E257" s="262" t="s">
        <v>5051</v>
      </c>
      <c r="F257" s="265" t="s">
        <v>5559</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5450</v>
      </c>
      <c r="B258" s="257" t="s">
        <v>5556</v>
      </c>
      <c r="C258" s="258" t="s">
        <v>5570</v>
      </c>
      <c r="D258" s="261" t="s">
        <v>5571</v>
      </c>
      <c r="E258" s="262" t="s">
        <v>5051</v>
      </c>
      <c r="F258" s="265" t="s">
        <v>5559</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5450</v>
      </c>
      <c r="B259" s="257" t="s">
        <v>5556</v>
      </c>
      <c r="C259" s="258" t="s">
        <v>5572</v>
      </c>
      <c r="D259" s="261" t="s">
        <v>5573</v>
      </c>
      <c r="E259" s="262" t="s">
        <v>5051</v>
      </c>
      <c r="F259" s="265" t="s">
        <v>5559</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5450</v>
      </c>
      <c r="B260" s="257" t="s">
        <v>5556</v>
      </c>
      <c r="C260" s="258" t="s">
        <v>5574</v>
      </c>
      <c r="D260" s="261" t="s">
        <v>5575</v>
      </c>
      <c r="E260" s="262" t="s">
        <v>5051</v>
      </c>
      <c r="F260" s="265" t="s">
        <v>5559</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5450</v>
      </c>
      <c r="B261" s="257" t="s">
        <v>5556</v>
      </c>
      <c r="C261" s="258" t="s">
        <v>5576</v>
      </c>
      <c r="D261" s="261" t="s">
        <v>5577</v>
      </c>
      <c r="E261" s="262" t="s">
        <v>5195</v>
      </c>
      <c r="F261" s="265" t="s">
        <v>5559</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5450</v>
      </c>
      <c r="B262" s="257" t="s">
        <v>5556</v>
      </c>
      <c r="C262" s="258" t="s">
        <v>5578</v>
      </c>
      <c r="D262" s="261" t="s">
        <v>5579</v>
      </c>
      <c r="E262" s="262" t="s">
        <v>5195</v>
      </c>
      <c r="F262" s="265" t="s">
        <v>5559</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5450</v>
      </c>
      <c r="B263" s="257" t="s">
        <v>5556</v>
      </c>
      <c r="C263" s="258" t="s">
        <v>5580</v>
      </c>
      <c r="D263" s="261" t="s">
        <v>5581</v>
      </c>
      <c r="E263" s="262" t="s">
        <v>5195</v>
      </c>
      <c r="F263" s="265" t="s">
        <v>5559</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5450</v>
      </c>
      <c r="B264" s="256" t="s">
        <v>5582</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5450</v>
      </c>
      <c r="B265" s="257" t="s">
        <v>5582</v>
      </c>
      <c r="C265" s="258" t="s">
        <v>5583</v>
      </c>
      <c r="D265" s="261" t="s">
        <v>5584</v>
      </c>
      <c r="E265" s="262" t="s">
        <v>5080</v>
      </c>
      <c r="F265" s="265" t="s">
        <v>5585</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5450</v>
      </c>
      <c r="B266" s="257" t="s">
        <v>5582</v>
      </c>
      <c r="C266" s="258" t="s">
        <v>5586</v>
      </c>
      <c r="D266" s="261" t="s">
        <v>5587</v>
      </c>
      <c r="E266" s="262" t="s">
        <v>5080</v>
      </c>
      <c r="F266" s="265" t="s">
        <v>5585</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5450</v>
      </c>
      <c r="B267" s="257" t="s">
        <v>5582</v>
      </c>
      <c r="C267" s="258" t="s">
        <v>5588</v>
      </c>
      <c r="D267" s="261" t="s">
        <v>5589</v>
      </c>
      <c r="E267" s="262" t="s">
        <v>5080</v>
      </c>
      <c r="F267" s="265" t="s">
        <v>5585</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5450</v>
      </c>
      <c r="B268" s="257" t="s">
        <v>5582</v>
      </c>
      <c r="C268" s="258" t="s">
        <v>5590</v>
      </c>
      <c r="D268" s="261" t="s">
        <v>5591</v>
      </c>
      <c r="E268" s="262" t="s">
        <v>5080</v>
      </c>
      <c r="F268" s="265" t="s">
        <v>5585</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5450</v>
      </c>
      <c r="B269" s="257" t="s">
        <v>5582</v>
      </c>
      <c r="C269" s="258" t="s">
        <v>5592</v>
      </c>
      <c r="D269" s="261" t="s">
        <v>5593</v>
      </c>
      <c r="E269" s="262" t="s">
        <v>5080</v>
      </c>
      <c r="F269" s="265" t="s">
        <v>5585</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5450</v>
      </c>
      <c r="B270" s="257" t="s">
        <v>5582</v>
      </c>
      <c r="C270" s="258" t="s">
        <v>5594</v>
      </c>
      <c r="D270" s="261" t="s">
        <v>5595</v>
      </c>
      <c r="E270" s="262" t="s">
        <v>5080</v>
      </c>
      <c r="F270" s="265" t="s">
        <v>5585</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5450</v>
      </c>
      <c r="B271" s="257" t="s">
        <v>5582</v>
      </c>
      <c r="C271" s="258" t="s">
        <v>5596</v>
      </c>
      <c r="D271" s="261" t="s">
        <v>5597</v>
      </c>
      <c r="E271" s="262" t="s">
        <v>5080</v>
      </c>
      <c r="F271" s="265" t="s">
        <v>5585</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5450</v>
      </c>
      <c r="B272" s="257" t="s">
        <v>5582</v>
      </c>
      <c r="C272" s="258" t="s">
        <v>5598</v>
      </c>
      <c r="D272" s="261" t="s">
        <v>5599</v>
      </c>
      <c r="E272" s="262" t="s">
        <v>5080</v>
      </c>
      <c r="F272" s="265" t="s">
        <v>5585</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5450</v>
      </c>
      <c r="B273" s="257" t="s">
        <v>5582</v>
      </c>
      <c r="C273" s="258" t="s">
        <v>5600</v>
      </c>
      <c r="D273" s="261" t="s">
        <v>5601</v>
      </c>
      <c r="E273" s="262" t="s">
        <v>5080</v>
      </c>
      <c r="F273" s="265" t="s">
        <v>5585</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5602</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5602</v>
      </c>
      <c r="B275" s="256" t="s">
        <v>5603</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5602</v>
      </c>
      <c r="B276" s="257" t="s">
        <v>5603</v>
      </c>
      <c r="C276" s="258" t="s">
        <v>5604</v>
      </c>
      <c r="D276" s="261" t="s">
        <v>5605</v>
      </c>
      <c r="E276" s="262" t="s">
        <v>5051</v>
      </c>
      <c r="F276" s="265" t="s">
        <v>5606</v>
      </c>
      <c r="G276" s="268">
        <f>IF(COUNTIF(H276:AU276,"&lt;&gt;")=0,"",SUMPRODUCT(((Recommendations[ImplStatus]="Implemented")+(Recommendations[ImplStatus]="Compensated"))*ISNUMBER(MATCH(Recommendations[Id],H276:AU276,0)))/COUNTIF(H276:AU276,"&lt;&gt;"))</f>
        <v>0</v>
      </c>
      <c r="H276" s="269" t="s">
        <v>18</v>
      </c>
      <c r="I276" s="269" t="s">
        <v>45</v>
      </c>
      <c r="J276" s="269" t="s">
        <v>53</v>
      </c>
      <c r="K276" s="269" t="s">
        <v>152</v>
      </c>
      <c r="L276" s="269" t="s">
        <v>166</v>
      </c>
      <c r="M276" s="269" t="s">
        <v>181</v>
      </c>
      <c r="N276" s="269" t="s">
        <v>236</v>
      </c>
      <c r="O276" s="269" t="s">
        <v>324</v>
      </c>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5602</v>
      </c>
      <c r="B277" s="257" t="s">
        <v>5603</v>
      </c>
      <c r="C277" s="258" t="s">
        <v>5607</v>
      </c>
      <c r="D277" s="261" t="s">
        <v>5608</v>
      </c>
      <c r="E277" s="262" t="s">
        <v>5051</v>
      </c>
      <c r="F277" s="265" t="s">
        <v>5606</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5602</v>
      </c>
      <c r="B278" s="257" t="s">
        <v>5603</v>
      </c>
      <c r="C278" s="258" t="s">
        <v>5609</v>
      </c>
      <c r="D278" s="261" t="s">
        <v>5610</v>
      </c>
      <c r="E278" s="262" t="s">
        <v>5051</v>
      </c>
      <c r="F278" s="265" t="s">
        <v>5606</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5602</v>
      </c>
      <c r="B279" s="257" t="s">
        <v>5603</v>
      </c>
      <c r="C279" s="258" t="s">
        <v>5611</v>
      </c>
      <c r="D279" s="261" t="s">
        <v>5612</v>
      </c>
      <c r="E279" s="262" t="s">
        <v>5051</v>
      </c>
      <c r="F279" s="265" t="s">
        <v>5606</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5602</v>
      </c>
      <c r="B280" s="257" t="s">
        <v>5603</v>
      </c>
      <c r="C280" s="258" t="s">
        <v>5613</v>
      </c>
      <c r="D280" s="261" t="s">
        <v>5614</v>
      </c>
      <c r="E280" s="262" t="s">
        <v>5051</v>
      </c>
      <c r="F280" s="265" t="s">
        <v>5606</v>
      </c>
      <c r="G280" s="268">
        <f>IF(COUNTIF(H280:AU280,"&lt;&gt;")=0,"",SUMPRODUCT(((Recommendations[ImplStatus]="Implemented")+(Recommendations[ImplStatus]="Compensated"))*ISNUMBER(MATCH(Recommendations[Id],H280:AU280,0)))/COUNTIF(H280:AU280,"&lt;&gt;"))</f>
        <v>0</v>
      </c>
      <c r="H280" s="269" t="s">
        <v>80</v>
      </c>
      <c r="I280" s="269" t="s">
        <v>109</v>
      </c>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5602</v>
      </c>
      <c r="B281" s="257" t="s">
        <v>5603</v>
      </c>
      <c r="C281" s="258" t="s">
        <v>5615</v>
      </c>
      <c r="D281" s="261" t="s">
        <v>5616</v>
      </c>
      <c r="E281" s="262" t="s">
        <v>5051</v>
      </c>
      <c r="F281" s="265" t="s">
        <v>5606</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5602</v>
      </c>
      <c r="B282" s="257" t="s">
        <v>5603</v>
      </c>
      <c r="C282" s="258" t="s">
        <v>5617</v>
      </c>
      <c r="D282" s="261" t="s">
        <v>5618</v>
      </c>
      <c r="E282" s="262" t="s">
        <v>5051</v>
      </c>
      <c r="F282" s="265" t="s">
        <v>5606</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5602</v>
      </c>
      <c r="B283" s="257" t="s">
        <v>5603</v>
      </c>
      <c r="C283" s="258" t="s">
        <v>5619</v>
      </c>
      <c r="D283" s="261" t="s">
        <v>5620</v>
      </c>
      <c r="E283" s="262" t="s">
        <v>5147</v>
      </c>
      <c r="F283" s="265" t="s">
        <v>5621</v>
      </c>
      <c r="G283" s="268">
        <f>IF(COUNTIF(H283:AU283,"&lt;&gt;")=0,"",SUMPRODUCT(((Recommendations[ImplStatus]="Implemented")+(Recommendations[ImplStatus]="Compensated"))*ISNUMBER(MATCH(Recommendations[Id],H283:AU283,0)))/COUNTIF(H283:AU283,"&lt;&gt;"))</f>
        <v>0</v>
      </c>
      <c r="H283" s="269" t="s">
        <v>159</v>
      </c>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5602</v>
      </c>
      <c r="B284" s="257" t="s">
        <v>5603</v>
      </c>
      <c r="C284" s="258" t="s">
        <v>5622</v>
      </c>
      <c r="D284" s="261" t="s">
        <v>5623</v>
      </c>
      <c r="E284" s="262" t="s">
        <v>5147</v>
      </c>
      <c r="F284" s="265" t="s">
        <v>5621</v>
      </c>
      <c r="G284" s="268">
        <f>IF(COUNTIF(H284:AU284,"&lt;&gt;")=0,"",SUMPRODUCT(((Recommendations[ImplStatus]="Implemented")+(Recommendations[ImplStatus]="Compensated"))*ISNUMBER(MATCH(Recommendations[Id],H284:AU284,0)))/COUNTIF(H284:AU284,"&lt;&gt;"))</f>
        <v>0</v>
      </c>
      <c r="H284" s="269" t="s">
        <v>253</v>
      </c>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5602</v>
      </c>
      <c r="B285" s="257" t="s">
        <v>5603</v>
      </c>
      <c r="C285" s="258" t="s">
        <v>5624</v>
      </c>
      <c r="D285" s="261" t="s">
        <v>5625</v>
      </c>
      <c r="E285" s="262" t="s">
        <v>5051</v>
      </c>
      <c r="F285" s="265" t="s">
        <v>5621</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5602</v>
      </c>
      <c r="B286" s="257" t="s">
        <v>5603</v>
      </c>
      <c r="C286" s="258" t="s">
        <v>5626</v>
      </c>
      <c r="D286" s="261" t="s">
        <v>5627</v>
      </c>
      <c r="E286" s="262" t="s">
        <v>5080</v>
      </c>
      <c r="F286" s="265" t="s">
        <v>5621</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5602</v>
      </c>
      <c r="B287" s="257" t="s">
        <v>5603</v>
      </c>
      <c r="C287" s="258" t="s">
        <v>5628</v>
      </c>
      <c r="D287" s="261" t="s">
        <v>5629</v>
      </c>
      <c r="E287" s="262" t="s">
        <v>5080</v>
      </c>
      <c r="F287" s="265" t="s">
        <v>5621</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5602</v>
      </c>
      <c r="B288" s="257" t="s">
        <v>5603</v>
      </c>
      <c r="C288" s="258" t="s">
        <v>5630</v>
      </c>
      <c r="D288" s="261" t="s">
        <v>5631</v>
      </c>
      <c r="E288" s="262" t="s">
        <v>5080</v>
      </c>
      <c r="F288" s="265" t="s">
        <v>5621</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5602</v>
      </c>
      <c r="B289" s="257" t="s">
        <v>5603</v>
      </c>
      <c r="C289" s="258" t="s">
        <v>5632</v>
      </c>
      <c r="D289" s="261" t="s">
        <v>5633</v>
      </c>
      <c r="E289" s="262" t="s">
        <v>5080</v>
      </c>
      <c r="F289" s="265" t="s">
        <v>5621</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5602</v>
      </c>
      <c r="B290" s="257" t="s">
        <v>5603</v>
      </c>
      <c r="C290" s="258" t="s">
        <v>5634</v>
      </c>
      <c r="D290" s="261" t="s">
        <v>5635</v>
      </c>
      <c r="E290" s="262" t="s">
        <v>5051</v>
      </c>
      <c r="F290" s="265" t="s">
        <v>5621</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5602</v>
      </c>
      <c r="B291" s="257" t="s">
        <v>5603</v>
      </c>
      <c r="C291" s="258" t="s">
        <v>5636</v>
      </c>
      <c r="D291" s="261" t="s">
        <v>5637</v>
      </c>
      <c r="E291" s="262" t="s">
        <v>5080</v>
      </c>
      <c r="F291" s="265" t="s">
        <v>5638</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5602</v>
      </c>
      <c r="B292" s="257" t="s">
        <v>5603</v>
      </c>
      <c r="C292" s="258" t="s">
        <v>5639</v>
      </c>
      <c r="D292" s="261" t="s">
        <v>5640</v>
      </c>
      <c r="E292" s="262" t="s">
        <v>5080</v>
      </c>
      <c r="F292" s="265" t="s">
        <v>5638</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5602</v>
      </c>
      <c r="B293" s="257" t="s">
        <v>5603</v>
      </c>
      <c r="C293" s="258" t="s">
        <v>5641</v>
      </c>
      <c r="D293" s="261" t="s">
        <v>5642</v>
      </c>
      <c r="E293" s="262" t="s">
        <v>5330</v>
      </c>
      <c r="F293" s="265" t="s">
        <v>5621</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5602</v>
      </c>
      <c r="B294" s="257" t="s">
        <v>5603</v>
      </c>
      <c r="C294" s="258" t="s">
        <v>5643</v>
      </c>
      <c r="D294" s="261" t="s">
        <v>5644</v>
      </c>
      <c r="E294" s="262" t="s">
        <v>5330</v>
      </c>
      <c r="F294" s="265" t="s">
        <v>5621</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5602</v>
      </c>
      <c r="B295" s="257" t="s">
        <v>5603</v>
      </c>
      <c r="C295" s="258" t="s">
        <v>5645</v>
      </c>
      <c r="D295" s="261" t="s">
        <v>5646</v>
      </c>
      <c r="E295" s="262" t="s">
        <v>5147</v>
      </c>
      <c r="F295" s="265" t="s">
        <v>5621</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5602</v>
      </c>
      <c r="B296" s="257" t="s">
        <v>5603</v>
      </c>
      <c r="C296" s="258" t="s">
        <v>5647</v>
      </c>
      <c r="D296" s="261" t="s">
        <v>5648</v>
      </c>
      <c r="E296" s="262" t="s">
        <v>5147</v>
      </c>
      <c r="F296" s="265" t="s">
        <v>5621</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5602</v>
      </c>
      <c r="B297" s="257" t="s">
        <v>5603</v>
      </c>
      <c r="C297" s="258" t="s">
        <v>5649</v>
      </c>
      <c r="D297" s="261" t="s">
        <v>5650</v>
      </c>
      <c r="E297" s="262" t="s">
        <v>5051</v>
      </c>
      <c r="F297" s="265" t="s">
        <v>5621</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5602</v>
      </c>
      <c r="B298" s="257" t="s">
        <v>5603</v>
      </c>
      <c r="C298" s="258" t="s">
        <v>5651</v>
      </c>
      <c r="D298" s="261" t="s">
        <v>5652</v>
      </c>
      <c r="E298" s="262" t="s">
        <v>5147</v>
      </c>
      <c r="F298" s="265" t="s">
        <v>5621</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5602</v>
      </c>
      <c r="B299" s="257" t="s">
        <v>5603</v>
      </c>
      <c r="C299" s="258" t="s">
        <v>5653</v>
      </c>
      <c r="D299" s="261" t="s">
        <v>5654</v>
      </c>
      <c r="E299" s="262" t="s">
        <v>5080</v>
      </c>
      <c r="F299" s="265" t="s">
        <v>5621</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5602</v>
      </c>
      <c r="B300" s="257" t="s">
        <v>5603</v>
      </c>
      <c r="C300" s="258" t="s">
        <v>5655</v>
      </c>
      <c r="D300" s="261" t="s">
        <v>5656</v>
      </c>
      <c r="E300" s="262" t="s">
        <v>5147</v>
      </c>
      <c r="F300" s="265" t="s">
        <v>5621</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5602</v>
      </c>
      <c r="B301" s="257" t="s">
        <v>5603</v>
      </c>
      <c r="C301" s="258" t="s">
        <v>5657</v>
      </c>
      <c r="D301" s="261" t="s">
        <v>5658</v>
      </c>
      <c r="E301" s="262" t="s">
        <v>5195</v>
      </c>
      <c r="F301" s="265" t="s">
        <v>5621</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5602</v>
      </c>
      <c r="B302" s="257" t="s">
        <v>5603</v>
      </c>
      <c r="C302" s="258" t="s">
        <v>5659</v>
      </c>
      <c r="D302" s="261" t="s">
        <v>5660</v>
      </c>
      <c r="E302" s="262" t="s">
        <v>5195</v>
      </c>
      <c r="F302" s="265" t="s">
        <v>5621</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5602</v>
      </c>
      <c r="B303" s="256" t="s">
        <v>1417</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5602</v>
      </c>
      <c r="B304" s="257" t="s">
        <v>1417</v>
      </c>
      <c r="C304" s="258" t="s">
        <v>5661</v>
      </c>
      <c r="D304" s="261" t="s">
        <v>5662</v>
      </c>
      <c r="E304" s="262" t="s">
        <v>5051</v>
      </c>
      <c r="F304" s="265" t="s">
        <v>5663</v>
      </c>
      <c r="G304" s="268">
        <f>IF(COUNTIF(H304:AU304,"&lt;&gt;")=0,"",SUMPRODUCT(((Recommendations[ImplStatus]="Implemented")+(Recommendations[ImplStatus]="Compensated"))*ISNUMBER(MATCH(Recommendations[Id],H304:AU304,0)))/COUNTIF(H304:AU304,"&lt;&gt;"))</f>
        <v>0</v>
      </c>
      <c r="H304" s="269" t="s">
        <v>18</v>
      </c>
      <c r="I304" s="269" t="s">
        <v>45</v>
      </c>
      <c r="J304" s="269" t="s">
        <v>166</v>
      </c>
      <c r="K304" s="269" t="s">
        <v>181</v>
      </c>
      <c r="L304" s="269" t="s">
        <v>236</v>
      </c>
      <c r="M304" s="269" t="s">
        <v>324</v>
      </c>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5602</v>
      </c>
      <c r="B305" s="257" t="s">
        <v>1417</v>
      </c>
      <c r="C305" s="258" t="s">
        <v>5664</v>
      </c>
      <c r="D305" s="261" t="s">
        <v>5665</v>
      </c>
      <c r="E305" s="262" t="s">
        <v>5051</v>
      </c>
      <c r="F305" s="265" t="s">
        <v>5663</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5602</v>
      </c>
      <c r="B306" s="257" t="s">
        <v>1417</v>
      </c>
      <c r="C306" s="258" t="s">
        <v>5666</v>
      </c>
      <c r="D306" s="261" t="s">
        <v>5667</v>
      </c>
      <c r="E306" s="262" t="s">
        <v>5051</v>
      </c>
      <c r="F306" s="265" t="s">
        <v>5663</v>
      </c>
      <c r="G306" s="268">
        <f>IF(COUNTIF(H306:AU306,"&lt;&gt;")=0,"",SUMPRODUCT(((Recommendations[ImplStatus]="Implemented")+(Recommendations[ImplStatus]="Compensated"))*ISNUMBER(MATCH(Recommendations[Id],H306:AU306,0)))/COUNTIF(H306:AU306,"&lt;&gt;"))</f>
        <v>0</v>
      </c>
      <c r="H306" s="269" t="s">
        <v>80</v>
      </c>
      <c r="I306" s="269" t="s">
        <v>109</v>
      </c>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5602</v>
      </c>
      <c r="B307" s="257" t="s">
        <v>1417</v>
      </c>
      <c r="C307" s="258" t="s">
        <v>5668</v>
      </c>
      <c r="D307" s="261" t="s">
        <v>5669</v>
      </c>
      <c r="E307" s="262" t="s">
        <v>5051</v>
      </c>
      <c r="F307" s="265" t="s">
        <v>5663</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5602</v>
      </c>
      <c r="B308" s="257" t="s">
        <v>1417</v>
      </c>
      <c r="C308" s="258" t="s">
        <v>5670</v>
      </c>
      <c r="D308" s="261" t="s">
        <v>5671</v>
      </c>
      <c r="E308" s="262" t="s">
        <v>5147</v>
      </c>
      <c r="F308" s="265" t="s">
        <v>5663</v>
      </c>
      <c r="G308" s="268">
        <f>IF(COUNTIF(H308:AU308,"&lt;&gt;")=0,"",SUMPRODUCT(((Recommendations[ImplStatus]="Implemented")+(Recommendations[ImplStatus]="Compensated"))*ISNUMBER(MATCH(Recommendations[Id],H308:AU308,0)))/COUNTIF(H308:AU308,"&lt;&gt;"))</f>
        <v>0</v>
      </c>
      <c r="H308" s="269" t="s">
        <v>53</v>
      </c>
      <c r="I308" s="269" t="s">
        <v>152</v>
      </c>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5602</v>
      </c>
      <c r="B309" s="257" t="s">
        <v>1417</v>
      </c>
      <c r="C309" s="258" t="s">
        <v>5672</v>
      </c>
      <c r="D309" s="261" t="s">
        <v>5673</v>
      </c>
      <c r="E309" s="262" t="s">
        <v>5147</v>
      </c>
      <c r="F309" s="265" t="s">
        <v>5663</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5602</v>
      </c>
      <c r="B310" s="257" t="s">
        <v>1417</v>
      </c>
      <c r="C310" s="258" t="s">
        <v>5674</v>
      </c>
      <c r="D310" s="261" t="s">
        <v>5675</v>
      </c>
      <c r="E310" s="262" t="s">
        <v>5147</v>
      </c>
      <c r="F310" s="265" t="s">
        <v>5663</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5602</v>
      </c>
      <c r="B311" s="257" t="s">
        <v>1417</v>
      </c>
      <c r="C311" s="258" t="s">
        <v>5676</v>
      </c>
      <c r="D311" s="261" t="s">
        <v>5677</v>
      </c>
      <c r="E311" s="262" t="s">
        <v>5147</v>
      </c>
      <c r="F311" s="265" t="s">
        <v>5663</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5602</v>
      </c>
      <c r="B312" s="257" t="s">
        <v>1417</v>
      </c>
      <c r="C312" s="258" t="s">
        <v>5678</v>
      </c>
      <c r="D312" s="261" t="s">
        <v>5679</v>
      </c>
      <c r="E312" s="262" t="s">
        <v>5147</v>
      </c>
      <c r="F312" s="265" t="s">
        <v>5663</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5602</v>
      </c>
      <c r="B313" s="257" t="s">
        <v>1417</v>
      </c>
      <c r="C313" s="258" t="s">
        <v>5680</v>
      </c>
      <c r="D313" s="261" t="s">
        <v>5681</v>
      </c>
      <c r="E313" s="262" t="s">
        <v>5080</v>
      </c>
      <c r="F313" s="265" t="s">
        <v>5663</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5602</v>
      </c>
      <c r="B314" s="257" t="s">
        <v>1417</v>
      </c>
      <c r="C314" s="258" t="s">
        <v>5682</v>
      </c>
      <c r="D314" s="261" t="s">
        <v>5683</v>
      </c>
      <c r="E314" s="262" t="s">
        <v>5080</v>
      </c>
      <c r="F314" s="265" t="s">
        <v>5663</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5602</v>
      </c>
      <c r="B315" s="257" t="s">
        <v>1417</v>
      </c>
      <c r="C315" s="258" t="s">
        <v>5684</v>
      </c>
      <c r="D315" s="261" t="s">
        <v>5685</v>
      </c>
      <c r="E315" s="262" t="s">
        <v>5080</v>
      </c>
      <c r="F315" s="265" t="s">
        <v>5663</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5602</v>
      </c>
      <c r="B316" s="257" t="s">
        <v>1417</v>
      </c>
      <c r="C316" s="258" t="s">
        <v>5686</v>
      </c>
      <c r="D316" s="261" t="s">
        <v>5687</v>
      </c>
      <c r="E316" s="262" t="s">
        <v>5080</v>
      </c>
      <c r="F316" s="265" t="s">
        <v>5663</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5602</v>
      </c>
      <c r="B317" s="257" t="s">
        <v>1417</v>
      </c>
      <c r="C317" s="258" t="s">
        <v>5688</v>
      </c>
      <c r="D317" s="261" t="s">
        <v>5689</v>
      </c>
      <c r="E317" s="262" t="s">
        <v>5147</v>
      </c>
      <c r="F317" s="265" t="s">
        <v>5621</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5602</v>
      </c>
      <c r="B318" s="257" t="s">
        <v>1417</v>
      </c>
      <c r="C318" s="258" t="s">
        <v>5690</v>
      </c>
      <c r="D318" s="261" t="s">
        <v>5691</v>
      </c>
      <c r="E318" s="262" t="s">
        <v>5195</v>
      </c>
      <c r="F318" s="265" t="s">
        <v>5621</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5602</v>
      </c>
      <c r="B319" s="257" t="s">
        <v>1417</v>
      </c>
      <c r="C319" s="258" t="s">
        <v>5692</v>
      </c>
      <c r="D319" s="261" t="s">
        <v>5693</v>
      </c>
      <c r="E319" s="262" t="s">
        <v>5195</v>
      </c>
      <c r="F319" s="265" t="s">
        <v>5621</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5602</v>
      </c>
      <c r="B320" s="256" t="s">
        <v>5694</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5602</v>
      </c>
      <c r="B321" s="257" t="s">
        <v>5694</v>
      </c>
      <c r="C321" s="258" t="s">
        <v>5695</v>
      </c>
      <c r="D321" s="261" t="s">
        <v>5696</v>
      </c>
      <c r="E321" s="262" t="s">
        <v>5080</v>
      </c>
      <c r="F321" s="265" t="s">
        <v>5697</v>
      </c>
      <c r="G321" s="268">
        <f>IF(COUNTIF(H321:AU321,"&lt;&gt;")=0,"",SUMPRODUCT(((Recommendations[ImplStatus]="Implemented")+(Recommendations[ImplStatus]="Compensated"))*ISNUMBER(MATCH(Recommendations[Id],H321:AU321,0)))/COUNTIF(H321:AU321,"&lt;&gt;"))</f>
        <v>0</v>
      </c>
      <c r="H321" s="269" t="s">
        <v>73</v>
      </c>
      <c r="I321" s="269" t="s">
        <v>123</v>
      </c>
      <c r="J321" s="269" t="s">
        <v>145</v>
      </c>
      <c r="K321" s="269" t="s">
        <v>174</v>
      </c>
      <c r="L321" s="269" t="s">
        <v>231</v>
      </c>
      <c r="M321" s="269" t="s">
        <v>317</v>
      </c>
      <c r="N321" s="269" t="s">
        <v>331</v>
      </c>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5602</v>
      </c>
      <c r="B322" s="257" t="s">
        <v>5694</v>
      </c>
      <c r="C322" s="258" t="s">
        <v>5698</v>
      </c>
      <c r="D322" s="261" t="s">
        <v>5699</v>
      </c>
      <c r="E322" s="262" t="s">
        <v>5080</v>
      </c>
      <c r="F322" s="265" t="s">
        <v>5697</v>
      </c>
      <c r="G322" s="268">
        <f>IF(COUNTIF(H322:AU322,"&lt;&gt;")=0,"",SUMPRODUCT(((Recommendations[ImplStatus]="Implemented")+(Recommendations[ImplStatus]="Compensated"))*ISNUMBER(MATCH(Recommendations[Id],H322:AU322,0)))/COUNTIF(H322:AU322,"&lt;&gt;"))</f>
        <v>0</v>
      </c>
      <c r="H322" s="269" t="s">
        <v>331</v>
      </c>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5602</v>
      </c>
      <c r="B323" s="257" t="s">
        <v>5694</v>
      </c>
      <c r="C323" s="258" t="s">
        <v>5700</v>
      </c>
      <c r="D323" s="261" t="s">
        <v>5701</v>
      </c>
      <c r="E323" s="262" t="s">
        <v>5080</v>
      </c>
      <c r="F323" s="265" t="s">
        <v>5697</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5602</v>
      </c>
      <c r="B324" s="257" t="s">
        <v>5694</v>
      </c>
      <c r="C324" s="258" t="s">
        <v>5702</v>
      </c>
      <c r="D324" s="261" t="s">
        <v>5703</v>
      </c>
      <c r="E324" s="262" t="s">
        <v>5080</v>
      </c>
      <c r="F324" s="265" t="s">
        <v>5697</v>
      </c>
      <c r="G324" s="268">
        <f>IF(COUNTIF(H324:AU324,"&lt;&gt;")=0,"",SUMPRODUCT(((Recommendations[ImplStatus]="Implemented")+(Recommendations[ImplStatus]="Compensated"))*ISNUMBER(MATCH(Recommendations[Id],H324:AU324,0)))/COUNTIF(H324:AU324,"&lt;&gt;"))</f>
        <v>0</v>
      </c>
      <c r="H324" s="269" t="s">
        <v>31</v>
      </c>
      <c r="I324" s="269" t="s">
        <v>39</v>
      </c>
      <c r="J324" s="269" t="s">
        <v>218</v>
      </c>
      <c r="K324" s="269" t="s">
        <v>224</v>
      </c>
      <c r="L324" s="269" t="s">
        <v>285</v>
      </c>
      <c r="M324" s="269" t="s">
        <v>291</v>
      </c>
      <c r="N324" s="269" t="s">
        <v>343</v>
      </c>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5602</v>
      </c>
      <c r="B325" s="257" t="s">
        <v>5694</v>
      </c>
      <c r="C325" s="258" t="s">
        <v>5704</v>
      </c>
      <c r="D325" s="261" t="s">
        <v>5705</v>
      </c>
      <c r="E325" s="262" t="s">
        <v>5080</v>
      </c>
      <c r="F325" s="265" t="s">
        <v>5697</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5602</v>
      </c>
      <c r="B326" s="257" t="s">
        <v>5694</v>
      </c>
      <c r="C326" s="258" t="s">
        <v>5706</v>
      </c>
      <c r="D326" s="261" t="s">
        <v>5707</v>
      </c>
      <c r="E326" s="262" t="s">
        <v>5080</v>
      </c>
      <c r="F326" s="265" t="s">
        <v>5697</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5602</v>
      </c>
      <c r="B327" s="257" t="s">
        <v>5694</v>
      </c>
      <c r="C327" s="258" t="s">
        <v>5708</v>
      </c>
      <c r="D327" s="261" t="s">
        <v>5709</v>
      </c>
      <c r="E327" s="262" t="s">
        <v>5080</v>
      </c>
      <c r="F327" s="265" t="s">
        <v>5697</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5602</v>
      </c>
      <c r="B328" s="257" t="s">
        <v>5694</v>
      </c>
      <c r="C328" s="258" t="s">
        <v>5710</v>
      </c>
      <c r="D328" s="261" t="s">
        <v>5711</v>
      </c>
      <c r="E328" s="262" t="s">
        <v>5080</v>
      </c>
      <c r="F328" s="265" t="s">
        <v>5697</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5602</v>
      </c>
      <c r="B329" s="257" t="s">
        <v>5694</v>
      </c>
      <c r="C329" s="258" t="s">
        <v>5712</v>
      </c>
      <c r="D329" s="261" t="s">
        <v>5713</v>
      </c>
      <c r="E329" s="262" t="s">
        <v>5080</v>
      </c>
      <c r="F329" s="265" t="s">
        <v>5697</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5602</v>
      </c>
      <c r="B330" s="257" t="s">
        <v>5694</v>
      </c>
      <c r="C330" s="258" t="s">
        <v>5714</v>
      </c>
      <c r="D330" s="261" t="s">
        <v>5715</v>
      </c>
      <c r="E330" s="262" t="s">
        <v>5080</v>
      </c>
      <c r="F330" s="265" t="s">
        <v>5697</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5602</v>
      </c>
      <c r="B331" s="257" t="s">
        <v>5694</v>
      </c>
      <c r="C331" s="258" t="s">
        <v>5716</v>
      </c>
      <c r="D331" s="261" t="s">
        <v>5717</v>
      </c>
      <c r="E331" s="262" t="s">
        <v>5080</v>
      </c>
      <c r="F331" s="265" t="s">
        <v>5697</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5602</v>
      </c>
      <c r="B332" s="257" t="s">
        <v>5694</v>
      </c>
      <c r="C332" s="258" t="s">
        <v>5718</v>
      </c>
      <c r="D332" s="261" t="s">
        <v>5719</v>
      </c>
      <c r="E332" s="262" t="s">
        <v>5080</v>
      </c>
      <c r="F332" s="265" t="s">
        <v>5697</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5602</v>
      </c>
      <c r="B333" s="257" t="s">
        <v>5694</v>
      </c>
      <c r="C333" s="258" t="s">
        <v>5720</v>
      </c>
      <c r="D333" s="261" t="s">
        <v>5721</v>
      </c>
      <c r="E333" s="262" t="s">
        <v>5080</v>
      </c>
      <c r="F333" s="265" t="s">
        <v>5697</v>
      </c>
      <c r="G333" s="268">
        <f>IF(COUNTIF(H333:AU333,"&lt;&gt;")=0,"",SUMPRODUCT(((Recommendations[ImplStatus]="Implemented")+(Recommendations[ImplStatus]="Compensated"))*ISNUMBER(MATCH(Recommendations[Id],H333:AU333,0)))/COUNTIF(H333:AU333,"&lt;&gt;"))</f>
        <v>0</v>
      </c>
      <c r="H333" s="269" t="s">
        <v>73</v>
      </c>
      <c r="I333" s="269" t="s">
        <v>123</v>
      </c>
      <c r="J333" s="269" t="s">
        <v>145</v>
      </c>
      <c r="K333" s="269" t="s">
        <v>159</v>
      </c>
      <c r="L333" s="269" t="s">
        <v>174</v>
      </c>
      <c r="M333" s="269" t="s">
        <v>231</v>
      </c>
      <c r="N333" s="269" t="s">
        <v>317</v>
      </c>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5602</v>
      </c>
      <c r="B334" s="257" t="s">
        <v>5694</v>
      </c>
      <c r="C334" s="258" t="s">
        <v>5722</v>
      </c>
      <c r="D334" s="261" t="s">
        <v>5723</v>
      </c>
      <c r="E334" s="262" t="s">
        <v>5080</v>
      </c>
      <c r="F334" s="265" t="s">
        <v>5697</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5602</v>
      </c>
      <c r="B335" s="257" t="s">
        <v>5694</v>
      </c>
      <c r="C335" s="258" t="s">
        <v>5724</v>
      </c>
      <c r="D335" s="261" t="s">
        <v>5725</v>
      </c>
      <c r="E335" s="262" t="s">
        <v>5080</v>
      </c>
      <c r="F335" s="265" t="s">
        <v>5697</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5602</v>
      </c>
      <c r="B336" s="257" t="s">
        <v>5694</v>
      </c>
      <c r="C336" s="258" t="s">
        <v>5726</v>
      </c>
      <c r="D336" s="261" t="s">
        <v>5727</v>
      </c>
      <c r="E336" s="262" t="s">
        <v>5195</v>
      </c>
      <c r="F336" s="265" t="s">
        <v>5697</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5602</v>
      </c>
      <c r="B337" s="257" t="s">
        <v>5694</v>
      </c>
      <c r="C337" s="258" t="s">
        <v>5728</v>
      </c>
      <c r="D337" s="261" t="s">
        <v>5729</v>
      </c>
      <c r="E337" s="262" t="s">
        <v>5195</v>
      </c>
      <c r="F337" s="265" t="s">
        <v>5697</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5602</v>
      </c>
      <c r="B338" s="257" t="s">
        <v>5694</v>
      </c>
      <c r="C338" s="258" t="s">
        <v>5730</v>
      </c>
      <c r="D338" s="261" t="s">
        <v>5731</v>
      </c>
      <c r="E338" s="262" t="s">
        <v>5080</v>
      </c>
      <c r="F338" s="265" t="s">
        <v>5697</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5602</v>
      </c>
      <c r="B339" s="257" t="s">
        <v>5694</v>
      </c>
      <c r="C339" s="258" t="s">
        <v>5732</v>
      </c>
      <c r="D339" s="261" t="s">
        <v>5733</v>
      </c>
      <c r="E339" s="262" t="s">
        <v>5080</v>
      </c>
      <c r="F339" s="265" t="s">
        <v>5697</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5602</v>
      </c>
      <c r="B340" s="256" t="s">
        <v>5734</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5602</v>
      </c>
      <c r="B341" s="257" t="s">
        <v>5734</v>
      </c>
      <c r="C341" s="258" t="s">
        <v>5735</v>
      </c>
      <c r="D341" s="261" t="s">
        <v>5736</v>
      </c>
      <c r="E341" s="262" t="s">
        <v>5051</v>
      </c>
      <c r="F341" s="265" t="s">
        <v>5621</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5602</v>
      </c>
      <c r="B342" s="257" t="s">
        <v>5734</v>
      </c>
      <c r="C342" s="258" t="s">
        <v>5737</v>
      </c>
      <c r="D342" s="261" t="s">
        <v>5738</v>
      </c>
      <c r="E342" s="262" t="s">
        <v>5051</v>
      </c>
      <c r="F342" s="265" t="s">
        <v>5621</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5602</v>
      </c>
      <c r="B343" s="257" t="s">
        <v>5734</v>
      </c>
      <c r="C343" s="258" t="s">
        <v>5739</v>
      </c>
      <c r="D343" s="261" t="s">
        <v>5740</v>
      </c>
      <c r="E343" s="262" t="s">
        <v>5147</v>
      </c>
      <c r="F343" s="265" t="s">
        <v>5741</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5602</v>
      </c>
      <c r="B344" s="257" t="s">
        <v>5734</v>
      </c>
      <c r="C344" s="258" t="s">
        <v>5742</v>
      </c>
      <c r="D344" s="261" t="s">
        <v>5743</v>
      </c>
      <c r="E344" s="262" t="s">
        <v>5080</v>
      </c>
      <c r="F344" s="265" t="s">
        <v>5741</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5602</v>
      </c>
      <c r="B345" s="257" t="s">
        <v>5734</v>
      </c>
      <c r="C345" s="258" t="s">
        <v>5744</v>
      </c>
      <c r="D345" s="261" t="s">
        <v>5745</v>
      </c>
      <c r="E345" s="262" t="s">
        <v>5080</v>
      </c>
      <c r="F345" s="265" t="s">
        <v>5741</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5602</v>
      </c>
      <c r="B346" s="257" t="s">
        <v>5734</v>
      </c>
      <c r="C346" s="258" t="s">
        <v>5746</v>
      </c>
      <c r="D346" s="261" t="s">
        <v>5747</v>
      </c>
      <c r="E346" s="262" t="s">
        <v>5080</v>
      </c>
      <c r="F346" s="265" t="s">
        <v>5741</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5602</v>
      </c>
      <c r="B347" s="257" t="s">
        <v>5734</v>
      </c>
      <c r="C347" s="258" t="s">
        <v>5748</v>
      </c>
      <c r="D347" s="261" t="s">
        <v>5749</v>
      </c>
      <c r="E347" s="262" t="s">
        <v>5080</v>
      </c>
      <c r="F347" s="265" t="s">
        <v>5741</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5602</v>
      </c>
      <c r="B348" s="257" t="s">
        <v>5734</v>
      </c>
      <c r="C348" s="258" t="s">
        <v>5750</v>
      </c>
      <c r="D348" s="261" t="s">
        <v>5751</v>
      </c>
      <c r="E348" s="262" t="s">
        <v>5080</v>
      </c>
      <c r="F348" s="265" t="s">
        <v>5741</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5602</v>
      </c>
      <c r="B349" s="257" t="s">
        <v>5734</v>
      </c>
      <c r="C349" s="258" t="s">
        <v>5752</v>
      </c>
      <c r="D349" s="261" t="s">
        <v>5753</v>
      </c>
      <c r="E349" s="262" t="s">
        <v>5080</v>
      </c>
      <c r="F349" s="265" t="s">
        <v>5741</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5602</v>
      </c>
      <c r="B350" s="257" t="s">
        <v>5734</v>
      </c>
      <c r="C350" s="258" t="s">
        <v>5754</v>
      </c>
      <c r="D350" s="261" t="s">
        <v>5755</v>
      </c>
      <c r="E350" s="262" t="s">
        <v>5051</v>
      </c>
      <c r="F350" s="265" t="s">
        <v>5741</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5602</v>
      </c>
      <c r="B351" s="257" t="s">
        <v>5734</v>
      </c>
      <c r="C351" s="258" t="s">
        <v>5756</v>
      </c>
      <c r="D351" s="261" t="s">
        <v>5757</v>
      </c>
      <c r="E351" s="262" t="s">
        <v>5051</v>
      </c>
      <c r="F351" s="265" t="s">
        <v>5741</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5602</v>
      </c>
      <c r="B352" s="257" t="s">
        <v>5734</v>
      </c>
      <c r="C352" s="258" t="s">
        <v>5758</v>
      </c>
      <c r="D352" s="261" t="s">
        <v>5759</v>
      </c>
      <c r="E352" s="262" t="s">
        <v>5051</v>
      </c>
      <c r="F352" s="265" t="s">
        <v>5741</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5602</v>
      </c>
      <c r="B353" s="257" t="s">
        <v>5734</v>
      </c>
      <c r="C353" s="258" t="s">
        <v>5760</v>
      </c>
      <c r="D353" s="261" t="s">
        <v>5761</v>
      </c>
      <c r="E353" s="262" t="s">
        <v>5147</v>
      </c>
      <c r="F353" s="265" t="s">
        <v>5621</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5602</v>
      </c>
      <c r="B354" s="256" t="s">
        <v>5762</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5602</v>
      </c>
      <c r="B355" s="257" t="s">
        <v>5762</v>
      </c>
      <c r="C355" s="258" t="s">
        <v>5763</v>
      </c>
      <c r="D355" s="261" t="s">
        <v>5764</v>
      </c>
      <c r="E355" s="262" t="s">
        <v>5147</v>
      </c>
      <c r="F355" s="265" t="s">
        <v>5765</v>
      </c>
      <c r="G355" s="268">
        <f>IF(COUNTIF(H355:AU355,"&lt;&gt;")=0,"",SUMPRODUCT(((Recommendations[ImplStatus]="Implemented")+(Recommendations[ImplStatus]="Compensated"))*ISNUMBER(MATCH(Recommendations[Id],H355:AU355,0)))/COUNTIF(H355:AU355,"&lt;&gt;"))</f>
        <v>0</v>
      </c>
      <c r="H355" s="269" t="s">
        <v>137</v>
      </c>
      <c r="I355" s="269" t="s">
        <v>199</v>
      </c>
      <c r="J355" s="269" t="s">
        <v>206</v>
      </c>
      <c r="K355" s="269" t="s">
        <v>212</v>
      </c>
      <c r="L355" s="269" t="s">
        <v>259</v>
      </c>
      <c r="M355" s="269" t="s">
        <v>266</v>
      </c>
      <c r="N355" s="269" t="s">
        <v>272</v>
      </c>
      <c r="O355" s="269" t="s">
        <v>279</v>
      </c>
      <c r="P355" s="269" t="s">
        <v>299</v>
      </c>
      <c r="Q355" s="269" t="s">
        <v>337</v>
      </c>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5602</v>
      </c>
      <c r="B356" s="257" t="s">
        <v>5762</v>
      </c>
      <c r="C356" s="258" t="s">
        <v>5766</v>
      </c>
      <c r="D356" s="261" t="s">
        <v>5767</v>
      </c>
      <c r="E356" s="262" t="s">
        <v>5147</v>
      </c>
      <c r="F356" s="265" t="s">
        <v>5765</v>
      </c>
      <c r="G356" s="268">
        <f>IF(COUNTIF(H356:AU356,"&lt;&gt;")=0,"",SUMPRODUCT(((Recommendations[ImplStatus]="Implemented")+(Recommendations[ImplStatus]="Compensated"))*ISNUMBER(MATCH(Recommendations[Id],H356:AU356,0)))/COUNTIF(H356:AU356,"&lt;&gt;"))</f>
        <v>0</v>
      </c>
      <c r="H356" s="269" t="s">
        <v>137</v>
      </c>
      <c r="I356" s="269" t="s">
        <v>199</v>
      </c>
      <c r="J356" s="269" t="s">
        <v>299</v>
      </c>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5602</v>
      </c>
      <c r="B357" s="257" t="s">
        <v>5762</v>
      </c>
      <c r="C357" s="258" t="s">
        <v>5768</v>
      </c>
      <c r="D357" s="261" t="s">
        <v>5769</v>
      </c>
      <c r="E357" s="262" t="s">
        <v>5195</v>
      </c>
      <c r="F357" s="265" t="s">
        <v>5765</v>
      </c>
      <c r="G357" s="268">
        <f>IF(COUNTIF(H357:AU357,"&lt;&gt;")=0,"",SUMPRODUCT(((Recommendations[ImplStatus]="Implemented")+(Recommendations[ImplStatus]="Compensated"))*ISNUMBER(MATCH(Recommendations[Id],H357:AU357,0)))/COUNTIF(H357:AU357,"&lt;&gt;"))</f>
        <v>0</v>
      </c>
      <c r="H357" s="269" t="s">
        <v>137</v>
      </c>
      <c r="I357" s="269" t="s">
        <v>206</v>
      </c>
      <c r="J357" s="269" t="s">
        <v>266</v>
      </c>
      <c r="K357" s="269" t="s">
        <v>272</v>
      </c>
      <c r="L357" s="269" t="s">
        <v>279</v>
      </c>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5602</v>
      </c>
      <c r="B358" s="257" t="s">
        <v>5762</v>
      </c>
      <c r="C358" s="258" t="s">
        <v>5770</v>
      </c>
      <c r="D358" s="261" t="s">
        <v>5771</v>
      </c>
      <c r="E358" s="262" t="s">
        <v>5195</v>
      </c>
      <c r="F358" s="265" t="s">
        <v>5765</v>
      </c>
      <c r="G358" s="268">
        <f>IF(COUNTIF(H358:AU358,"&lt;&gt;")=0,"",SUMPRODUCT(((Recommendations[ImplStatus]="Implemented")+(Recommendations[ImplStatus]="Compensated"))*ISNUMBER(MATCH(Recommendations[Id],H358:AU358,0)))/COUNTIF(H358:AU358,"&lt;&gt;"))</f>
        <v>0</v>
      </c>
      <c r="H358" s="269" t="s">
        <v>212</v>
      </c>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5602</v>
      </c>
      <c r="B359" s="257" t="s">
        <v>5762</v>
      </c>
      <c r="C359" s="258" t="s">
        <v>5772</v>
      </c>
      <c r="D359" s="261" t="s">
        <v>5773</v>
      </c>
      <c r="E359" s="262" t="s">
        <v>5195</v>
      </c>
      <c r="F359" s="265" t="s">
        <v>5765</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5602</v>
      </c>
      <c r="B360" s="257" t="s">
        <v>5762</v>
      </c>
      <c r="C360" s="258" t="s">
        <v>5774</v>
      </c>
      <c r="D360" s="261" t="s">
        <v>5775</v>
      </c>
      <c r="E360" s="262" t="s">
        <v>5147</v>
      </c>
      <c r="F360" s="265" t="s">
        <v>5765</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5602</v>
      </c>
      <c r="B361" s="257" t="s">
        <v>5762</v>
      </c>
      <c r="C361" s="258" t="s">
        <v>5776</v>
      </c>
      <c r="D361" s="261" t="s">
        <v>5777</v>
      </c>
      <c r="E361" s="262" t="s">
        <v>5080</v>
      </c>
      <c r="F361" s="265" t="s">
        <v>5765</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5602</v>
      </c>
      <c r="B362" s="257" t="s">
        <v>5762</v>
      </c>
      <c r="C362" s="258" t="s">
        <v>5778</v>
      </c>
      <c r="D362" s="261" t="s">
        <v>5779</v>
      </c>
      <c r="E362" s="262" t="s">
        <v>5195</v>
      </c>
      <c r="F362" s="265" t="s">
        <v>5765</v>
      </c>
      <c r="G362" s="268">
        <f>IF(COUNTIF(H362:AU362,"&lt;&gt;")=0,"",SUMPRODUCT(((Recommendations[ImplStatus]="Implemented")+(Recommendations[ImplStatus]="Compensated"))*ISNUMBER(MATCH(Recommendations[Id],H362:AU362,0)))/COUNTIF(H362:AU362,"&lt;&gt;"))</f>
        <v>0</v>
      </c>
      <c r="H362" s="269" t="s">
        <v>259</v>
      </c>
      <c r="I362" s="269" t="s">
        <v>337</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5602</v>
      </c>
      <c r="B363" s="257" t="s">
        <v>5762</v>
      </c>
      <c r="C363" s="258" t="s">
        <v>5780</v>
      </c>
      <c r="D363" s="261" t="s">
        <v>5781</v>
      </c>
      <c r="E363" s="262" t="s">
        <v>5195</v>
      </c>
      <c r="F363" s="265" t="s">
        <v>5765</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5602</v>
      </c>
      <c r="B364" s="257" t="s">
        <v>5762</v>
      </c>
      <c r="C364" s="258" t="s">
        <v>5782</v>
      </c>
      <c r="D364" s="261" t="s">
        <v>5783</v>
      </c>
      <c r="E364" s="262" t="s">
        <v>5195</v>
      </c>
      <c r="F364" s="265" t="s">
        <v>5765</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5602</v>
      </c>
      <c r="B365" s="257" t="s">
        <v>5762</v>
      </c>
      <c r="C365" s="258" t="s">
        <v>5784</v>
      </c>
      <c r="D365" s="261" t="s">
        <v>5785</v>
      </c>
      <c r="E365" s="262" t="s">
        <v>5195</v>
      </c>
      <c r="F365" s="265" t="s">
        <v>5765</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5602</v>
      </c>
      <c r="B366" s="257" t="s">
        <v>5762</v>
      </c>
      <c r="C366" s="258" t="s">
        <v>5786</v>
      </c>
      <c r="D366" s="261" t="s">
        <v>5787</v>
      </c>
      <c r="E366" s="262" t="s">
        <v>5195</v>
      </c>
      <c r="F366" s="265" t="s">
        <v>5765</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5602</v>
      </c>
      <c r="B367" s="257" t="s">
        <v>5762</v>
      </c>
      <c r="C367" s="258" t="s">
        <v>5788</v>
      </c>
      <c r="D367" s="261" t="s">
        <v>5789</v>
      </c>
      <c r="E367" s="262" t="s">
        <v>5195</v>
      </c>
      <c r="F367" s="265" t="s">
        <v>5765</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5602</v>
      </c>
      <c r="B368" s="257" t="s">
        <v>5762</v>
      </c>
      <c r="C368" s="258" t="s">
        <v>5790</v>
      </c>
      <c r="D368" s="261" t="s">
        <v>5791</v>
      </c>
      <c r="E368" s="262" t="s">
        <v>5195</v>
      </c>
      <c r="F368" s="265" t="s">
        <v>5765</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5602</v>
      </c>
      <c r="B369" s="257" t="s">
        <v>5762</v>
      </c>
      <c r="C369" s="258" t="s">
        <v>5792</v>
      </c>
      <c r="D369" s="261" t="s">
        <v>5793</v>
      </c>
      <c r="E369" s="262" t="s">
        <v>5195</v>
      </c>
      <c r="F369" s="265" t="s">
        <v>5765</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5794</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5794</v>
      </c>
      <c r="B371" s="256" t="s">
        <v>5795</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5794</v>
      </c>
      <c r="B372" s="257" t="s">
        <v>5795</v>
      </c>
      <c r="C372" s="258" t="s">
        <v>5796</v>
      </c>
      <c r="D372" s="261" t="s">
        <v>5797</v>
      </c>
      <c r="E372" s="262" t="s">
        <v>5051</v>
      </c>
      <c r="F372" s="265" t="s">
        <v>5798</v>
      </c>
      <c r="G372" s="268">
        <f>IF(COUNTIF(H372:AU372,"&lt;&gt;")=0,"",SUMPRODUCT(((Recommendations[ImplStatus]="Implemented")+(Recommendations[ImplStatus]="Compensated"))*ISNUMBER(MATCH(Recommendations[Id],H372:AU372,0)))/COUNTIF(H372:AU372,"&lt;&gt;"))</f>
        <v>0</v>
      </c>
      <c r="H372" s="269" t="s">
        <v>59</v>
      </c>
      <c r="I372" s="269" t="s">
        <v>95</v>
      </c>
      <c r="J372" s="269" t="s">
        <v>116</v>
      </c>
      <c r="K372" s="269" t="s">
        <v>130</v>
      </c>
      <c r="L372" s="269" t="s">
        <v>187</v>
      </c>
      <c r="M372" s="269" t="s">
        <v>242</v>
      </c>
      <c r="N372" s="269" t="s">
        <v>305</v>
      </c>
      <c r="O372" s="269" t="s">
        <v>310</v>
      </c>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5794</v>
      </c>
      <c r="B373" s="257" t="s">
        <v>5795</v>
      </c>
      <c r="C373" s="258" t="s">
        <v>5799</v>
      </c>
      <c r="D373" s="261" t="s">
        <v>5800</v>
      </c>
      <c r="E373" s="262" t="s">
        <v>5051</v>
      </c>
      <c r="F373" s="265" t="s">
        <v>5801</v>
      </c>
      <c r="G373" s="268">
        <f>IF(COUNTIF(H373:AU373,"&lt;&gt;")=0,"",SUMPRODUCT(((Recommendations[ImplStatus]="Implemented")+(Recommendations[ImplStatus]="Compensated"))*ISNUMBER(MATCH(Recommendations[Id],H373:AU373,0)))/COUNTIF(H373:AU373,"&lt;&gt;"))</f>
        <v>0</v>
      </c>
      <c r="H373" s="269" t="s">
        <v>66</v>
      </c>
      <c r="I373" s="269" t="s">
        <v>102</v>
      </c>
      <c r="J373" s="269" t="s">
        <v>193</v>
      </c>
      <c r="K373" s="269" t="s">
        <v>247</v>
      </c>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5794</v>
      </c>
      <c r="B374" s="257" t="s">
        <v>5795</v>
      </c>
      <c r="C374" s="258" t="s">
        <v>5802</v>
      </c>
      <c r="D374" s="261" t="s">
        <v>5803</v>
      </c>
      <c r="E374" s="262" t="s">
        <v>5080</v>
      </c>
      <c r="F374" s="265" t="s">
        <v>5801</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5794</v>
      </c>
      <c r="B375" s="257" t="s">
        <v>5795</v>
      </c>
      <c r="C375" s="258" t="s">
        <v>5804</v>
      </c>
      <c r="D375" s="261" t="s">
        <v>5805</v>
      </c>
      <c r="E375" s="262" t="s">
        <v>5080</v>
      </c>
      <c r="F375" s="265" t="s">
        <v>5801</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5794</v>
      </c>
      <c r="B376" s="257" t="s">
        <v>5795</v>
      </c>
      <c r="C376" s="258" t="s">
        <v>5806</v>
      </c>
      <c r="D376" s="261" t="s">
        <v>5807</v>
      </c>
      <c r="E376" s="262" t="s">
        <v>5080</v>
      </c>
      <c r="F376" s="265" t="s">
        <v>5663</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5794</v>
      </c>
      <c r="B377" s="257" t="s">
        <v>5795</v>
      </c>
      <c r="C377" s="258" t="s">
        <v>5808</v>
      </c>
      <c r="D377" s="261" t="s">
        <v>5809</v>
      </c>
      <c r="E377" s="262" t="s">
        <v>5147</v>
      </c>
      <c r="F377" s="265" t="s">
        <v>5621</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5794</v>
      </c>
      <c r="B378" s="257" t="s">
        <v>5795</v>
      </c>
      <c r="C378" s="258" t="s">
        <v>5810</v>
      </c>
      <c r="D378" s="261" t="s">
        <v>5811</v>
      </c>
      <c r="E378" s="262" t="s">
        <v>5147</v>
      </c>
      <c r="F378" s="265" t="s">
        <v>5801</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5794</v>
      </c>
      <c r="B379" s="257" t="s">
        <v>5795</v>
      </c>
      <c r="C379" s="258" t="s">
        <v>5812</v>
      </c>
      <c r="D379" s="261" t="s">
        <v>5813</v>
      </c>
      <c r="E379" s="262" t="s">
        <v>5147</v>
      </c>
      <c r="F379" s="265" t="s">
        <v>5798</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5794</v>
      </c>
      <c r="B380" s="257" t="s">
        <v>5795</v>
      </c>
      <c r="C380" s="258" t="s">
        <v>5814</v>
      </c>
      <c r="D380" s="261" t="s">
        <v>5815</v>
      </c>
      <c r="E380" s="262" t="s">
        <v>5147</v>
      </c>
      <c r="F380" s="265" t="s">
        <v>5798</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5794</v>
      </c>
      <c r="B381" s="257" t="s">
        <v>5795</v>
      </c>
      <c r="C381" s="258" t="s">
        <v>5816</v>
      </c>
      <c r="D381" s="261" t="s">
        <v>5817</v>
      </c>
      <c r="E381" s="262" t="s">
        <v>5147</v>
      </c>
      <c r="F381" s="265" t="s">
        <v>5798</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5794</v>
      </c>
      <c r="B382" s="257" t="s">
        <v>5795</v>
      </c>
      <c r="C382" s="258" t="s">
        <v>5818</v>
      </c>
      <c r="D382" s="261" t="s">
        <v>5819</v>
      </c>
      <c r="E382" s="262" t="s">
        <v>5195</v>
      </c>
      <c r="F382" s="265" t="s">
        <v>5798</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5794</v>
      </c>
      <c r="B383" s="257" t="s">
        <v>5795</v>
      </c>
      <c r="C383" s="258" t="s">
        <v>5820</v>
      </c>
      <c r="D383" s="261" t="s">
        <v>5821</v>
      </c>
      <c r="E383" s="262" t="s">
        <v>5195</v>
      </c>
      <c r="F383" s="265" t="s">
        <v>5798</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5794</v>
      </c>
      <c r="B384" s="257" t="s">
        <v>5795</v>
      </c>
      <c r="C384" s="258" t="s">
        <v>5822</v>
      </c>
      <c r="D384" s="261" t="s">
        <v>5823</v>
      </c>
      <c r="E384" s="262" t="s">
        <v>5195</v>
      </c>
      <c r="F384" s="265" t="s">
        <v>5798</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5794</v>
      </c>
      <c r="B385" s="257" t="s">
        <v>5795</v>
      </c>
      <c r="C385" s="258" t="s">
        <v>5824</v>
      </c>
      <c r="D385" s="261" t="s">
        <v>5825</v>
      </c>
      <c r="E385" s="262" t="s">
        <v>5147</v>
      </c>
      <c r="F385" s="265" t="s">
        <v>5798</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5794</v>
      </c>
      <c r="B386" s="256" t="s">
        <v>5826</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5794</v>
      </c>
      <c r="B387" s="257" t="s">
        <v>5826</v>
      </c>
      <c r="C387" s="258" t="s">
        <v>5827</v>
      </c>
      <c r="D387" s="261" t="s">
        <v>5828</v>
      </c>
      <c r="E387" s="262" t="s">
        <v>5051</v>
      </c>
      <c r="F387" s="265" t="s">
        <v>5829</v>
      </c>
      <c r="G387" s="268">
        <f>IF(COUNTIF(H387:AU387,"&lt;&gt;")=0,"",SUMPRODUCT(((Recommendations[ImplStatus]="Implemented")+(Recommendations[ImplStatus]="Compensated"))*ISNUMBER(MATCH(Recommendations[Id],H387:AU387,0)))/COUNTIF(H387:AU387,"&lt;&gt;"))</f>
        <v>0</v>
      </c>
      <c r="H387" s="269" t="s">
        <v>59</v>
      </c>
      <c r="I387" s="269" t="s">
        <v>66</v>
      </c>
      <c r="J387" s="269" t="s">
        <v>102</v>
      </c>
      <c r="K387" s="269" t="s">
        <v>116</v>
      </c>
      <c r="L387" s="269" t="s">
        <v>187</v>
      </c>
      <c r="M387" s="269" t="s">
        <v>193</v>
      </c>
      <c r="N387" s="269" t="s">
        <v>242</v>
      </c>
      <c r="O387" s="269" t="s">
        <v>247</v>
      </c>
      <c r="P387" s="269" t="s">
        <v>305</v>
      </c>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5794</v>
      </c>
      <c r="B388" s="257" t="s">
        <v>5826</v>
      </c>
      <c r="C388" s="258" t="s">
        <v>5830</v>
      </c>
      <c r="D388" s="261" t="s">
        <v>5831</v>
      </c>
      <c r="E388" s="262" t="s">
        <v>5051</v>
      </c>
      <c r="F388" s="265" t="s">
        <v>5829</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5794</v>
      </c>
      <c r="B389" s="257" t="s">
        <v>5826</v>
      </c>
      <c r="C389" s="258" t="s">
        <v>5832</v>
      </c>
      <c r="D389" s="261" t="s">
        <v>5833</v>
      </c>
      <c r="E389" s="262" t="s">
        <v>5330</v>
      </c>
      <c r="F389" s="265" t="s">
        <v>5829</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5794</v>
      </c>
      <c r="B390" s="257" t="s">
        <v>5826</v>
      </c>
      <c r="C390" s="258" t="s">
        <v>5834</v>
      </c>
      <c r="D390" s="261" t="s">
        <v>5835</v>
      </c>
      <c r="E390" s="262" t="s">
        <v>5147</v>
      </c>
      <c r="F390" s="265" t="s">
        <v>5829</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5794</v>
      </c>
      <c r="B391" s="257" t="s">
        <v>5826</v>
      </c>
      <c r="C391" s="258" t="s">
        <v>5836</v>
      </c>
      <c r="D391" s="261" t="s">
        <v>5837</v>
      </c>
      <c r="E391" s="262" t="s">
        <v>5330</v>
      </c>
      <c r="F391" s="265" t="s">
        <v>5829</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5794</v>
      </c>
      <c r="B392" s="257" t="s">
        <v>5826</v>
      </c>
      <c r="C392" s="258" t="s">
        <v>5838</v>
      </c>
      <c r="D392" s="261" t="s">
        <v>5839</v>
      </c>
      <c r="E392" s="262" t="s">
        <v>5080</v>
      </c>
      <c r="F392" s="265" t="s">
        <v>5829</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5794</v>
      </c>
      <c r="B393" s="257" t="s">
        <v>5826</v>
      </c>
      <c r="C393" s="258" t="s">
        <v>5840</v>
      </c>
      <c r="D393" s="261" t="s">
        <v>5841</v>
      </c>
      <c r="E393" s="262" t="s">
        <v>5080</v>
      </c>
      <c r="F393" s="265" t="s">
        <v>5829</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5794</v>
      </c>
      <c r="B394" s="257" t="s">
        <v>5826</v>
      </c>
      <c r="C394" s="258" t="s">
        <v>5842</v>
      </c>
      <c r="D394" s="261" t="s">
        <v>5843</v>
      </c>
      <c r="E394" s="262" t="s">
        <v>5330</v>
      </c>
      <c r="F394" s="265" t="s">
        <v>5829</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5794</v>
      </c>
      <c r="B395" s="257" t="s">
        <v>5826</v>
      </c>
      <c r="C395" s="258" t="s">
        <v>5844</v>
      </c>
      <c r="D395" s="261" t="s">
        <v>5845</v>
      </c>
      <c r="E395" s="262" t="s">
        <v>5147</v>
      </c>
      <c r="F395" s="265" t="s">
        <v>5829</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5794</v>
      </c>
      <c r="B396" s="257" t="s">
        <v>5826</v>
      </c>
      <c r="C396" s="258" t="s">
        <v>5846</v>
      </c>
      <c r="D396" s="261" t="s">
        <v>5847</v>
      </c>
      <c r="E396" s="262" t="s">
        <v>5330</v>
      </c>
      <c r="F396" s="265" t="s">
        <v>5829</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5794</v>
      </c>
      <c r="B397" s="257" t="s">
        <v>5826</v>
      </c>
      <c r="C397" s="258" t="s">
        <v>5848</v>
      </c>
      <c r="D397" s="261" t="s">
        <v>5849</v>
      </c>
      <c r="E397" s="262" t="s">
        <v>5080</v>
      </c>
      <c r="F397" s="265" t="s">
        <v>5829</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5794</v>
      </c>
      <c r="B398" s="257" t="s">
        <v>5826</v>
      </c>
      <c r="C398" s="258" t="s">
        <v>5850</v>
      </c>
      <c r="D398" s="261" t="s">
        <v>5851</v>
      </c>
      <c r="E398" s="262" t="s">
        <v>5195</v>
      </c>
      <c r="F398" s="265" t="s">
        <v>5829</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5794</v>
      </c>
      <c r="B399" s="257" t="s">
        <v>5826</v>
      </c>
      <c r="C399" s="258" t="s">
        <v>5852</v>
      </c>
      <c r="D399" s="261" t="s">
        <v>5853</v>
      </c>
      <c r="E399" s="262" t="s">
        <v>5330</v>
      </c>
      <c r="F399" s="265" t="s">
        <v>5829</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5794</v>
      </c>
      <c r="B400" s="257" t="s">
        <v>5826</v>
      </c>
      <c r="C400" s="258" t="s">
        <v>5854</v>
      </c>
      <c r="D400" s="261" t="s">
        <v>5855</v>
      </c>
      <c r="E400" s="262" t="s">
        <v>5330</v>
      </c>
      <c r="F400" s="265" t="s">
        <v>5829</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5794</v>
      </c>
      <c r="B401" s="257" t="s">
        <v>5826</v>
      </c>
      <c r="C401" s="258" t="s">
        <v>5856</v>
      </c>
      <c r="D401" s="261" t="s">
        <v>5857</v>
      </c>
      <c r="E401" s="262" t="s">
        <v>5080</v>
      </c>
      <c r="F401" s="265" t="s">
        <v>5829</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5794</v>
      </c>
      <c r="B402" s="257" t="s">
        <v>5826</v>
      </c>
      <c r="C402" s="258" t="s">
        <v>5858</v>
      </c>
      <c r="D402" s="261" t="s">
        <v>5859</v>
      </c>
      <c r="E402" s="262" t="s">
        <v>5080</v>
      </c>
      <c r="F402" s="265" t="s">
        <v>5829</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5794</v>
      </c>
      <c r="B403" s="257" t="s">
        <v>5826</v>
      </c>
      <c r="C403" s="258" t="s">
        <v>5860</v>
      </c>
      <c r="D403" s="261" t="s">
        <v>5861</v>
      </c>
      <c r="E403" s="262" t="s">
        <v>5080</v>
      </c>
      <c r="F403" s="265" t="s">
        <v>5829</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5794</v>
      </c>
      <c r="B404" s="257" t="s">
        <v>5826</v>
      </c>
      <c r="C404" s="258" t="s">
        <v>5862</v>
      </c>
      <c r="D404" s="261" t="s">
        <v>5863</v>
      </c>
      <c r="E404" s="262" t="s">
        <v>5195</v>
      </c>
      <c r="F404" s="265" t="s">
        <v>5829</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5794</v>
      </c>
      <c r="B405" s="257" t="s">
        <v>5826</v>
      </c>
      <c r="C405" s="258" t="s">
        <v>5864</v>
      </c>
      <c r="D405" s="261" t="s">
        <v>5865</v>
      </c>
      <c r="E405" s="262" t="s">
        <v>5195</v>
      </c>
      <c r="F405" s="265" t="s">
        <v>5829</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5794</v>
      </c>
      <c r="B406" s="257" t="s">
        <v>5826</v>
      </c>
      <c r="C406" s="258" t="s">
        <v>5866</v>
      </c>
      <c r="D406" s="261" t="s">
        <v>5867</v>
      </c>
      <c r="E406" s="262" t="s">
        <v>5195</v>
      </c>
      <c r="F406" s="265" t="s">
        <v>5868</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5794</v>
      </c>
      <c r="B407" s="257" t="s">
        <v>5826</v>
      </c>
      <c r="C407" s="258" t="s">
        <v>5869</v>
      </c>
      <c r="D407" s="261" t="s">
        <v>5870</v>
      </c>
      <c r="E407" s="262" t="s">
        <v>5195</v>
      </c>
      <c r="F407" s="265" t="s">
        <v>5829</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5794</v>
      </c>
      <c r="B408" s="257" t="s">
        <v>5826</v>
      </c>
      <c r="C408" s="258" t="s">
        <v>5871</v>
      </c>
      <c r="D408" s="261" t="s">
        <v>5872</v>
      </c>
      <c r="E408" s="262" t="s">
        <v>5195</v>
      </c>
      <c r="F408" s="265" t="s">
        <v>5829</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5794</v>
      </c>
      <c r="B409" s="257" t="s">
        <v>5826</v>
      </c>
      <c r="C409" s="258" t="s">
        <v>5873</v>
      </c>
      <c r="D409" s="261" t="s">
        <v>5874</v>
      </c>
      <c r="E409" s="262" t="s">
        <v>5195</v>
      </c>
      <c r="F409" s="265" t="s">
        <v>5875</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5794</v>
      </c>
      <c r="B410" s="256" t="s">
        <v>5876</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5794</v>
      </c>
      <c r="B411" s="257" t="s">
        <v>5876</v>
      </c>
      <c r="C411" s="258" t="s">
        <v>5877</v>
      </c>
      <c r="D411" s="261" t="s">
        <v>5878</v>
      </c>
      <c r="E411" s="262" t="s">
        <v>5051</v>
      </c>
      <c r="F411" s="265" t="s">
        <v>5801</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5794</v>
      </c>
      <c r="B412" s="257" t="s">
        <v>5876</v>
      </c>
      <c r="C412" s="258" t="s">
        <v>5879</v>
      </c>
      <c r="D412" s="261" t="s">
        <v>5880</v>
      </c>
      <c r="E412" s="262" t="s">
        <v>5051</v>
      </c>
      <c r="F412" s="265" t="s">
        <v>5801</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5794</v>
      </c>
      <c r="B413" s="257" t="s">
        <v>5876</v>
      </c>
      <c r="C413" s="258" t="s">
        <v>5881</v>
      </c>
      <c r="D413" s="261" t="s">
        <v>5882</v>
      </c>
      <c r="E413" s="262" t="s">
        <v>5051</v>
      </c>
      <c r="F413" s="265" t="s">
        <v>5801</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5794</v>
      </c>
      <c r="B414" s="257" t="s">
        <v>5876</v>
      </c>
      <c r="C414" s="258" t="s">
        <v>5883</v>
      </c>
      <c r="D414" s="261" t="s">
        <v>5884</v>
      </c>
      <c r="E414" s="262" t="s">
        <v>5051</v>
      </c>
      <c r="F414" s="265" t="s">
        <v>5801</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5794</v>
      </c>
      <c r="B415" s="257" t="s">
        <v>5876</v>
      </c>
      <c r="C415" s="258" t="s">
        <v>5885</v>
      </c>
      <c r="D415" s="261" t="s">
        <v>5886</v>
      </c>
      <c r="E415" s="262" t="s">
        <v>5080</v>
      </c>
      <c r="F415" s="265" t="s">
        <v>5801</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5794</v>
      </c>
      <c r="B416" s="257" t="s">
        <v>5876</v>
      </c>
      <c r="C416" s="258" t="s">
        <v>5887</v>
      </c>
      <c r="D416" s="261" t="s">
        <v>5888</v>
      </c>
      <c r="E416" s="262" t="s">
        <v>5080</v>
      </c>
      <c r="F416" s="265" t="s">
        <v>5889</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5794</v>
      </c>
      <c r="B417" s="257" t="s">
        <v>5876</v>
      </c>
      <c r="C417" s="258" t="s">
        <v>5890</v>
      </c>
      <c r="D417" s="261" t="s">
        <v>5891</v>
      </c>
      <c r="E417" s="262" t="s">
        <v>5080</v>
      </c>
      <c r="F417" s="265" t="s">
        <v>5889</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5794</v>
      </c>
      <c r="B418" s="257" t="s">
        <v>5876</v>
      </c>
      <c r="C418" s="258" t="s">
        <v>5892</v>
      </c>
      <c r="D418" s="261" t="s">
        <v>5893</v>
      </c>
      <c r="E418" s="262" t="s">
        <v>5330</v>
      </c>
      <c r="F418" s="265" t="s">
        <v>5889</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5794</v>
      </c>
      <c r="B419" s="257" t="s">
        <v>5876</v>
      </c>
      <c r="C419" s="258" t="s">
        <v>5894</v>
      </c>
      <c r="D419" s="261" t="s">
        <v>5895</v>
      </c>
      <c r="E419" s="262" t="s">
        <v>5080</v>
      </c>
      <c r="F419" s="265" t="s">
        <v>5889</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5794</v>
      </c>
      <c r="B420" s="257" t="s">
        <v>5876</v>
      </c>
      <c r="C420" s="258" t="s">
        <v>5896</v>
      </c>
      <c r="D420" s="261" t="s">
        <v>5897</v>
      </c>
      <c r="E420" s="262" t="s">
        <v>5330</v>
      </c>
      <c r="F420" s="265" t="s">
        <v>5889</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5794</v>
      </c>
      <c r="B421" s="257" t="s">
        <v>5876</v>
      </c>
      <c r="C421" s="258" t="s">
        <v>5898</v>
      </c>
      <c r="D421" s="261" t="s">
        <v>5899</v>
      </c>
      <c r="E421" s="262" t="s">
        <v>5330</v>
      </c>
      <c r="F421" s="265" t="s">
        <v>5889</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5794</v>
      </c>
      <c r="B422" s="257" t="s">
        <v>5876</v>
      </c>
      <c r="C422" s="258" t="s">
        <v>5900</v>
      </c>
      <c r="D422" s="261" t="s">
        <v>5901</v>
      </c>
      <c r="E422" s="262" t="s">
        <v>5080</v>
      </c>
      <c r="F422" s="265" t="s">
        <v>5889</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5794</v>
      </c>
      <c r="B423" s="257" t="s">
        <v>5876</v>
      </c>
      <c r="C423" s="258" t="s">
        <v>5902</v>
      </c>
      <c r="D423" s="261" t="s">
        <v>5903</v>
      </c>
      <c r="E423" s="262" t="s">
        <v>5080</v>
      </c>
      <c r="F423" s="265" t="s">
        <v>5889</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5904</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5904</v>
      </c>
      <c r="B425" s="256" t="s">
        <v>5905</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5904</v>
      </c>
      <c r="B426" s="257" t="s">
        <v>5905</v>
      </c>
      <c r="C426" s="258" t="s">
        <v>5906</v>
      </c>
      <c r="D426" s="261" t="s">
        <v>5907</v>
      </c>
      <c r="E426" s="262" t="s">
        <v>5051</v>
      </c>
      <c r="F426" s="265" t="s">
        <v>5868</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5904</v>
      </c>
      <c r="B427" s="257" t="s">
        <v>5905</v>
      </c>
      <c r="C427" s="258" t="s">
        <v>5908</v>
      </c>
      <c r="D427" s="261" t="s">
        <v>5909</v>
      </c>
      <c r="E427" s="262" t="s">
        <v>5051</v>
      </c>
      <c r="F427" s="265" t="s">
        <v>5868</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5904</v>
      </c>
      <c r="B428" s="257" t="s">
        <v>5905</v>
      </c>
      <c r="C428" s="258" t="s">
        <v>5910</v>
      </c>
      <c r="D428" s="261" t="s">
        <v>5911</v>
      </c>
      <c r="E428" s="262" t="s">
        <v>5330</v>
      </c>
      <c r="F428" s="265" t="s">
        <v>5868</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5904</v>
      </c>
      <c r="B429" s="257" t="s">
        <v>5905</v>
      </c>
      <c r="C429" s="258" t="s">
        <v>5912</v>
      </c>
      <c r="D429" s="261" t="s">
        <v>5913</v>
      </c>
      <c r="E429" s="262" t="s">
        <v>5080</v>
      </c>
      <c r="F429" s="265" t="s">
        <v>5868</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5904</v>
      </c>
      <c r="B430" s="257" t="s">
        <v>5905</v>
      </c>
      <c r="C430" s="258" t="s">
        <v>5914</v>
      </c>
      <c r="D430" s="261" t="s">
        <v>5915</v>
      </c>
      <c r="E430" s="262" t="s">
        <v>5080</v>
      </c>
      <c r="F430" s="265" t="s">
        <v>5868</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5904</v>
      </c>
      <c r="B431" s="257" t="s">
        <v>5905</v>
      </c>
      <c r="C431" s="258" t="s">
        <v>5916</v>
      </c>
      <c r="D431" s="261" t="s">
        <v>5917</v>
      </c>
      <c r="E431" s="262" t="s">
        <v>5330</v>
      </c>
      <c r="F431" s="265" t="s">
        <v>5868</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5904</v>
      </c>
      <c r="B432" s="257" t="s">
        <v>5905</v>
      </c>
      <c r="C432" s="258" t="s">
        <v>5918</v>
      </c>
      <c r="D432" s="261" t="s">
        <v>5919</v>
      </c>
      <c r="E432" s="262" t="s">
        <v>5330</v>
      </c>
      <c r="F432" s="265" t="s">
        <v>5868</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5904</v>
      </c>
      <c r="B433" s="257" t="s">
        <v>5905</v>
      </c>
      <c r="C433" s="258" t="s">
        <v>5920</v>
      </c>
      <c r="D433" s="261" t="s">
        <v>5921</v>
      </c>
      <c r="E433" s="262" t="s">
        <v>5147</v>
      </c>
      <c r="F433" s="265" t="s">
        <v>5868</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5904</v>
      </c>
      <c r="B434" s="257" t="s">
        <v>5905</v>
      </c>
      <c r="C434" s="258" t="s">
        <v>5922</v>
      </c>
      <c r="D434" s="261" t="s">
        <v>5923</v>
      </c>
      <c r="E434" s="262" t="s">
        <v>5147</v>
      </c>
      <c r="F434" s="265" t="s">
        <v>5868</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5904</v>
      </c>
      <c r="B435" s="257" t="s">
        <v>5905</v>
      </c>
      <c r="C435" s="258" t="s">
        <v>5924</v>
      </c>
      <c r="D435" s="261" t="s">
        <v>5925</v>
      </c>
      <c r="E435" s="262" t="s">
        <v>5080</v>
      </c>
      <c r="F435" s="265" t="s">
        <v>5868</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5904</v>
      </c>
      <c r="B436" s="257" t="s">
        <v>5905</v>
      </c>
      <c r="C436" s="258" t="s">
        <v>5926</v>
      </c>
      <c r="D436" s="261" t="s">
        <v>5927</v>
      </c>
      <c r="E436" s="262" t="s">
        <v>5147</v>
      </c>
      <c r="F436" s="265" t="s">
        <v>5868</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5904</v>
      </c>
      <c r="B437" s="257" t="s">
        <v>5905</v>
      </c>
      <c r="C437" s="258" t="s">
        <v>5928</v>
      </c>
      <c r="D437" s="261" t="s">
        <v>5929</v>
      </c>
      <c r="E437" s="262" t="s">
        <v>5080</v>
      </c>
      <c r="F437" s="265" t="s">
        <v>5868</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5904</v>
      </c>
      <c r="B438" s="256" t="s">
        <v>5930</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5904</v>
      </c>
      <c r="B439" s="257" t="s">
        <v>5930</v>
      </c>
      <c r="C439" s="258" t="s">
        <v>5931</v>
      </c>
      <c r="D439" s="261" t="s">
        <v>5932</v>
      </c>
      <c r="E439" s="262" t="s">
        <v>5051</v>
      </c>
      <c r="F439" s="265" t="s">
        <v>5933</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5904</v>
      </c>
      <c r="B440" s="257" t="s">
        <v>5930</v>
      </c>
      <c r="C440" s="258" t="s">
        <v>5934</v>
      </c>
      <c r="D440" s="261" t="s">
        <v>5935</v>
      </c>
      <c r="E440" s="262" t="s">
        <v>5051</v>
      </c>
      <c r="F440" s="265" t="s">
        <v>5933</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5904</v>
      </c>
      <c r="B441" s="257" t="s">
        <v>5930</v>
      </c>
      <c r="C441" s="258" t="s">
        <v>5936</v>
      </c>
      <c r="D441" s="261" t="s">
        <v>5937</v>
      </c>
      <c r="E441" s="262" t="s">
        <v>5051</v>
      </c>
      <c r="F441" s="265" t="s">
        <v>5933</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5904</v>
      </c>
      <c r="B442" s="257" t="s">
        <v>5930</v>
      </c>
      <c r="C442" s="258" t="s">
        <v>5938</v>
      </c>
      <c r="D442" s="261" t="s">
        <v>5939</v>
      </c>
      <c r="E442" s="262" t="s">
        <v>5051</v>
      </c>
      <c r="F442" s="265" t="s">
        <v>5933</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5904</v>
      </c>
      <c r="B443" s="257" t="s">
        <v>5930</v>
      </c>
      <c r="C443" s="258" t="s">
        <v>5940</v>
      </c>
      <c r="D443" s="261" t="s">
        <v>5941</v>
      </c>
      <c r="E443" s="262" t="s">
        <v>5080</v>
      </c>
      <c r="F443" s="265" t="s">
        <v>5933</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5904</v>
      </c>
      <c r="B444" s="257" t="s">
        <v>5930</v>
      </c>
      <c r="C444" s="258" t="s">
        <v>5942</v>
      </c>
      <c r="D444" s="261" t="s">
        <v>5943</v>
      </c>
      <c r="E444" s="262" t="s">
        <v>5080</v>
      </c>
      <c r="F444" s="265" t="s">
        <v>5933</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5904</v>
      </c>
      <c r="B445" s="257" t="s">
        <v>5930</v>
      </c>
      <c r="C445" s="258" t="s">
        <v>5944</v>
      </c>
      <c r="D445" s="261" t="s">
        <v>5945</v>
      </c>
      <c r="E445" s="262" t="s">
        <v>5080</v>
      </c>
      <c r="F445" s="265" t="s">
        <v>5933</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5904</v>
      </c>
      <c r="B446" s="257" t="s">
        <v>5930</v>
      </c>
      <c r="C446" s="258" t="s">
        <v>5946</v>
      </c>
      <c r="D446" s="261" t="s">
        <v>5947</v>
      </c>
      <c r="E446" s="262" t="s">
        <v>5195</v>
      </c>
      <c r="F446" s="265" t="s">
        <v>5933</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5904</v>
      </c>
      <c r="B447" s="257" t="s">
        <v>5930</v>
      </c>
      <c r="C447" s="258" t="s">
        <v>5948</v>
      </c>
      <c r="D447" s="261" t="s">
        <v>5949</v>
      </c>
      <c r="E447" s="262" t="s">
        <v>5080</v>
      </c>
      <c r="F447" s="265" t="s">
        <v>5933</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5904</v>
      </c>
      <c r="B448" s="257" t="s">
        <v>5930</v>
      </c>
      <c r="C448" s="258" t="s">
        <v>5950</v>
      </c>
      <c r="D448" s="261" t="s">
        <v>5951</v>
      </c>
      <c r="E448" s="262" t="s">
        <v>5195</v>
      </c>
      <c r="F448" s="265" t="s">
        <v>5933</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5904</v>
      </c>
      <c r="B449" s="257" t="s">
        <v>5930</v>
      </c>
      <c r="C449" s="258" t="s">
        <v>5952</v>
      </c>
      <c r="D449" s="261" t="s">
        <v>5953</v>
      </c>
      <c r="E449" s="262" t="s">
        <v>5195</v>
      </c>
      <c r="F449" s="265" t="s">
        <v>5933</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5954</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5954</v>
      </c>
      <c r="B451" s="256" t="s">
        <v>5955</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5954</v>
      </c>
      <c r="B452" s="257" t="s">
        <v>5955</v>
      </c>
      <c r="C452" s="258" t="s">
        <v>5956</v>
      </c>
      <c r="D452" s="261" t="s">
        <v>5957</v>
      </c>
      <c r="E452" s="262" t="s">
        <v>5051</v>
      </c>
      <c r="F452" s="265" t="s">
        <v>5958</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5954</v>
      </c>
      <c r="B453" s="257" t="s">
        <v>5955</v>
      </c>
      <c r="C453" s="258" t="s">
        <v>5959</v>
      </c>
      <c r="D453" s="261" t="s">
        <v>5960</v>
      </c>
      <c r="E453" s="262" t="s">
        <v>5051</v>
      </c>
      <c r="F453" s="265" t="s">
        <v>5958</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5954</v>
      </c>
      <c r="B454" s="257" t="s">
        <v>5955</v>
      </c>
      <c r="C454" s="258" t="s">
        <v>5961</v>
      </c>
      <c r="D454" s="261" t="s">
        <v>5962</v>
      </c>
      <c r="E454" s="262" t="s">
        <v>5051</v>
      </c>
      <c r="F454" s="265" t="s">
        <v>5958</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5954</v>
      </c>
      <c r="B455" s="257" t="s">
        <v>5955</v>
      </c>
      <c r="C455" s="258" t="s">
        <v>5963</v>
      </c>
      <c r="D455" s="261" t="s">
        <v>5964</v>
      </c>
      <c r="E455" s="262" t="s">
        <v>5051</v>
      </c>
      <c r="F455" s="265" t="s">
        <v>5958</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5954</v>
      </c>
      <c r="B456" s="257" t="s">
        <v>5955</v>
      </c>
      <c r="C456" s="258" t="s">
        <v>5965</v>
      </c>
      <c r="D456" s="261" t="s">
        <v>5966</v>
      </c>
      <c r="E456" s="262" t="s">
        <v>5051</v>
      </c>
      <c r="F456" s="265" t="s">
        <v>5958</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5954</v>
      </c>
      <c r="B457" s="257" t="s">
        <v>5955</v>
      </c>
      <c r="C457" s="258" t="s">
        <v>5967</v>
      </c>
      <c r="D457" s="261" t="s">
        <v>5968</v>
      </c>
      <c r="E457" s="262" t="s">
        <v>5080</v>
      </c>
      <c r="F457" s="265" t="s">
        <v>5958</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5954</v>
      </c>
      <c r="B458" s="257" t="s">
        <v>5955</v>
      </c>
      <c r="C458" s="258" t="s">
        <v>5969</v>
      </c>
      <c r="D458" s="261" t="s">
        <v>5970</v>
      </c>
      <c r="E458" s="262" t="s">
        <v>5080</v>
      </c>
      <c r="F458" s="265" t="s">
        <v>5958</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5954</v>
      </c>
      <c r="B459" s="257" t="s">
        <v>5955</v>
      </c>
      <c r="C459" s="258" t="s">
        <v>5971</v>
      </c>
      <c r="D459" s="261" t="s">
        <v>5972</v>
      </c>
      <c r="E459" s="262" t="s">
        <v>5080</v>
      </c>
      <c r="F459" s="265" t="s">
        <v>5958</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5954</v>
      </c>
      <c r="B460" s="257" t="s">
        <v>5955</v>
      </c>
      <c r="C460" s="258" t="s">
        <v>5973</v>
      </c>
      <c r="D460" s="261" t="s">
        <v>5974</v>
      </c>
      <c r="E460" s="262" t="s">
        <v>5080</v>
      </c>
      <c r="F460" s="265" t="s">
        <v>5958</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5954</v>
      </c>
      <c r="B461" s="257" t="s">
        <v>5955</v>
      </c>
      <c r="C461" s="258" t="s">
        <v>5975</v>
      </c>
      <c r="D461" s="261" t="s">
        <v>5976</v>
      </c>
      <c r="E461" s="262" t="s">
        <v>5080</v>
      </c>
      <c r="F461" s="265" t="s">
        <v>5958</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5954</v>
      </c>
      <c r="B462" s="257" t="s">
        <v>5955</v>
      </c>
      <c r="C462" s="258" t="s">
        <v>5977</v>
      </c>
      <c r="D462" s="261" t="s">
        <v>5978</v>
      </c>
      <c r="E462" s="262" t="s">
        <v>5080</v>
      </c>
      <c r="F462" s="265" t="s">
        <v>5958</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5954</v>
      </c>
      <c r="B463" s="257" t="s">
        <v>5955</v>
      </c>
      <c r="C463" s="258" t="s">
        <v>5979</v>
      </c>
      <c r="D463" s="261" t="s">
        <v>5980</v>
      </c>
      <c r="E463" s="262" t="s">
        <v>5080</v>
      </c>
      <c r="F463" s="265" t="s">
        <v>5958</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5954</v>
      </c>
      <c r="B464" s="257" t="s">
        <v>5955</v>
      </c>
      <c r="C464" s="258" t="s">
        <v>5981</v>
      </c>
      <c r="D464" s="261" t="s">
        <v>5982</v>
      </c>
      <c r="E464" s="262" t="s">
        <v>5080</v>
      </c>
      <c r="F464" s="265" t="s">
        <v>5958</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5954</v>
      </c>
      <c r="B465" s="257" t="s">
        <v>5955</v>
      </c>
      <c r="C465" s="258" t="s">
        <v>5983</v>
      </c>
      <c r="D465" s="261" t="s">
        <v>5984</v>
      </c>
      <c r="E465" s="262" t="s">
        <v>5080</v>
      </c>
      <c r="F465" s="265" t="s">
        <v>5958</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5954</v>
      </c>
      <c r="B466" s="256" t="s">
        <v>5985</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5954</v>
      </c>
      <c r="B467" s="257" t="s">
        <v>5985</v>
      </c>
      <c r="C467" s="258" t="s">
        <v>5986</v>
      </c>
      <c r="D467" s="261" t="s">
        <v>5987</v>
      </c>
      <c r="E467" s="262" t="s">
        <v>5051</v>
      </c>
      <c r="F467" s="265" t="s">
        <v>5190</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5954</v>
      </c>
      <c r="B468" s="257" t="s">
        <v>5985</v>
      </c>
      <c r="C468" s="258" t="s">
        <v>5988</v>
      </c>
      <c r="D468" s="261" t="s">
        <v>5989</v>
      </c>
      <c r="E468" s="262" t="s">
        <v>5051</v>
      </c>
      <c r="F468" s="265" t="s">
        <v>5190</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5954</v>
      </c>
      <c r="B469" s="257" t="s">
        <v>5985</v>
      </c>
      <c r="C469" s="258" t="s">
        <v>5990</v>
      </c>
      <c r="D469" s="261" t="s">
        <v>5991</v>
      </c>
      <c r="E469" s="262" t="s">
        <v>5051</v>
      </c>
      <c r="F469" s="265" t="s">
        <v>5190</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5954</v>
      </c>
      <c r="B470" s="257" t="s">
        <v>5985</v>
      </c>
      <c r="C470" s="258" t="s">
        <v>5992</v>
      </c>
      <c r="D470" s="261" t="s">
        <v>5993</v>
      </c>
      <c r="E470" s="262" t="s">
        <v>5147</v>
      </c>
      <c r="F470" s="265" t="s">
        <v>5559</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5954</v>
      </c>
      <c r="B471" s="257" t="s">
        <v>5985</v>
      </c>
      <c r="C471" s="258" t="s">
        <v>5994</v>
      </c>
      <c r="D471" s="261" t="s">
        <v>5995</v>
      </c>
      <c r="E471" s="262" t="s">
        <v>5147</v>
      </c>
      <c r="F471" s="265" t="s">
        <v>5559</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5954</v>
      </c>
      <c r="B472" s="257" t="s">
        <v>5985</v>
      </c>
      <c r="C472" s="258" t="s">
        <v>5996</v>
      </c>
      <c r="D472" s="261" t="s">
        <v>5997</v>
      </c>
      <c r="E472" s="262" t="s">
        <v>5051</v>
      </c>
      <c r="F472" s="265" t="s">
        <v>5559</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5954</v>
      </c>
      <c r="B473" s="257" t="s">
        <v>5985</v>
      </c>
      <c r="C473" s="258" t="s">
        <v>5998</v>
      </c>
      <c r="D473" s="261" t="s">
        <v>5999</v>
      </c>
      <c r="E473" s="262" t="s">
        <v>5051</v>
      </c>
      <c r="F473" s="265" t="s">
        <v>5498</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5954</v>
      </c>
      <c r="B474" s="257" t="s">
        <v>5985</v>
      </c>
      <c r="C474" s="258" t="s">
        <v>6000</v>
      </c>
      <c r="D474" s="261" t="s">
        <v>6001</v>
      </c>
      <c r="E474" s="262" t="s">
        <v>5080</v>
      </c>
      <c r="F474" s="265" t="s">
        <v>5498</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5954</v>
      </c>
      <c r="B475" s="257" t="s">
        <v>5985</v>
      </c>
      <c r="C475" s="258" t="s">
        <v>6002</v>
      </c>
      <c r="D475" s="261" t="s">
        <v>6003</v>
      </c>
      <c r="E475" s="262" t="s">
        <v>5080</v>
      </c>
      <c r="F475" s="265" t="s">
        <v>5498</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5954</v>
      </c>
      <c r="B476" s="257" t="s">
        <v>5985</v>
      </c>
      <c r="C476" s="258" t="s">
        <v>6004</v>
      </c>
      <c r="D476" s="261" t="s">
        <v>6005</v>
      </c>
      <c r="E476" s="262" t="s">
        <v>5080</v>
      </c>
      <c r="F476" s="265" t="s">
        <v>5498</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5954</v>
      </c>
      <c r="B477" s="257" t="s">
        <v>5985</v>
      </c>
      <c r="C477" s="258" t="s">
        <v>6006</v>
      </c>
      <c r="D477" s="261" t="s">
        <v>6007</v>
      </c>
      <c r="E477" s="262" t="s">
        <v>5080</v>
      </c>
      <c r="F477" s="265" t="s">
        <v>5498</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5954</v>
      </c>
      <c r="B478" s="257" t="s">
        <v>5985</v>
      </c>
      <c r="C478" s="258" t="s">
        <v>6008</v>
      </c>
      <c r="D478" s="261" t="s">
        <v>6009</v>
      </c>
      <c r="E478" s="262" t="s">
        <v>5080</v>
      </c>
      <c r="F478" s="265" t="s">
        <v>5559</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5954</v>
      </c>
      <c r="B479" s="257" t="s">
        <v>5985</v>
      </c>
      <c r="C479" s="258" t="s">
        <v>6010</v>
      </c>
      <c r="D479" s="261" t="s">
        <v>6011</v>
      </c>
      <c r="E479" s="262" t="s">
        <v>5195</v>
      </c>
      <c r="F479" s="265" t="s">
        <v>5559</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5954</v>
      </c>
      <c r="B480" s="257" t="s">
        <v>5985</v>
      </c>
      <c r="C480" s="258" t="s">
        <v>6012</v>
      </c>
      <c r="D480" s="261" t="s">
        <v>6013</v>
      </c>
      <c r="E480" s="262" t="s">
        <v>5195</v>
      </c>
      <c r="F480" s="265" t="s">
        <v>5559</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5954</v>
      </c>
      <c r="B481" s="270" t="s">
        <v>5985</v>
      </c>
      <c r="C481" s="271" t="s">
        <v>6014</v>
      </c>
      <c r="D481" s="272" t="s">
        <v>6015</v>
      </c>
      <c r="E481" s="273" t="s">
        <v>5195</v>
      </c>
      <c r="F481" s="274" t="s">
        <v>5190</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350</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IFERROR(INDEX('Recommendations'!$I$2:$I$50, MATCH(H2,'Recommendations'!$B$2:$B$50,0))="Implemented", FALSE))</xm:f>
            <x14:dxf>
              <font>
                <color rgb="FF000000"/>
              </font>
              <fill>
                <patternFill>
                  <bgColor rgb="FF3C7D22"/>
                </patternFill>
              </fill>
            </x14:dxf>
          </x14:cfRule>
          <x14:cfRule type="expression" priority="2" id="{00000000-000E-0000-0B00-000002000000}">
            <xm:f>AND(H2&lt;&gt;"", IFERROR(INDEX('Recommendations'!$I$2:$I$50, MATCH(H2,'Recommendations'!$B$2:$B$50,0))="Compensated", FALSE))</xm:f>
            <x14:dxf>
              <font>
                <color rgb="FF000000"/>
              </font>
              <fill>
                <patternFill>
                  <bgColor rgb="FFC6E0B4"/>
                </patternFill>
              </fill>
            </x14:dxf>
          </x14:cfRule>
          <x14:cfRule type="expression" priority="3" id="{00000000-000E-0000-0B00-000003000000}">
            <xm:f>AND(H2&lt;&gt;"", IFERROR(INDEX('Recommendations'!$I$2:$I$50, MATCH(H2,'Recommendations'!$B$2:$B$50,0))="Testing", FALSE))</xm:f>
            <x14:dxf>
              <font>
                <color rgb="FF000000"/>
              </font>
              <fill>
                <patternFill>
                  <bgColor rgb="FFFFC000"/>
                </patternFill>
              </fill>
            </x14:dxf>
          </x14:cfRule>
          <x14:cfRule type="expression" priority="4" id="{00000000-000E-0000-0B00-000004000000}">
            <xm:f>AND(H2&lt;&gt;"", IFERROR(INDEX('Recommendations'!$I$2:$I$50, MATCH(H2,'Recommendations'!$B$2:$B$50,0))="Failed", FALSE))</xm:f>
            <x14:dxf>
              <font>
                <color rgb="FF000000"/>
              </font>
              <fill>
                <patternFill>
                  <bgColor rgb="FFD82891"/>
                </patternFill>
              </fill>
            </x14:dxf>
          </x14:cfRule>
          <x14:cfRule type="expression" priority="5" id="{00000000-000E-0000-0B00-000005000000}">
            <xm:f>AND(H2&lt;&gt;"", IFERROR(INDEX('Recommendations'!$I$2:$I$50, MATCH(H2,'Recommendations'!$B$2:$B$50,0))="Risk Accepted", FALSE))</xm:f>
            <x14:dxf>
              <font>
                <color rgb="FF000000"/>
              </font>
              <fill>
                <patternFill>
                  <bgColor rgb="FFD9D9D9"/>
                </patternFill>
              </fill>
            </x14:dxf>
          </x14:cfRule>
          <x14:cfRule type="expression" priority="6" id="{00000000-000E-0000-0B00-000006000000}">
            <xm:f>AND(H2&lt;&gt;"", IFERROR(INDEX('Recommendations'!$I$2:$I$50, MATCH(H2,'Recommendations'!$B$2:$B$50,0))="N/A",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434</v>
      </c>
      <c r="C2" s="290"/>
      <c r="D2" s="290"/>
      <c r="E2" s="290"/>
      <c r="F2" s="290"/>
      <c r="G2" s="290"/>
      <c r="H2" s="290"/>
      <c r="I2" s="290"/>
    </row>
    <row r="4" spans="2:15" ht="18.5" x14ac:dyDescent="0.45">
      <c r="B4" s="39" t="s">
        <v>435</v>
      </c>
    </row>
    <row r="5" spans="2:15" x14ac:dyDescent="0.35">
      <c r="B5" s="41" t="s">
        <v>25</v>
      </c>
      <c r="C5" s="41" t="s">
        <v>436</v>
      </c>
      <c r="D5" s="41" t="s">
        <v>437</v>
      </c>
      <c r="F5" s="291" t="s">
        <v>438</v>
      </c>
      <c r="G5" s="291"/>
      <c r="H5" s="291"/>
      <c r="I5" s="292" t="s">
        <v>439</v>
      </c>
      <c r="J5" s="292"/>
      <c r="K5" s="292"/>
      <c r="L5" s="292"/>
      <c r="M5" s="292"/>
      <c r="N5" s="292"/>
      <c r="O5" s="292"/>
    </row>
    <row r="6" spans="2:15" x14ac:dyDescent="0.35">
      <c r="B6" s="47" t="s">
        <v>440</v>
      </c>
      <c r="C6" s="48">
        <v>49</v>
      </c>
      <c r="D6" s="49" t="s">
        <v>25</v>
      </c>
      <c r="F6" s="291" t="s">
        <v>441</v>
      </c>
      <c r="G6" s="291"/>
      <c r="H6" s="291"/>
      <c r="I6" s="293" t="s">
        <v>442</v>
      </c>
      <c r="J6" s="293"/>
      <c r="K6" s="293"/>
      <c r="L6" s="293"/>
      <c r="M6" s="293"/>
      <c r="N6" s="293"/>
      <c r="O6" s="293"/>
    </row>
    <row r="7" spans="2:15" x14ac:dyDescent="0.35">
      <c r="B7" s="50" t="s">
        <v>443</v>
      </c>
      <c r="C7" s="51">
        <f>C6-C8-C9</f>
        <v>49</v>
      </c>
      <c r="D7" s="52">
        <f>IF(C6&gt;0,C7/C6,0)</f>
        <v>1</v>
      </c>
      <c r="F7" s="291" t="s">
        <v>444</v>
      </c>
      <c r="G7" s="291"/>
      <c r="H7" s="291"/>
      <c r="I7" s="293" t="s">
        <v>442</v>
      </c>
      <c r="J7" s="293"/>
      <c r="K7" s="293"/>
      <c r="L7" s="293"/>
      <c r="M7" s="293"/>
      <c r="N7" s="293"/>
      <c r="O7" s="293"/>
    </row>
    <row r="8" spans="2:15" x14ac:dyDescent="0.35">
      <c r="B8" s="43" t="s">
        <v>445</v>
      </c>
      <c r="C8" s="44">
        <f>COUNTIF('Recommendations'!I:I,"Risk Accepted")</f>
        <v>0</v>
      </c>
      <c r="D8" s="45">
        <f>IF(C6&gt;0,C8/C6,0)</f>
        <v>0</v>
      </c>
      <c r="F8" s="291" t="s">
        <v>446</v>
      </c>
      <c r="G8" s="291"/>
      <c r="H8" s="291"/>
      <c r="I8" s="293" t="s">
        <v>442</v>
      </c>
      <c r="J8" s="293"/>
      <c r="K8" s="293"/>
      <c r="L8" s="293"/>
      <c r="M8" s="293"/>
      <c r="N8" s="293"/>
      <c r="O8" s="293"/>
    </row>
    <row r="9" spans="2:15" x14ac:dyDescent="0.35">
      <c r="B9" s="43" t="s">
        <v>447</v>
      </c>
      <c r="C9" s="44">
        <f>COUNTIF('Recommendations'!I:I,"N/A")</f>
        <v>0</v>
      </c>
      <c r="D9" s="45">
        <f>IF(C6&gt;0,C9/C6,0)</f>
        <v>0</v>
      </c>
      <c r="F9" s="291" t="s">
        <v>448</v>
      </c>
      <c r="G9" s="291"/>
      <c r="H9" s="291"/>
      <c r="I9" s="293" t="s">
        <v>442</v>
      </c>
      <c r="J9" s="293"/>
      <c r="K9" s="293"/>
      <c r="L9" s="293"/>
      <c r="M9" s="293"/>
      <c r="N9" s="293"/>
      <c r="O9" s="293"/>
    </row>
    <row r="12" spans="2:15" ht="18.5" x14ac:dyDescent="0.45">
      <c r="B12" s="39" t="s">
        <v>449</v>
      </c>
    </row>
    <row r="14" spans="2:15" x14ac:dyDescent="0.35">
      <c r="B14" s="53" t="s">
        <v>450</v>
      </c>
    </row>
    <row r="15" spans="2:15" x14ac:dyDescent="0.35">
      <c r="B15" s="41" t="s">
        <v>25</v>
      </c>
      <c r="C15" s="41" t="s">
        <v>451</v>
      </c>
      <c r="D15" s="41" t="s">
        <v>452</v>
      </c>
      <c r="E15" s="41" t="s">
        <v>453</v>
      </c>
      <c r="F15" s="41" t="s">
        <v>454</v>
      </c>
    </row>
    <row r="16" spans="2:15" x14ac:dyDescent="0.35">
      <c r="B16" s="43" t="s">
        <v>455</v>
      </c>
      <c r="C16" s="44">
        <f>COUNTIF('Recommendations'!P:P,"Resolved")</f>
        <v>0</v>
      </c>
      <c r="D16" s="44">
        <f>COUNTIF('Recommendations'!P:P,"Testing")</f>
        <v>0</v>
      </c>
      <c r="E16" s="44">
        <f>COUNTIF('Recommendations'!P:P,"Outstanding")</f>
        <v>49</v>
      </c>
      <c r="F16" s="44">
        <f>SUM(C16:E16)</f>
        <v>49</v>
      </c>
    </row>
    <row r="18" spans="2:6" x14ac:dyDescent="0.35">
      <c r="B18" s="53" t="s">
        <v>456</v>
      </c>
    </row>
    <row r="19" spans="2:6" x14ac:dyDescent="0.35">
      <c r="B19" s="54" t="s">
        <v>25</v>
      </c>
      <c r="C19" s="54" t="s">
        <v>451</v>
      </c>
      <c r="D19" s="54" t="s">
        <v>452</v>
      </c>
      <c r="E19" s="54" t="s">
        <v>453</v>
      </c>
      <c r="F19" s="54" t="s">
        <v>25</v>
      </c>
    </row>
    <row r="20" spans="2:6" x14ac:dyDescent="0.35">
      <c r="B20" s="43" t="s">
        <v>455</v>
      </c>
      <c r="C20" s="45">
        <f>IF(F16&gt;0, C16/F16, 0)</f>
        <v>0</v>
      </c>
      <c r="D20" s="45">
        <f>IF(F16&gt;0, D16/F16, 0)</f>
        <v>0</v>
      </c>
      <c r="E20" s="45">
        <f>IF(F16&gt;0, E16/F16, 0)</f>
        <v>1</v>
      </c>
      <c r="F20" s="46" t="s">
        <v>25</v>
      </c>
    </row>
    <row r="25" spans="2:6" ht="18.5" x14ac:dyDescent="0.45">
      <c r="B25" s="39" t="s">
        <v>457</v>
      </c>
    </row>
    <row r="27" spans="2:6" x14ac:dyDescent="0.35">
      <c r="B27" s="53" t="s">
        <v>450</v>
      </c>
    </row>
    <row r="28" spans="2:6" x14ac:dyDescent="0.35">
      <c r="B28" s="41" t="s">
        <v>4</v>
      </c>
      <c r="C28" s="41" t="s">
        <v>451</v>
      </c>
      <c r="D28" s="41" t="s">
        <v>452</v>
      </c>
      <c r="E28" s="41" t="s">
        <v>453</v>
      </c>
      <c r="F28" s="41" t="s">
        <v>454</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27</v>
      </c>
      <c r="F29" s="44">
        <f>SUM(C29:E29)</f>
        <v>27</v>
      </c>
    </row>
    <row r="30" spans="2:6" x14ac:dyDescent="0.35">
      <c r="B30" s="43" t="s">
        <v>47</v>
      </c>
      <c r="C30" s="44">
        <f>COUNTIFS('Recommendations'!E:E,"Level 2",'Recommendations'!P:P,"=Resolved")</f>
        <v>0</v>
      </c>
      <c r="D30" s="44">
        <f>COUNTIFS('Recommendations'!E:E,"=Level 2",'Recommendations'!P:P,"=Testing")</f>
        <v>0</v>
      </c>
      <c r="E30" s="44">
        <f>COUNTIFS('Recommendations'!E:E,"=Level 2",'Recommendations'!P:P,"=Outstanding")</f>
        <v>22</v>
      </c>
      <c r="F30" s="44">
        <f>SUM(C30:E30)</f>
        <v>22</v>
      </c>
    </row>
    <row r="32" spans="2:6" x14ac:dyDescent="0.35">
      <c r="B32" s="53" t="s">
        <v>456</v>
      </c>
    </row>
    <row r="33" spans="2:6" x14ac:dyDescent="0.35">
      <c r="B33" s="54" t="s">
        <v>4</v>
      </c>
      <c r="C33" s="54" t="s">
        <v>451</v>
      </c>
      <c r="D33" s="54" t="s">
        <v>452</v>
      </c>
      <c r="E33" s="54" t="s">
        <v>453</v>
      </c>
      <c r="F33" s="54" t="s">
        <v>25</v>
      </c>
    </row>
    <row r="34" spans="2:6" x14ac:dyDescent="0.35">
      <c r="B34" s="43" t="s">
        <v>21</v>
      </c>
      <c r="C34" s="45">
        <f>IF(F29&gt;0, C29/F29, 0)</f>
        <v>0</v>
      </c>
      <c r="D34" s="45">
        <f>IF(F29&gt;0, D29/F29, 0)</f>
        <v>0</v>
      </c>
      <c r="E34" s="45">
        <f>IF(F29&gt;0, E29/F29, 0)</f>
        <v>1</v>
      </c>
      <c r="F34" s="46" t="s">
        <v>25</v>
      </c>
    </row>
    <row r="35" spans="2:6" x14ac:dyDescent="0.35">
      <c r="B35" s="43" t="s">
        <v>47</v>
      </c>
      <c r="C35" s="45">
        <f>IF(F30&gt;0, C30/F30, 0)</f>
        <v>0</v>
      </c>
      <c r="D35" s="45">
        <f>IF(F30&gt;0, D30/F30, 0)</f>
        <v>0</v>
      </c>
      <c r="E35" s="45">
        <f>IF(F30&gt;0, E30/F30, 0)</f>
        <v>1</v>
      </c>
      <c r="F35" s="46" t="s">
        <v>25</v>
      </c>
    </row>
    <row r="40" spans="2:6" ht="18.5" x14ac:dyDescent="0.45">
      <c r="B40" s="39" t="s">
        <v>458</v>
      </c>
    </row>
    <row r="42" spans="2:6" x14ac:dyDescent="0.35">
      <c r="B42" s="53" t="s">
        <v>450</v>
      </c>
    </row>
    <row r="43" spans="2:6" x14ac:dyDescent="0.35">
      <c r="B43" s="41" t="s">
        <v>7</v>
      </c>
      <c r="C43" s="41" t="s">
        <v>451</v>
      </c>
      <c r="D43" s="41" t="s">
        <v>452</v>
      </c>
      <c r="E43" s="41" t="s">
        <v>453</v>
      </c>
      <c r="F43" s="41" t="s">
        <v>454</v>
      </c>
    </row>
    <row r="44" spans="2:6" x14ac:dyDescent="0.35">
      <c r="B44" s="43" t="s">
        <v>459</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460</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461</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462</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463</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49</v>
      </c>
      <c r="F49" s="44">
        <f t="shared" si="0"/>
        <v>49</v>
      </c>
    </row>
    <row r="51" spans="2:6" x14ac:dyDescent="0.35">
      <c r="B51" s="53" t="s">
        <v>456</v>
      </c>
    </row>
    <row r="52" spans="2:6" x14ac:dyDescent="0.35">
      <c r="B52" s="54" t="s">
        <v>7</v>
      </c>
      <c r="C52" s="54" t="s">
        <v>451</v>
      </c>
      <c r="D52" s="54" t="s">
        <v>452</v>
      </c>
      <c r="E52" s="54" t="s">
        <v>453</v>
      </c>
      <c r="F52" s="54" t="s">
        <v>25</v>
      </c>
    </row>
    <row r="53" spans="2:6" x14ac:dyDescent="0.35">
      <c r="B53" s="43" t="s">
        <v>459</v>
      </c>
      <c r="C53" s="45">
        <f t="shared" ref="C53:C58" si="1">IF(F44&gt;0, C44/F44, 0)</f>
        <v>0</v>
      </c>
      <c r="D53" s="45">
        <f t="shared" ref="D53:D58" si="2">IF(F44&gt;0, D44/F44, 0)</f>
        <v>0</v>
      </c>
      <c r="E53" s="45">
        <f t="shared" ref="E53:E58" si="3">IF(F44&gt;0, E44/F44, 0)</f>
        <v>0</v>
      </c>
      <c r="F53" s="46" t="s">
        <v>25</v>
      </c>
    </row>
    <row r="54" spans="2:6" x14ac:dyDescent="0.35">
      <c r="B54" s="43" t="s">
        <v>460</v>
      </c>
      <c r="C54" s="45">
        <f t="shared" si="1"/>
        <v>0</v>
      </c>
      <c r="D54" s="45">
        <f t="shared" si="2"/>
        <v>0</v>
      </c>
      <c r="E54" s="45">
        <f t="shared" si="3"/>
        <v>0</v>
      </c>
      <c r="F54" s="46" t="s">
        <v>25</v>
      </c>
    </row>
    <row r="55" spans="2:6" x14ac:dyDescent="0.35">
      <c r="B55" s="43" t="s">
        <v>461</v>
      </c>
      <c r="C55" s="45">
        <f t="shared" si="1"/>
        <v>0</v>
      </c>
      <c r="D55" s="45">
        <f t="shared" si="2"/>
        <v>0</v>
      </c>
      <c r="E55" s="45">
        <f t="shared" si="3"/>
        <v>0</v>
      </c>
      <c r="F55" s="46" t="s">
        <v>25</v>
      </c>
    </row>
    <row r="56" spans="2:6" x14ac:dyDescent="0.35">
      <c r="B56" s="43" t="s">
        <v>462</v>
      </c>
      <c r="C56" s="45">
        <f t="shared" si="1"/>
        <v>0</v>
      </c>
      <c r="D56" s="45">
        <f t="shared" si="2"/>
        <v>0</v>
      </c>
      <c r="E56" s="45">
        <f t="shared" si="3"/>
        <v>0</v>
      </c>
      <c r="F56" s="46" t="s">
        <v>25</v>
      </c>
    </row>
    <row r="57" spans="2:6" x14ac:dyDescent="0.35">
      <c r="B57" s="43" t="s">
        <v>463</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464</v>
      </c>
    </row>
    <row r="65" spans="2:6" x14ac:dyDescent="0.35">
      <c r="B65" s="53" t="s">
        <v>450</v>
      </c>
    </row>
    <row r="66" spans="2:6" x14ac:dyDescent="0.35">
      <c r="B66" s="41" t="s">
        <v>3</v>
      </c>
      <c r="C66" s="41" t="s">
        <v>451</v>
      </c>
      <c r="D66" s="41" t="s">
        <v>452</v>
      </c>
      <c r="E66" s="41" t="s">
        <v>453</v>
      </c>
      <c r="F66" s="41" t="s">
        <v>454</v>
      </c>
    </row>
    <row r="67" spans="2:6" x14ac:dyDescent="0.35">
      <c r="B67" s="43" t="s">
        <v>33</v>
      </c>
      <c r="C67" s="44">
        <f>COUNTIFS('Recommendations'!D:D,"Automated",'Recommendations'!P:P,"=Resolved")</f>
        <v>0</v>
      </c>
      <c r="D67" s="44">
        <f>COUNTIFS('Recommendations'!D:D,"=Automated",'Recommendations'!P:P,"=Testing")</f>
        <v>0</v>
      </c>
      <c r="E67" s="44">
        <f>COUNTIFS('Recommendations'!D:D,"=Automated",'Recommendations'!P:P,"=Outstanding")</f>
        <v>32</v>
      </c>
      <c r="F67" s="44">
        <f>SUM(C67:E67)</f>
        <v>32</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17</v>
      </c>
      <c r="F68" s="44">
        <f>SUM(C68:E68)</f>
        <v>17</v>
      </c>
    </row>
    <row r="70" spans="2:6" x14ac:dyDescent="0.35">
      <c r="B70" s="53" t="s">
        <v>456</v>
      </c>
    </row>
    <row r="71" spans="2:6" x14ac:dyDescent="0.35">
      <c r="B71" s="54" t="s">
        <v>3</v>
      </c>
      <c r="C71" s="54" t="s">
        <v>451</v>
      </c>
      <c r="D71" s="54" t="s">
        <v>452</v>
      </c>
      <c r="E71" s="54" t="s">
        <v>453</v>
      </c>
      <c r="F71" s="54" t="s">
        <v>25</v>
      </c>
    </row>
    <row r="72" spans="2:6" x14ac:dyDescent="0.35">
      <c r="B72" s="43" t="s">
        <v>33</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465</v>
      </c>
    </row>
    <row r="80" spans="2:6" x14ac:dyDescent="0.35">
      <c r="B80" s="53" t="s">
        <v>450</v>
      </c>
    </row>
    <row r="81" spans="2:6" x14ac:dyDescent="0.35">
      <c r="B81" s="41" t="s">
        <v>5</v>
      </c>
      <c r="C81" s="41" t="s">
        <v>451</v>
      </c>
      <c r="D81" s="41" t="s">
        <v>452</v>
      </c>
      <c r="E81" s="41" t="s">
        <v>453</v>
      </c>
      <c r="F81" s="41" t="s">
        <v>454</v>
      </c>
    </row>
    <row r="82" spans="2:6" x14ac:dyDescent="0.35">
      <c r="B82" s="43" t="s">
        <v>466</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467</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468</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469</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49</v>
      </c>
      <c r="F86" s="44">
        <f>SUM(C86:E86)</f>
        <v>49</v>
      </c>
    </row>
    <row r="88" spans="2:6" x14ac:dyDescent="0.35">
      <c r="B88" s="53" t="s">
        <v>456</v>
      </c>
    </row>
    <row r="89" spans="2:6" x14ac:dyDescent="0.35">
      <c r="B89" s="54" t="s">
        <v>5</v>
      </c>
      <c r="C89" s="54" t="s">
        <v>451</v>
      </c>
      <c r="D89" s="54" t="s">
        <v>452</v>
      </c>
      <c r="E89" s="54" t="s">
        <v>453</v>
      </c>
      <c r="F89" s="54" t="s">
        <v>25</v>
      </c>
    </row>
    <row r="90" spans="2:6" x14ac:dyDescent="0.35">
      <c r="B90" s="43" t="s">
        <v>466</v>
      </c>
      <c r="C90" s="45">
        <f>IF(F82&gt;0, C82/F82, 0)</f>
        <v>0</v>
      </c>
      <c r="D90" s="45">
        <f>IF(F82&gt;0, D82/F82, 0)</f>
        <v>0</v>
      </c>
      <c r="E90" s="45">
        <f>IF(F82&gt;0, E82/F82, 0)</f>
        <v>0</v>
      </c>
      <c r="F90" s="46" t="s">
        <v>25</v>
      </c>
    </row>
    <row r="91" spans="2:6" x14ac:dyDescent="0.35">
      <c r="B91" s="43" t="s">
        <v>467</v>
      </c>
      <c r="C91" s="45">
        <f>IF(F83&gt;0, C83/F83, 0)</f>
        <v>0</v>
      </c>
      <c r="D91" s="45">
        <f>IF(F83&gt;0, D83/F83, 0)</f>
        <v>0</v>
      </c>
      <c r="E91" s="45">
        <f>IF(F83&gt;0, E83/F83, 0)</f>
        <v>0</v>
      </c>
      <c r="F91" s="46" t="s">
        <v>25</v>
      </c>
    </row>
    <row r="92" spans="2:6" x14ac:dyDescent="0.35">
      <c r="B92" s="43" t="s">
        <v>468</v>
      </c>
      <c r="C92" s="45">
        <f>IF(F84&gt;0, C84/F84, 0)</f>
        <v>0</v>
      </c>
      <c r="D92" s="45">
        <f>IF(F84&gt;0, D84/F84, 0)</f>
        <v>0</v>
      </c>
      <c r="E92" s="45">
        <f>IF(F84&gt;0, E84/F84, 0)</f>
        <v>0</v>
      </c>
      <c r="F92" s="46" t="s">
        <v>25</v>
      </c>
    </row>
    <row r="93" spans="2:6" x14ac:dyDescent="0.35">
      <c r="B93" s="43" t="s">
        <v>469</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470</v>
      </c>
    </row>
    <row r="101" spans="2:6" x14ac:dyDescent="0.35">
      <c r="B101" s="53" t="s">
        <v>450</v>
      </c>
    </row>
    <row r="102" spans="2:6" x14ac:dyDescent="0.35">
      <c r="B102" s="41" t="s">
        <v>471</v>
      </c>
      <c r="C102" s="41" t="s">
        <v>451</v>
      </c>
      <c r="D102" s="41" t="s">
        <v>452</v>
      </c>
      <c r="E102" s="41" t="s">
        <v>453</v>
      </c>
      <c r="F102" s="41" t="s">
        <v>454</v>
      </c>
    </row>
    <row r="103" spans="2:6" x14ac:dyDescent="0.35">
      <c r="B103" s="43" t="s">
        <v>472</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473</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474</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49</v>
      </c>
      <c r="F106" s="44">
        <f>SUM(C106:E106)</f>
        <v>49</v>
      </c>
    </row>
    <row r="108" spans="2:6" x14ac:dyDescent="0.35">
      <c r="B108" s="53" t="s">
        <v>456</v>
      </c>
    </row>
    <row r="109" spans="2:6" x14ac:dyDescent="0.35">
      <c r="B109" s="54" t="s">
        <v>471</v>
      </c>
      <c r="C109" s="54" t="s">
        <v>451</v>
      </c>
      <c r="D109" s="54" t="s">
        <v>452</v>
      </c>
      <c r="E109" s="54" t="s">
        <v>453</v>
      </c>
      <c r="F109" s="54" t="s">
        <v>25</v>
      </c>
    </row>
    <row r="110" spans="2:6" x14ac:dyDescent="0.35">
      <c r="B110" s="43" t="s">
        <v>472</v>
      </c>
      <c r="C110" s="45">
        <f>IF(F103&gt;0, C103/F103, 0)</f>
        <v>0</v>
      </c>
      <c r="D110" s="45">
        <f>IF(F103&gt;0, D103/F103, 0)</f>
        <v>0</v>
      </c>
      <c r="E110" s="45">
        <f>IF(F103&gt;0, E103/F103, 0)</f>
        <v>0</v>
      </c>
      <c r="F110" s="46" t="s">
        <v>25</v>
      </c>
    </row>
    <row r="111" spans="2:6" x14ac:dyDescent="0.35">
      <c r="B111" s="43" t="s">
        <v>473</v>
      </c>
      <c r="C111" s="45">
        <f>IF(F104&gt;0, C104/F104, 0)</f>
        <v>0</v>
      </c>
      <c r="D111" s="45">
        <f>IF(F104&gt;0, D104/F104, 0)</f>
        <v>0</v>
      </c>
      <c r="E111" s="45">
        <f>IF(F104&gt;0, E104/F104, 0)</f>
        <v>0</v>
      </c>
      <c r="F111" s="46" t="s">
        <v>25</v>
      </c>
    </row>
    <row r="112" spans="2:6" x14ac:dyDescent="0.35">
      <c r="B112" s="43" t="s">
        <v>474</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475</v>
      </c>
      <c r="J118" s="39" t="s">
        <v>476</v>
      </c>
    </row>
    <row r="119" spans="2:15" x14ac:dyDescent="0.35">
      <c r="B119" s="41" t="s">
        <v>7</v>
      </c>
      <c r="C119" s="294" t="s">
        <v>477</v>
      </c>
      <c r="D119" s="294"/>
      <c r="E119" s="41" t="s">
        <v>443</v>
      </c>
      <c r="F119" s="41" t="s">
        <v>451</v>
      </c>
      <c r="G119" s="294" t="s">
        <v>478</v>
      </c>
      <c r="H119" s="294"/>
      <c r="J119" s="41" t="s">
        <v>7</v>
      </c>
      <c r="K119" s="41" t="s">
        <v>466</v>
      </c>
      <c r="L119" s="41" t="s">
        <v>467</v>
      </c>
      <c r="M119" s="41" t="s">
        <v>468</v>
      </c>
      <c r="N119" s="41" t="s">
        <v>469</v>
      </c>
      <c r="O119" s="41" t="s">
        <v>22</v>
      </c>
    </row>
    <row r="120" spans="2:15" x14ac:dyDescent="0.35">
      <c r="B120" s="47" t="s">
        <v>459</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459</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460</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460</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461</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461</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462</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462</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463</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463</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49</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49</v>
      </c>
    </row>
    <row r="132" spans="2:24" ht="21" x14ac:dyDescent="0.5">
      <c r="B132" s="39" t="s">
        <v>479</v>
      </c>
      <c r="P132" s="56" t="s">
        <v>480</v>
      </c>
    </row>
    <row r="134" spans="2:24" ht="60" customHeight="1" x14ac:dyDescent="0.35">
      <c r="B134" s="297" t="s">
        <v>481</v>
      </c>
      <c r="C134" s="290"/>
      <c r="D134" s="290"/>
      <c r="E134" s="290"/>
      <c r="F134" s="290"/>
      <c r="P134" s="297" t="s">
        <v>482</v>
      </c>
      <c r="Q134" s="290"/>
      <c r="R134" s="290"/>
      <c r="S134" s="290"/>
      <c r="T134" s="290"/>
      <c r="U134" s="290"/>
      <c r="V134" s="290"/>
      <c r="W134" s="290"/>
    </row>
    <row r="136" spans="2:24" ht="30" customHeight="1" x14ac:dyDescent="0.35">
      <c r="P136" s="57" t="s">
        <v>483</v>
      </c>
      <c r="Q136" s="58">
        <f>C16</f>
        <v>0</v>
      </c>
      <c r="R136" s="59"/>
      <c r="S136" s="58">
        <f>C82</f>
        <v>0</v>
      </c>
      <c r="T136" s="59"/>
      <c r="U136" s="58">
        <f>C83</f>
        <v>0</v>
      </c>
      <c r="V136" s="59"/>
      <c r="W136" s="58">
        <f>C84</f>
        <v>0</v>
      </c>
      <c r="X136" s="59"/>
    </row>
    <row r="137" spans="2:24" ht="35" customHeight="1" x14ac:dyDescent="0.35">
      <c r="P137" s="60" t="s">
        <v>484</v>
      </c>
      <c r="Q137" s="60" t="s">
        <v>485</v>
      </c>
      <c r="R137" s="60" t="s">
        <v>486</v>
      </c>
      <c r="S137" s="60" t="s">
        <v>487</v>
      </c>
      <c r="T137" s="60" t="s">
        <v>488</v>
      </c>
      <c r="U137" s="60" t="s">
        <v>489</v>
      </c>
      <c r="V137" s="60" t="s">
        <v>490</v>
      </c>
      <c r="W137" s="60" t="s">
        <v>491</v>
      </c>
      <c r="X137" s="60" t="s">
        <v>492</v>
      </c>
    </row>
    <row r="138" spans="2:24" x14ac:dyDescent="0.35">
      <c r="O138" s="61" t="s">
        <v>493</v>
      </c>
      <c r="P138" s="62" t="s">
        <v>494</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495</v>
      </c>
      <c r="P173" s="56" t="s">
        <v>496</v>
      </c>
    </row>
    <row r="175" spans="2:24" ht="45" customHeight="1" x14ac:dyDescent="0.35">
      <c r="B175" s="297" t="s">
        <v>497</v>
      </c>
      <c r="C175" s="290"/>
      <c r="D175" s="290"/>
      <c r="E175" s="290"/>
      <c r="F175" s="290"/>
      <c r="P175" s="297" t="s">
        <v>498</v>
      </c>
      <c r="Q175" s="290"/>
      <c r="R175" s="290"/>
      <c r="S175" s="290"/>
      <c r="T175" s="290"/>
      <c r="U175" s="290"/>
    </row>
    <row r="176" spans="2:24" ht="35" customHeight="1" x14ac:dyDescent="0.35">
      <c r="P176" s="294" t="s">
        <v>499</v>
      </c>
      <c r="Q176" s="294"/>
      <c r="R176" s="294" t="s">
        <v>500</v>
      </c>
      <c r="S176" s="294"/>
      <c r="T176" s="294"/>
    </row>
    <row r="177" spans="16:22" ht="30" customHeight="1" x14ac:dyDescent="0.35">
      <c r="P177" s="298">
        <v>0</v>
      </c>
      <c r="Q177" s="299"/>
      <c r="R177" s="300" t="s">
        <v>501</v>
      </c>
      <c r="S177" s="301"/>
      <c r="T177" s="301"/>
    </row>
    <row r="180" spans="16:22" ht="25" customHeight="1" x14ac:dyDescent="0.35">
      <c r="P180" s="65" t="s">
        <v>484</v>
      </c>
      <c r="Q180" s="65" t="s">
        <v>502</v>
      </c>
      <c r="R180" s="65" t="s">
        <v>503</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350</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4"/>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50" si="0">IF(OR(I2="Implemented",I2="Compensated"),"Resolved",IF(OR(I2="Risk Accepted",I2="N/A"),"Excluded",IF(I2="Testing","Testing","Outstanding")))</f>
        <v>Outstanding</v>
      </c>
      <c r="Q2" s="13" t="s">
        <v>25</v>
      </c>
    </row>
    <row r="3" spans="1:17" ht="60" customHeight="1" x14ac:dyDescent="0.35">
      <c r="A3" s="11" t="s">
        <v>17</v>
      </c>
      <c r="B3" s="2" t="s">
        <v>31</v>
      </c>
      <c r="C3" s="1" t="s">
        <v>32</v>
      </c>
      <c r="D3" s="3" t="s">
        <v>33</v>
      </c>
      <c r="E3" s="3" t="s">
        <v>21</v>
      </c>
      <c r="F3" s="4" t="s">
        <v>22</v>
      </c>
      <c r="G3" s="4" t="s">
        <v>23</v>
      </c>
      <c r="H3" s="4" t="s">
        <v>24</v>
      </c>
      <c r="I3" s="4" t="s">
        <v>25</v>
      </c>
      <c r="J3" s="5" t="s">
        <v>25</v>
      </c>
      <c r="K3" s="5" t="s">
        <v>34</v>
      </c>
      <c r="L3" s="5" t="s">
        <v>35</v>
      </c>
      <c r="M3" s="5" t="s">
        <v>36</v>
      </c>
      <c r="N3" s="5" t="s">
        <v>37</v>
      </c>
      <c r="O3" s="5" t="s">
        <v>38</v>
      </c>
      <c r="P3" s="4" t="str">
        <f t="shared" si="0"/>
        <v>Outstanding</v>
      </c>
      <c r="Q3" s="13" t="s">
        <v>25</v>
      </c>
    </row>
    <row r="4" spans="1:17" ht="60" customHeight="1" x14ac:dyDescent="0.35">
      <c r="A4" s="11" t="s">
        <v>17</v>
      </c>
      <c r="B4" s="2" t="s">
        <v>39</v>
      </c>
      <c r="C4" s="1" t="s">
        <v>40</v>
      </c>
      <c r="D4" s="3" t="s">
        <v>20</v>
      </c>
      <c r="E4" s="3" t="s">
        <v>21</v>
      </c>
      <c r="F4" s="4" t="s">
        <v>22</v>
      </c>
      <c r="G4" s="4" t="s">
        <v>23</v>
      </c>
      <c r="H4" s="4" t="s">
        <v>24</v>
      </c>
      <c r="I4" s="4" t="s">
        <v>25</v>
      </c>
      <c r="J4" s="5" t="s">
        <v>25</v>
      </c>
      <c r="K4" s="5" t="s">
        <v>41</v>
      </c>
      <c r="L4" s="5" t="s">
        <v>42</v>
      </c>
      <c r="M4" s="5" t="s">
        <v>43</v>
      </c>
      <c r="N4" s="5" t="s">
        <v>44</v>
      </c>
      <c r="O4" s="5"/>
      <c r="P4" s="4" t="str">
        <f t="shared" si="0"/>
        <v>Outstanding</v>
      </c>
      <c r="Q4" s="13" t="s">
        <v>25</v>
      </c>
    </row>
    <row r="5" spans="1:17" ht="60" customHeight="1" x14ac:dyDescent="0.35">
      <c r="A5" s="11" t="s">
        <v>17</v>
      </c>
      <c r="B5" s="2" t="s">
        <v>45</v>
      </c>
      <c r="C5" s="1" t="s">
        <v>46</v>
      </c>
      <c r="D5" s="3" t="s">
        <v>20</v>
      </c>
      <c r="E5" s="3" t="s">
        <v>47</v>
      </c>
      <c r="F5" s="4" t="s">
        <v>22</v>
      </c>
      <c r="G5" s="4" t="s">
        <v>23</v>
      </c>
      <c r="H5" s="4" t="s">
        <v>24</v>
      </c>
      <c r="I5" s="4" t="s">
        <v>25</v>
      </c>
      <c r="J5" s="5" t="s">
        <v>25</v>
      </c>
      <c r="K5" s="5" t="s">
        <v>48</v>
      </c>
      <c r="L5" s="5" t="s">
        <v>49</v>
      </c>
      <c r="M5" s="5" t="s">
        <v>50</v>
      </c>
      <c r="N5" s="5" t="s">
        <v>51</v>
      </c>
      <c r="O5" s="5" t="s">
        <v>52</v>
      </c>
      <c r="P5" s="4" t="str">
        <f t="shared" si="0"/>
        <v>Outstanding</v>
      </c>
      <c r="Q5" s="13" t="s">
        <v>25</v>
      </c>
    </row>
    <row r="6" spans="1:17" ht="60" customHeight="1" x14ac:dyDescent="0.35">
      <c r="A6" s="11" t="s">
        <v>17</v>
      </c>
      <c r="B6" s="2" t="s">
        <v>53</v>
      </c>
      <c r="C6" s="1" t="s">
        <v>54</v>
      </c>
      <c r="D6" s="3" t="s">
        <v>20</v>
      </c>
      <c r="E6" s="3" t="s">
        <v>21</v>
      </c>
      <c r="F6" s="4" t="s">
        <v>22</v>
      </c>
      <c r="G6" s="4" t="s">
        <v>23</v>
      </c>
      <c r="H6" s="4" t="s">
        <v>24</v>
      </c>
      <c r="I6" s="4" t="s">
        <v>25</v>
      </c>
      <c r="J6" s="5" t="s">
        <v>25</v>
      </c>
      <c r="K6" s="5" t="s">
        <v>55</v>
      </c>
      <c r="L6" s="5" t="s">
        <v>56</v>
      </c>
      <c r="M6" s="5"/>
      <c r="N6" s="5" t="s">
        <v>57</v>
      </c>
      <c r="O6" s="5" t="s">
        <v>58</v>
      </c>
      <c r="P6" s="4" t="str">
        <f t="shared" si="0"/>
        <v>Outstanding</v>
      </c>
      <c r="Q6" s="13" t="s">
        <v>25</v>
      </c>
    </row>
    <row r="7" spans="1:17" ht="60" customHeight="1" x14ac:dyDescent="0.35">
      <c r="A7" s="11" t="s">
        <v>17</v>
      </c>
      <c r="B7" s="2" t="s">
        <v>59</v>
      </c>
      <c r="C7" s="1" t="s">
        <v>60</v>
      </c>
      <c r="D7" s="3" t="s">
        <v>20</v>
      </c>
      <c r="E7" s="3" t="s">
        <v>47</v>
      </c>
      <c r="F7" s="4" t="s">
        <v>22</v>
      </c>
      <c r="G7" s="4" t="s">
        <v>23</v>
      </c>
      <c r="H7" s="4" t="s">
        <v>24</v>
      </c>
      <c r="I7" s="4" t="s">
        <v>25</v>
      </c>
      <c r="J7" s="5" t="s">
        <v>25</v>
      </c>
      <c r="K7" s="5" t="s">
        <v>61</v>
      </c>
      <c r="L7" s="5" t="s">
        <v>62</v>
      </c>
      <c r="M7" s="5" t="s">
        <v>63</v>
      </c>
      <c r="N7" s="5" t="s">
        <v>64</v>
      </c>
      <c r="O7" s="5" t="s">
        <v>65</v>
      </c>
      <c r="P7" s="4" t="str">
        <f t="shared" si="0"/>
        <v>Outstanding</v>
      </c>
      <c r="Q7" s="13" t="s">
        <v>25</v>
      </c>
    </row>
    <row r="8" spans="1:17" ht="60" customHeight="1" x14ac:dyDescent="0.35">
      <c r="A8" s="11" t="s">
        <v>17</v>
      </c>
      <c r="B8" s="2" t="s">
        <v>66</v>
      </c>
      <c r="C8" s="1" t="s">
        <v>67</v>
      </c>
      <c r="D8" s="3" t="s">
        <v>20</v>
      </c>
      <c r="E8" s="3" t="s">
        <v>47</v>
      </c>
      <c r="F8" s="4" t="s">
        <v>22</v>
      </c>
      <c r="G8" s="4" t="s">
        <v>23</v>
      </c>
      <c r="H8" s="4" t="s">
        <v>24</v>
      </c>
      <c r="I8" s="4" t="s">
        <v>25</v>
      </c>
      <c r="J8" s="5" t="s">
        <v>25</v>
      </c>
      <c r="K8" s="5" t="s">
        <v>68</v>
      </c>
      <c r="L8" s="5" t="s">
        <v>69</v>
      </c>
      <c r="M8" s="5" t="s">
        <v>70</v>
      </c>
      <c r="N8" s="5" t="s">
        <v>71</v>
      </c>
      <c r="O8" s="5" t="s">
        <v>72</v>
      </c>
      <c r="P8" s="4" t="str">
        <f t="shared" si="0"/>
        <v>Outstanding</v>
      </c>
      <c r="Q8" s="13" t="s">
        <v>25</v>
      </c>
    </row>
    <row r="9" spans="1:17" ht="60" customHeight="1" x14ac:dyDescent="0.35">
      <c r="A9" s="11" t="s">
        <v>17</v>
      </c>
      <c r="B9" s="2" t="s">
        <v>73</v>
      </c>
      <c r="C9" s="1" t="s">
        <v>74</v>
      </c>
      <c r="D9" s="3" t="s">
        <v>20</v>
      </c>
      <c r="E9" s="3" t="s">
        <v>47</v>
      </c>
      <c r="F9" s="4" t="s">
        <v>22</v>
      </c>
      <c r="G9" s="4" t="s">
        <v>23</v>
      </c>
      <c r="H9" s="4" t="s">
        <v>24</v>
      </c>
      <c r="I9" s="4" t="s">
        <v>25</v>
      </c>
      <c r="J9" s="5" t="s">
        <v>25</v>
      </c>
      <c r="K9" s="5" t="s">
        <v>75</v>
      </c>
      <c r="L9" s="5" t="s">
        <v>76</v>
      </c>
      <c r="M9" s="5" t="s">
        <v>77</v>
      </c>
      <c r="N9" s="5" t="s">
        <v>78</v>
      </c>
      <c r="O9" s="5" t="s">
        <v>79</v>
      </c>
      <c r="P9" s="4" t="str">
        <f t="shared" si="0"/>
        <v>Outstanding</v>
      </c>
      <c r="Q9" s="13" t="s">
        <v>25</v>
      </c>
    </row>
    <row r="10" spans="1:17" ht="60" customHeight="1" x14ac:dyDescent="0.35">
      <c r="A10" s="11" t="s">
        <v>17</v>
      </c>
      <c r="B10" s="2" t="s">
        <v>80</v>
      </c>
      <c r="C10" s="1" t="s">
        <v>81</v>
      </c>
      <c r="D10" s="3" t="s">
        <v>33</v>
      </c>
      <c r="E10" s="3" t="s">
        <v>21</v>
      </c>
      <c r="F10" s="4" t="s">
        <v>22</v>
      </c>
      <c r="G10" s="4" t="s">
        <v>23</v>
      </c>
      <c r="H10" s="4" t="s">
        <v>24</v>
      </c>
      <c r="I10" s="4" t="s">
        <v>25</v>
      </c>
      <c r="J10" s="5" t="s">
        <v>25</v>
      </c>
      <c r="K10" s="5" t="s">
        <v>82</v>
      </c>
      <c r="L10" s="5" t="s">
        <v>83</v>
      </c>
      <c r="M10" s="5" t="s">
        <v>84</v>
      </c>
      <c r="N10" s="5" t="s">
        <v>85</v>
      </c>
      <c r="O10" s="5" t="s">
        <v>86</v>
      </c>
      <c r="P10" s="4" t="str">
        <f t="shared" si="0"/>
        <v>Outstanding</v>
      </c>
      <c r="Q10" s="13" t="s">
        <v>25</v>
      </c>
    </row>
    <row r="11" spans="1:17" ht="60" customHeight="1" x14ac:dyDescent="0.35">
      <c r="A11" s="11" t="s">
        <v>17</v>
      </c>
      <c r="B11" s="2" t="s">
        <v>87</v>
      </c>
      <c r="C11" s="1" t="s">
        <v>88</v>
      </c>
      <c r="D11" s="3" t="s">
        <v>33</v>
      </c>
      <c r="E11" s="3" t="s">
        <v>21</v>
      </c>
      <c r="F11" s="4" t="s">
        <v>22</v>
      </c>
      <c r="G11" s="4" t="s">
        <v>23</v>
      </c>
      <c r="H11" s="4" t="s">
        <v>24</v>
      </c>
      <c r="I11" s="4" t="s">
        <v>25</v>
      </c>
      <c r="J11" s="5" t="s">
        <v>25</v>
      </c>
      <c r="K11" s="5" t="s">
        <v>89</v>
      </c>
      <c r="L11" s="5" t="s">
        <v>90</v>
      </c>
      <c r="M11" s="5" t="s">
        <v>91</v>
      </c>
      <c r="N11" s="5" t="s">
        <v>92</v>
      </c>
      <c r="O11" s="5" t="s">
        <v>93</v>
      </c>
      <c r="P11" s="4" t="str">
        <f t="shared" si="0"/>
        <v>Outstanding</v>
      </c>
      <c r="Q11" s="13" t="s">
        <v>25</v>
      </c>
    </row>
    <row r="12" spans="1:17" ht="60" customHeight="1" x14ac:dyDescent="0.35">
      <c r="A12" s="11" t="s">
        <v>94</v>
      </c>
      <c r="B12" s="2" t="s">
        <v>95</v>
      </c>
      <c r="C12" s="1" t="s">
        <v>96</v>
      </c>
      <c r="D12" s="3" t="s">
        <v>33</v>
      </c>
      <c r="E12" s="3" t="s">
        <v>47</v>
      </c>
      <c r="F12" s="4" t="s">
        <v>22</v>
      </c>
      <c r="G12" s="4" t="s">
        <v>23</v>
      </c>
      <c r="H12" s="4" t="s">
        <v>24</v>
      </c>
      <c r="I12" s="4" t="s">
        <v>25</v>
      </c>
      <c r="J12" s="5" t="s">
        <v>25</v>
      </c>
      <c r="K12" s="5" t="s">
        <v>97</v>
      </c>
      <c r="L12" s="5" t="s">
        <v>98</v>
      </c>
      <c r="M12" s="5" t="s">
        <v>99</v>
      </c>
      <c r="N12" s="5" t="s">
        <v>100</v>
      </c>
      <c r="O12" s="5" t="s">
        <v>101</v>
      </c>
      <c r="P12" s="4" t="str">
        <f t="shared" si="0"/>
        <v>Outstanding</v>
      </c>
      <c r="Q12" s="13" t="s">
        <v>25</v>
      </c>
    </row>
    <row r="13" spans="1:17" ht="60" customHeight="1" x14ac:dyDescent="0.35">
      <c r="A13" s="11" t="s">
        <v>94</v>
      </c>
      <c r="B13" s="2" t="s">
        <v>102</v>
      </c>
      <c r="C13" s="1" t="s">
        <v>103</v>
      </c>
      <c r="D13" s="3" t="s">
        <v>33</v>
      </c>
      <c r="E13" s="3" t="s">
        <v>47</v>
      </c>
      <c r="F13" s="4" t="s">
        <v>22</v>
      </c>
      <c r="G13" s="4" t="s">
        <v>23</v>
      </c>
      <c r="H13" s="4" t="s">
        <v>24</v>
      </c>
      <c r="I13" s="4" t="s">
        <v>25</v>
      </c>
      <c r="J13" s="5" t="s">
        <v>25</v>
      </c>
      <c r="K13" s="5" t="s">
        <v>104</v>
      </c>
      <c r="L13" s="5" t="s">
        <v>105</v>
      </c>
      <c r="M13" s="5" t="s">
        <v>106</v>
      </c>
      <c r="N13" s="5" t="s">
        <v>107</v>
      </c>
      <c r="O13" s="5" t="s">
        <v>108</v>
      </c>
      <c r="P13" s="4" t="str">
        <f t="shared" si="0"/>
        <v>Outstanding</v>
      </c>
      <c r="Q13" s="13" t="s">
        <v>25</v>
      </c>
    </row>
    <row r="14" spans="1:17" ht="60" customHeight="1" x14ac:dyDescent="0.35">
      <c r="A14" s="11" t="s">
        <v>94</v>
      </c>
      <c r="B14" s="2" t="s">
        <v>109</v>
      </c>
      <c r="C14" s="1" t="s">
        <v>110</v>
      </c>
      <c r="D14" s="3" t="s">
        <v>33</v>
      </c>
      <c r="E14" s="3" t="s">
        <v>21</v>
      </c>
      <c r="F14" s="4" t="s">
        <v>22</v>
      </c>
      <c r="G14" s="4" t="s">
        <v>23</v>
      </c>
      <c r="H14" s="4" t="s">
        <v>24</v>
      </c>
      <c r="I14" s="4" t="s">
        <v>25</v>
      </c>
      <c r="J14" s="5" t="s">
        <v>25</v>
      </c>
      <c r="K14" s="5" t="s">
        <v>111</v>
      </c>
      <c r="L14" s="5" t="s">
        <v>112</v>
      </c>
      <c r="M14" s="5" t="s">
        <v>113</v>
      </c>
      <c r="N14" s="5" t="s">
        <v>114</v>
      </c>
      <c r="O14" s="5" t="s">
        <v>115</v>
      </c>
      <c r="P14" s="4" t="str">
        <f t="shared" si="0"/>
        <v>Outstanding</v>
      </c>
      <c r="Q14" s="13" t="s">
        <v>25</v>
      </c>
    </row>
    <row r="15" spans="1:17" ht="60" customHeight="1" x14ac:dyDescent="0.35">
      <c r="A15" s="11" t="s">
        <v>94</v>
      </c>
      <c r="B15" s="2" t="s">
        <v>116</v>
      </c>
      <c r="C15" s="1" t="s">
        <v>117</v>
      </c>
      <c r="D15" s="3" t="s">
        <v>20</v>
      </c>
      <c r="E15" s="3" t="s">
        <v>47</v>
      </c>
      <c r="F15" s="4" t="s">
        <v>22</v>
      </c>
      <c r="G15" s="4" t="s">
        <v>23</v>
      </c>
      <c r="H15" s="4" t="s">
        <v>24</v>
      </c>
      <c r="I15" s="4" t="s">
        <v>25</v>
      </c>
      <c r="J15" s="5" t="s">
        <v>25</v>
      </c>
      <c r="K15" s="5" t="s">
        <v>118</v>
      </c>
      <c r="L15" s="5" t="s">
        <v>119</v>
      </c>
      <c r="M15" s="5" t="s">
        <v>120</v>
      </c>
      <c r="N15" s="5" t="s">
        <v>121</v>
      </c>
      <c r="O15" s="5" t="s">
        <v>122</v>
      </c>
      <c r="P15" s="4" t="str">
        <f t="shared" si="0"/>
        <v>Outstanding</v>
      </c>
      <c r="Q15" s="13" t="s">
        <v>25</v>
      </c>
    </row>
    <row r="16" spans="1:17" ht="60" customHeight="1" x14ac:dyDescent="0.35">
      <c r="A16" s="11" t="s">
        <v>94</v>
      </c>
      <c r="B16" s="2" t="s">
        <v>123</v>
      </c>
      <c r="C16" s="1" t="s">
        <v>124</v>
      </c>
      <c r="D16" s="3" t="s">
        <v>20</v>
      </c>
      <c r="E16" s="3" t="s">
        <v>47</v>
      </c>
      <c r="F16" s="4" t="s">
        <v>22</v>
      </c>
      <c r="G16" s="4" t="s">
        <v>23</v>
      </c>
      <c r="H16" s="4" t="s">
        <v>24</v>
      </c>
      <c r="I16" s="4" t="s">
        <v>25</v>
      </c>
      <c r="J16" s="5" t="s">
        <v>25</v>
      </c>
      <c r="K16" s="5" t="s">
        <v>125</v>
      </c>
      <c r="L16" s="5" t="s">
        <v>126</v>
      </c>
      <c r="M16" s="5" t="s">
        <v>127</v>
      </c>
      <c r="N16" s="5" t="s">
        <v>128</v>
      </c>
      <c r="O16" s="5" t="s">
        <v>129</v>
      </c>
      <c r="P16" s="4" t="str">
        <f t="shared" si="0"/>
        <v>Outstanding</v>
      </c>
      <c r="Q16" s="13" t="s">
        <v>25</v>
      </c>
    </row>
    <row r="17" spans="1:17" ht="60" customHeight="1" x14ac:dyDescent="0.35">
      <c r="A17" s="11" t="s">
        <v>94</v>
      </c>
      <c r="B17" s="2" t="s">
        <v>130</v>
      </c>
      <c r="C17" s="1" t="s">
        <v>131</v>
      </c>
      <c r="D17" s="3" t="s">
        <v>33</v>
      </c>
      <c r="E17" s="3" t="s">
        <v>21</v>
      </c>
      <c r="F17" s="4" t="s">
        <v>22</v>
      </c>
      <c r="G17" s="4" t="s">
        <v>23</v>
      </c>
      <c r="H17" s="4" t="s">
        <v>24</v>
      </c>
      <c r="I17" s="4" t="s">
        <v>25</v>
      </c>
      <c r="J17" s="5" t="s">
        <v>25</v>
      </c>
      <c r="K17" s="5" t="s">
        <v>132</v>
      </c>
      <c r="L17" s="5" t="s">
        <v>133</v>
      </c>
      <c r="M17" s="5" t="s">
        <v>134</v>
      </c>
      <c r="N17" s="5" t="s">
        <v>135</v>
      </c>
      <c r="O17" s="5" t="s">
        <v>136</v>
      </c>
      <c r="P17" s="4" t="str">
        <f t="shared" si="0"/>
        <v>Outstanding</v>
      </c>
      <c r="Q17" s="13" t="s">
        <v>25</v>
      </c>
    </row>
    <row r="18" spans="1:17" ht="60" customHeight="1" x14ac:dyDescent="0.35">
      <c r="A18" s="11" t="s">
        <v>94</v>
      </c>
      <c r="B18" s="2" t="s">
        <v>137</v>
      </c>
      <c r="C18" s="1" t="s">
        <v>138</v>
      </c>
      <c r="D18" s="3" t="s">
        <v>20</v>
      </c>
      <c r="E18" s="3" t="s">
        <v>21</v>
      </c>
      <c r="F18" s="4" t="s">
        <v>22</v>
      </c>
      <c r="G18" s="4" t="s">
        <v>23</v>
      </c>
      <c r="H18" s="4" t="s">
        <v>24</v>
      </c>
      <c r="I18" s="4" t="s">
        <v>25</v>
      </c>
      <c r="J18" s="5" t="s">
        <v>25</v>
      </c>
      <c r="K18" s="5" t="s">
        <v>139</v>
      </c>
      <c r="L18" s="5" t="s">
        <v>140</v>
      </c>
      <c r="M18" s="5" t="s">
        <v>141</v>
      </c>
      <c r="N18" s="5" t="s">
        <v>142</v>
      </c>
      <c r="O18" s="5" t="s">
        <v>143</v>
      </c>
      <c r="P18" s="4" t="str">
        <f t="shared" si="0"/>
        <v>Outstanding</v>
      </c>
      <c r="Q18" s="13" t="s">
        <v>25</v>
      </c>
    </row>
    <row r="19" spans="1:17" ht="60" customHeight="1" x14ac:dyDescent="0.35">
      <c r="A19" s="11" t="s">
        <v>144</v>
      </c>
      <c r="B19" s="2" t="s">
        <v>145</v>
      </c>
      <c r="C19" s="1" t="s">
        <v>146</v>
      </c>
      <c r="D19" s="3" t="s">
        <v>20</v>
      </c>
      <c r="E19" s="3" t="s">
        <v>47</v>
      </c>
      <c r="F19" s="4" t="s">
        <v>22</v>
      </c>
      <c r="G19" s="4" t="s">
        <v>23</v>
      </c>
      <c r="H19" s="4" t="s">
        <v>24</v>
      </c>
      <c r="I19" s="4" t="s">
        <v>25</v>
      </c>
      <c r="J19" s="5" t="s">
        <v>25</v>
      </c>
      <c r="K19" s="5" t="s">
        <v>147</v>
      </c>
      <c r="L19" s="5" t="s">
        <v>148</v>
      </c>
      <c r="M19" s="5" t="s">
        <v>149</v>
      </c>
      <c r="N19" s="5" t="s">
        <v>150</v>
      </c>
      <c r="O19" s="5" t="s">
        <v>151</v>
      </c>
      <c r="P19" s="4" t="str">
        <f t="shared" si="0"/>
        <v>Outstanding</v>
      </c>
      <c r="Q19" s="13" t="s">
        <v>25</v>
      </c>
    </row>
    <row r="20" spans="1:17" ht="60" customHeight="1" x14ac:dyDescent="0.35">
      <c r="A20" s="11" t="s">
        <v>144</v>
      </c>
      <c r="B20" s="2" t="s">
        <v>152</v>
      </c>
      <c r="C20" s="1" t="s">
        <v>153</v>
      </c>
      <c r="D20" s="3" t="s">
        <v>33</v>
      </c>
      <c r="E20" s="3" t="s">
        <v>21</v>
      </c>
      <c r="F20" s="4" t="s">
        <v>22</v>
      </c>
      <c r="G20" s="4" t="s">
        <v>23</v>
      </c>
      <c r="H20" s="4" t="s">
        <v>24</v>
      </c>
      <c r="I20" s="4" t="s">
        <v>25</v>
      </c>
      <c r="J20" s="5" t="s">
        <v>25</v>
      </c>
      <c r="K20" s="5" t="s">
        <v>154</v>
      </c>
      <c r="L20" s="5" t="s">
        <v>155</v>
      </c>
      <c r="M20" s="5" t="s">
        <v>156</v>
      </c>
      <c r="N20" s="5" t="s">
        <v>157</v>
      </c>
      <c r="O20" s="5" t="s">
        <v>158</v>
      </c>
      <c r="P20" s="4" t="str">
        <f t="shared" si="0"/>
        <v>Outstanding</v>
      </c>
      <c r="Q20" s="13" t="s">
        <v>25</v>
      </c>
    </row>
    <row r="21" spans="1:17" ht="60" customHeight="1" x14ac:dyDescent="0.35">
      <c r="A21" s="11" t="s">
        <v>144</v>
      </c>
      <c r="B21" s="2" t="s">
        <v>159</v>
      </c>
      <c r="C21" s="1" t="s">
        <v>160</v>
      </c>
      <c r="D21" s="3" t="s">
        <v>20</v>
      </c>
      <c r="E21" s="3" t="s">
        <v>47</v>
      </c>
      <c r="F21" s="4" t="s">
        <v>22</v>
      </c>
      <c r="G21" s="4" t="s">
        <v>23</v>
      </c>
      <c r="H21" s="4" t="s">
        <v>24</v>
      </c>
      <c r="I21" s="4" t="s">
        <v>25</v>
      </c>
      <c r="J21" s="5" t="s">
        <v>25</v>
      </c>
      <c r="K21" s="5" t="s">
        <v>161</v>
      </c>
      <c r="L21" s="5" t="s">
        <v>162</v>
      </c>
      <c r="M21" s="5" t="s">
        <v>163</v>
      </c>
      <c r="N21" s="5" t="s">
        <v>164</v>
      </c>
      <c r="O21" s="5" t="s">
        <v>165</v>
      </c>
      <c r="P21" s="4" t="str">
        <f t="shared" si="0"/>
        <v>Outstanding</v>
      </c>
      <c r="Q21" s="13" t="s">
        <v>25</v>
      </c>
    </row>
    <row r="22" spans="1:17" ht="60" customHeight="1" x14ac:dyDescent="0.35">
      <c r="A22" s="11" t="s">
        <v>144</v>
      </c>
      <c r="B22" s="2" t="s">
        <v>166</v>
      </c>
      <c r="C22" s="1" t="s">
        <v>167</v>
      </c>
      <c r="D22" s="3" t="s">
        <v>20</v>
      </c>
      <c r="E22" s="3" t="s">
        <v>47</v>
      </c>
      <c r="F22" s="4" t="s">
        <v>22</v>
      </c>
      <c r="G22" s="4" t="s">
        <v>23</v>
      </c>
      <c r="H22" s="4" t="s">
        <v>24</v>
      </c>
      <c r="I22" s="4" t="s">
        <v>25</v>
      </c>
      <c r="J22" s="5" t="s">
        <v>25</v>
      </c>
      <c r="K22" s="5" t="s">
        <v>168</v>
      </c>
      <c r="L22" s="5" t="s">
        <v>169</v>
      </c>
      <c r="M22" s="5" t="s">
        <v>170</v>
      </c>
      <c r="N22" s="5" t="s">
        <v>171</v>
      </c>
      <c r="O22" s="5" t="s">
        <v>172</v>
      </c>
      <c r="P22" s="4" t="str">
        <f t="shared" si="0"/>
        <v>Outstanding</v>
      </c>
      <c r="Q22" s="13" t="s">
        <v>25</v>
      </c>
    </row>
    <row r="23" spans="1:17" ht="60" customHeight="1" x14ac:dyDescent="0.35">
      <c r="A23" s="11" t="s">
        <v>173</v>
      </c>
      <c r="B23" s="2" t="s">
        <v>174</v>
      </c>
      <c r="C23" s="1" t="s">
        <v>175</v>
      </c>
      <c r="D23" s="3" t="s">
        <v>20</v>
      </c>
      <c r="E23" s="3" t="s">
        <v>47</v>
      </c>
      <c r="F23" s="4" t="s">
        <v>22</v>
      </c>
      <c r="G23" s="4" t="s">
        <v>23</v>
      </c>
      <c r="H23" s="4" t="s">
        <v>24</v>
      </c>
      <c r="I23" s="4" t="s">
        <v>25</v>
      </c>
      <c r="J23" s="5" t="s">
        <v>25</v>
      </c>
      <c r="K23" s="5" t="s">
        <v>176</v>
      </c>
      <c r="L23" s="5" t="s">
        <v>177</v>
      </c>
      <c r="M23" s="5" t="s">
        <v>178</v>
      </c>
      <c r="N23" s="5" t="s">
        <v>179</v>
      </c>
      <c r="O23" s="5" t="s">
        <v>180</v>
      </c>
      <c r="P23" s="4" t="str">
        <f t="shared" si="0"/>
        <v>Outstanding</v>
      </c>
      <c r="Q23" s="13" t="s">
        <v>25</v>
      </c>
    </row>
    <row r="24" spans="1:17" ht="60" customHeight="1" x14ac:dyDescent="0.35">
      <c r="A24" s="11" t="s">
        <v>173</v>
      </c>
      <c r="B24" s="2" t="s">
        <v>181</v>
      </c>
      <c r="C24" s="1" t="s">
        <v>182</v>
      </c>
      <c r="D24" s="3" t="s">
        <v>33</v>
      </c>
      <c r="E24" s="3" t="s">
        <v>21</v>
      </c>
      <c r="F24" s="4" t="s">
        <v>22</v>
      </c>
      <c r="G24" s="4" t="s">
        <v>23</v>
      </c>
      <c r="H24" s="4" t="s">
        <v>24</v>
      </c>
      <c r="I24" s="4" t="s">
        <v>25</v>
      </c>
      <c r="J24" s="5" t="s">
        <v>25</v>
      </c>
      <c r="K24" s="5" t="s">
        <v>183</v>
      </c>
      <c r="L24" s="5" t="s">
        <v>184</v>
      </c>
      <c r="M24" s="5"/>
      <c r="N24" s="5" t="s">
        <v>185</v>
      </c>
      <c r="O24" s="5" t="s">
        <v>186</v>
      </c>
      <c r="P24" s="4" t="str">
        <f t="shared" si="0"/>
        <v>Outstanding</v>
      </c>
      <c r="Q24" s="13" t="s">
        <v>25</v>
      </c>
    </row>
    <row r="25" spans="1:17" ht="60" customHeight="1" x14ac:dyDescent="0.35">
      <c r="A25" s="11" t="s">
        <v>173</v>
      </c>
      <c r="B25" s="2" t="s">
        <v>187</v>
      </c>
      <c r="C25" s="1" t="s">
        <v>188</v>
      </c>
      <c r="D25" s="3" t="s">
        <v>33</v>
      </c>
      <c r="E25" s="3" t="s">
        <v>47</v>
      </c>
      <c r="F25" s="4" t="s">
        <v>22</v>
      </c>
      <c r="G25" s="4" t="s">
        <v>23</v>
      </c>
      <c r="H25" s="4" t="s">
        <v>24</v>
      </c>
      <c r="I25" s="4" t="s">
        <v>25</v>
      </c>
      <c r="J25" s="5" t="s">
        <v>25</v>
      </c>
      <c r="K25" s="5" t="s">
        <v>189</v>
      </c>
      <c r="L25" s="5" t="s">
        <v>119</v>
      </c>
      <c r="M25" s="5" t="s">
        <v>190</v>
      </c>
      <c r="N25" s="5" t="s">
        <v>191</v>
      </c>
      <c r="O25" s="5" t="s">
        <v>192</v>
      </c>
      <c r="P25" s="4" t="str">
        <f t="shared" si="0"/>
        <v>Outstanding</v>
      </c>
      <c r="Q25" s="13" t="s">
        <v>25</v>
      </c>
    </row>
    <row r="26" spans="1:17" ht="60" customHeight="1" x14ac:dyDescent="0.35">
      <c r="A26" s="11" t="s">
        <v>173</v>
      </c>
      <c r="B26" s="2" t="s">
        <v>193</v>
      </c>
      <c r="C26" s="1" t="s">
        <v>194</v>
      </c>
      <c r="D26" s="3" t="s">
        <v>33</v>
      </c>
      <c r="E26" s="3" t="s">
        <v>47</v>
      </c>
      <c r="F26" s="4" t="s">
        <v>22</v>
      </c>
      <c r="G26" s="4" t="s">
        <v>23</v>
      </c>
      <c r="H26" s="4" t="s">
        <v>24</v>
      </c>
      <c r="I26" s="4" t="s">
        <v>25</v>
      </c>
      <c r="J26" s="5" t="s">
        <v>25</v>
      </c>
      <c r="K26" s="5" t="s">
        <v>195</v>
      </c>
      <c r="L26" s="5" t="s">
        <v>69</v>
      </c>
      <c r="M26" s="5" t="s">
        <v>196</v>
      </c>
      <c r="N26" s="5" t="s">
        <v>197</v>
      </c>
      <c r="O26" s="5" t="s">
        <v>198</v>
      </c>
      <c r="P26" s="4" t="str">
        <f t="shared" si="0"/>
        <v>Outstanding</v>
      </c>
      <c r="Q26" s="13" t="s">
        <v>25</v>
      </c>
    </row>
    <row r="27" spans="1:17" ht="60" customHeight="1" x14ac:dyDescent="0.35">
      <c r="A27" s="11" t="s">
        <v>173</v>
      </c>
      <c r="B27" s="2" t="s">
        <v>199</v>
      </c>
      <c r="C27" s="1" t="s">
        <v>200</v>
      </c>
      <c r="D27" s="3" t="s">
        <v>33</v>
      </c>
      <c r="E27" s="3" t="s">
        <v>47</v>
      </c>
      <c r="F27" s="4" t="s">
        <v>22</v>
      </c>
      <c r="G27" s="4" t="s">
        <v>23</v>
      </c>
      <c r="H27" s="4" t="s">
        <v>24</v>
      </c>
      <c r="I27" s="4" t="s">
        <v>25</v>
      </c>
      <c r="J27" s="5" t="s">
        <v>25</v>
      </c>
      <c r="K27" s="5" t="s">
        <v>201</v>
      </c>
      <c r="L27" s="5" t="s">
        <v>202</v>
      </c>
      <c r="M27" s="5" t="s">
        <v>203</v>
      </c>
      <c r="N27" s="5" t="s">
        <v>204</v>
      </c>
      <c r="O27" s="5" t="s">
        <v>205</v>
      </c>
      <c r="P27" s="4" t="str">
        <f t="shared" si="0"/>
        <v>Outstanding</v>
      </c>
      <c r="Q27" s="13" t="s">
        <v>25</v>
      </c>
    </row>
    <row r="28" spans="1:17" ht="60" customHeight="1" x14ac:dyDescent="0.35">
      <c r="A28" s="11" t="s">
        <v>173</v>
      </c>
      <c r="B28" s="2" t="s">
        <v>206</v>
      </c>
      <c r="C28" s="1" t="s">
        <v>207</v>
      </c>
      <c r="D28" s="3" t="s">
        <v>33</v>
      </c>
      <c r="E28" s="3" t="s">
        <v>47</v>
      </c>
      <c r="F28" s="4" t="s">
        <v>22</v>
      </c>
      <c r="G28" s="4" t="s">
        <v>23</v>
      </c>
      <c r="H28" s="4" t="s">
        <v>24</v>
      </c>
      <c r="I28" s="4" t="s">
        <v>25</v>
      </c>
      <c r="J28" s="5" t="s">
        <v>25</v>
      </c>
      <c r="K28" s="5" t="s">
        <v>208</v>
      </c>
      <c r="L28" s="5" t="s">
        <v>209</v>
      </c>
      <c r="M28" s="5" t="s">
        <v>203</v>
      </c>
      <c r="N28" s="5" t="s">
        <v>210</v>
      </c>
      <c r="O28" s="5" t="s">
        <v>211</v>
      </c>
      <c r="P28" s="4" t="str">
        <f t="shared" si="0"/>
        <v>Outstanding</v>
      </c>
      <c r="Q28" s="13" t="s">
        <v>25</v>
      </c>
    </row>
    <row r="29" spans="1:17" ht="60" customHeight="1" x14ac:dyDescent="0.35">
      <c r="A29" s="11" t="s">
        <v>173</v>
      </c>
      <c r="B29" s="2" t="s">
        <v>212</v>
      </c>
      <c r="C29" s="1" t="s">
        <v>213</v>
      </c>
      <c r="D29" s="3" t="s">
        <v>20</v>
      </c>
      <c r="E29" s="3" t="s">
        <v>47</v>
      </c>
      <c r="F29" s="4" t="s">
        <v>22</v>
      </c>
      <c r="G29" s="4" t="s">
        <v>23</v>
      </c>
      <c r="H29" s="4" t="s">
        <v>24</v>
      </c>
      <c r="I29" s="4" t="s">
        <v>25</v>
      </c>
      <c r="J29" s="5" t="s">
        <v>25</v>
      </c>
      <c r="K29" s="5" t="s">
        <v>214</v>
      </c>
      <c r="L29" s="5" t="s">
        <v>215</v>
      </c>
      <c r="M29" s="5" t="s">
        <v>203</v>
      </c>
      <c r="N29" s="5" t="s">
        <v>216</v>
      </c>
      <c r="O29" s="5" t="s">
        <v>217</v>
      </c>
      <c r="P29" s="4" t="str">
        <f t="shared" si="0"/>
        <v>Outstanding</v>
      </c>
      <c r="Q29" s="13" t="s">
        <v>25</v>
      </c>
    </row>
    <row r="30" spans="1:17" ht="60" customHeight="1" x14ac:dyDescent="0.35">
      <c r="A30" s="11" t="s">
        <v>173</v>
      </c>
      <c r="B30" s="2" t="s">
        <v>218</v>
      </c>
      <c r="C30" s="1" t="s">
        <v>219</v>
      </c>
      <c r="D30" s="3" t="s">
        <v>33</v>
      </c>
      <c r="E30" s="3" t="s">
        <v>21</v>
      </c>
      <c r="F30" s="4" t="s">
        <v>22</v>
      </c>
      <c r="G30" s="4" t="s">
        <v>23</v>
      </c>
      <c r="H30" s="4" t="s">
        <v>24</v>
      </c>
      <c r="I30" s="4" t="s">
        <v>25</v>
      </c>
      <c r="J30" s="5" t="s">
        <v>25</v>
      </c>
      <c r="K30" s="5" t="s">
        <v>220</v>
      </c>
      <c r="L30" s="5" t="s">
        <v>221</v>
      </c>
      <c r="M30" s="5"/>
      <c r="N30" s="5" t="s">
        <v>222</v>
      </c>
      <c r="O30" s="5" t="s">
        <v>223</v>
      </c>
      <c r="P30" s="4" t="str">
        <f t="shared" si="0"/>
        <v>Outstanding</v>
      </c>
      <c r="Q30" s="13" t="s">
        <v>25</v>
      </c>
    </row>
    <row r="31" spans="1:17" ht="60" customHeight="1" x14ac:dyDescent="0.35">
      <c r="A31" s="11" t="s">
        <v>173</v>
      </c>
      <c r="B31" s="2" t="s">
        <v>224</v>
      </c>
      <c r="C31" s="1" t="s">
        <v>225</v>
      </c>
      <c r="D31" s="3" t="s">
        <v>33</v>
      </c>
      <c r="E31" s="3" t="s">
        <v>21</v>
      </c>
      <c r="F31" s="4" t="s">
        <v>22</v>
      </c>
      <c r="G31" s="4" t="s">
        <v>23</v>
      </c>
      <c r="H31" s="4" t="s">
        <v>24</v>
      </c>
      <c r="I31" s="4" t="s">
        <v>25</v>
      </c>
      <c r="J31" s="5" t="s">
        <v>25</v>
      </c>
      <c r="K31" s="5" t="s">
        <v>226</v>
      </c>
      <c r="L31" s="5" t="s">
        <v>227</v>
      </c>
      <c r="M31" s="5"/>
      <c r="N31" s="5" t="s">
        <v>228</v>
      </c>
      <c r="O31" s="5" t="s">
        <v>229</v>
      </c>
      <c r="P31" s="4" t="str">
        <f t="shared" si="0"/>
        <v>Outstanding</v>
      </c>
      <c r="Q31" s="13" t="s">
        <v>25</v>
      </c>
    </row>
    <row r="32" spans="1:17" ht="60" customHeight="1" x14ac:dyDescent="0.35">
      <c r="A32" s="11" t="s">
        <v>230</v>
      </c>
      <c r="B32" s="2" t="s">
        <v>231</v>
      </c>
      <c r="C32" s="1" t="s">
        <v>232</v>
      </c>
      <c r="D32" s="3" t="s">
        <v>20</v>
      </c>
      <c r="E32" s="3" t="s">
        <v>47</v>
      </c>
      <c r="F32" s="4" t="s">
        <v>22</v>
      </c>
      <c r="G32" s="4" t="s">
        <v>23</v>
      </c>
      <c r="H32" s="4" t="s">
        <v>24</v>
      </c>
      <c r="I32" s="4" t="s">
        <v>25</v>
      </c>
      <c r="J32" s="5" t="s">
        <v>25</v>
      </c>
      <c r="K32" s="5" t="s">
        <v>233</v>
      </c>
      <c r="L32" s="5" t="s">
        <v>177</v>
      </c>
      <c r="M32" s="5" t="s">
        <v>178</v>
      </c>
      <c r="N32" s="5" t="s">
        <v>234</v>
      </c>
      <c r="O32" s="5" t="s">
        <v>235</v>
      </c>
      <c r="P32" s="4" t="str">
        <f t="shared" si="0"/>
        <v>Outstanding</v>
      </c>
      <c r="Q32" s="13" t="s">
        <v>25</v>
      </c>
    </row>
    <row r="33" spans="1:17" ht="60" customHeight="1" x14ac:dyDescent="0.35">
      <c r="A33" s="11" t="s">
        <v>230</v>
      </c>
      <c r="B33" s="2" t="s">
        <v>236</v>
      </c>
      <c r="C33" s="1" t="s">
        <v>237</v>
      </c>
      <c r="D33" s="3" t="s">
        <v>20</v>
      </c>
      <c r="E33" s="3" t="s">
        <v>21</v>
      </c>
      <c r="F33" s="4" t="s">
        <v>22</v>
      </c>
      <c r="G33" s="4" t="s">
        <v>23</v>
      </c>
      <c r="H33" s="4" t="s">
        <v>24</v>
      </c>
      <c r="I33" s="4" t="s">
        <v>25</v>
      </c>
      <c r="J33" s="5" t="s">
        <v>25</v>
      </c>
      <c r="K33" s="5" t="s">
        <v>238</v>
      </c>
      <c r="L33" s="5" t="s">
        <v>239</v>
      </c>
      <c r="M33" s="5"/>
      <c r="N33" s="5" t="s">
        <v>240</v>
      </c>
      <c r="O33" s="5" t="s">
        <v>241</v>
      </c>
      <c r="P33" s="4" t="str">
        <f t="shared" si="0"/>
        <v>Outstanding</v>
      </c>
      <c r="Q33" s="13" t="s">
        <v>25</v>
      </c>
    </row>
    <row r="34" spans="1:17" ht="60" customHeight="1" x14ac:dyDescent="0.35">
      <c r="A34" s="11" t="s">
        <v>230</v>
      </c>
      <c r="B34" s="2" t="s">
        <v>242</v>
      </c>
      <c r="C34" s="1" t="s">
        <v>243</v>
      </c>
      <c r="D34" s="3" t="s">
        <v>33</v>
      </c>
      <c r="E34" s="3" t="s">
        <v>47</v>
      </c>
      <c r="F34" s="4" t="s">
        <v>22</v>
      </c>
      <c r="G34" s="4" t="s">
        <v>23</v>
      </c>
      <c r="H34" s="4" t="s">
        <v>24</v>
      </c>
      <c r="I34" s="4" t="s">
        <v>25</v>
      </c>
      <c r="J34" s="5" t="s">
        <v>25</v>
      </c>
      <c r="K34" s="5" t="s">
        <v>244</v>
      </c>
      <c r="L34" s="5" t="s">
        <v>119</v>
      </c>
      <c r="M34" s="5" t="s">
        <v>190</v>
      </c>
      <c r="N34" s="5" t="s">
        <v>245</v>
      </c>
      <c r="O34" s="5" t="s">
        <v>246</v>
      </c>
      <c r="P34" s="4" t="str">
        <f t="shared" si="0"/>
        <v>Outstanding</v>
      </c>
      <c r="Q34" s="13" t="s">
        <v>25</v>
      </c>
    </row>
    <row r="35" spans="1:17" ht="60" customHeight="1" x14ac:dyDescent="0.35">
      <c r="A35" s="11" t="s">
        <v>230</v>
      </c>
      <c r="B35" s="2" t="s">
        <v>247</v>
      </c>
      <c r="C35" s="1" t="s">
        <v>248</v>
      </c>
      <c r="D35" s="3" t="s">
        <v>33</v>
      </c>
      <c r="E35" s="3" t="s">
        <v>47</v>
      </c>
      <c r="F35" s="4" t="s">
        <v>22</v>
      </c>
      <c r="G35" s="4" t="s">
        <v>23</v>
      </c>
      <c r="H35" s="4" t="s">
        <v>24</v>
      </c>
      <c r="I35" s="4" t="s">
        <v>25</v>
      </c>
      <c r="J35" s="5" t="s">
        <v>25</v>
      </c>
      <c r="K35" s="5" t="s">
        <v>249</v>
      </c>
      <c r="L35" s="5" t="s">
        <v>69</v>
      </c>
      <c r="M35" s="5" t="s">
        <v>250</v>
      </c>
      <c r="N35" s="5" t="s">
        <v>251</v>
      </c>
      <c r="O35" s="5" t="s">
        <v>252</v>
      </c>
      <c r="P35" s="4" t="str">
        <f t="shared" si="0"/>
        <v>Outstanding</v>
      </c>
      <c r="Q35" s="13" t="s">
        <v>25</v>
      </c>
    </row>
    <row r="36" spans="1:17" ht="60" customHeight="1" x14ac:dyDescent="0.35">
      <c r="A36" s="11" t="s">
        <v>230</v>
      </c>
      <c r="B36" s="2" t="s">
        <v>253</v>
      </c>
      <c r="C36" s="1" t="s">
        <v>254</v>
      </c>
      <c r="D36" s="3" t="s">
        <v>33</v>
      </c>
      <c r="E36" s="3" t="s">
        <v>21</v>
      </c>
      <c r="F36" s="4" t="s">
        <v>22</v>
      </c>
      <c r="G36" s="4" t="s">
        <v>23</v>
      </c>
      <c r="H36" s="4" t="s">
        <v>24</v>
      </c>
      <c r="I36" s="4" t="s">
        <v>25</v>
      </c>
      <c r="J36" s="5" t="s">
        <v>25</v>
      </c>
      <c r="K36" s="5" t="s">
        <v>255</v>
      </c>
      <c r="L36" s="5" t="s">
        <v>256</v>
      </c>
      <c r="M36" s="5"/>
      <c r="N36" s="5" t="s">
        <v>257</v>
      </c>
      <c r="O36" s="5" t="s">
        <v>258</v>
      </c>
      <c r="P36" s="4" t="str">
        <f t="shared" si="0"/>
        <v>Outstanding</v>
      </c>
      <c r="Q36" s="13" t="s">
        <v>25</v>
      </c>
    </row>
    <row r="37" spans="1:17" ht="60" customHeight="1" x14ac:dyDescent="0.35">
      <c r="A37" s="11" t="s">
        <v>230</v>
      </c>
      <c r="B37" s="2" t="s">
        <v>259</v>
      </c>
      <c r="C37" s="1" t="s">
        <v>260</v>
      </c>
      <c r="D37" s="3" t="s">
        <v>33</v>
      </c>
      <c r="E37" s="3" t="s">
        <v>21</v>
      </c>
      <c r="F37" s="4" t="s">
        <v>22</v>
      </c>
      <c r="G37" s="4" t="s">
        <v>23</v>
      </c>
      <c r="H37" s="4" t="s">
        <v>24</v>
      </c>
      <c r="I37" s="4" t="s">
        <v>25</v>
      </c>
      <c r="J37" s="5" t="s">
        <v>25</v>
      </c>
      <c r="K37" s="5" t="s">
        <v>261</v>
      </c>
      <c r="L37" s="5" t="s">
        <v>262</v>
      </c>
      <c r="M37" s="5" t="s">
        <v>263</v>
      </c>
      <c r="N37" s="5" t="s">
        <v>264</v>
      </c>
      <c r="O37" s="5" t="s">
        <v>265</v>
      </c>
      <c r="P37" s="4" t="str">
        <f t="shared" si="0"/>
        <v>Outstanding</v>
      </c>
      <c r="Q37" s="13" t="s">
        <v>25</v>
      </c>
    </row>
    <row r="38" spans="1:17" ht="60" customHeight="1" x14ac:dyDescent="0.35">
      <c r="A38" s="11" t="s">
        <v>230</v>
      </c>
      <c r="B38" s="2" t="s">
        <v>266</v>
      </c>
      <c r="C38" s="1" t="s">
        <v>267</v>
      </c>
      <c r="D38" s="3" t="s">
        <v>33</v>
      </c>
      <c r="E38" s="3" t="s">
        <v>21</v>
      </c>
      <c r="F38" s="4" t="s">
        <v>22</v>
      </c>
      <c r="G38" s="4" t="s">
        <v>23</v>
      </c>
      <c r="H38" s="4" t="s">
        <v>24</v>
      </c>
      <c r="I38" s="4" t="s">
        <v>25</v>
      </c>
      <c r="J38" s="5" t="s">
        <v>25</v>
      </c>
      <c r="K38" s="5" t="s">
        <v>268</v>
      </c>
      <c r="L38" s="5" t="s">
        <v>269</v>
      </c>
      <c r="M38" s="5"/>
      <c r="N38" s="5" t="s">
        <v>270</v>
      </c>
      <c r="O38" s="5" t="s">
        <v>271</v>
      </c>
      <c r="P38" s="4" t="str">
        <f t="shared" si="0"/>
        <v>Outstanding</v>
      </c>
      <c r="Q38" s="13" t="s">
        <v>25</v>
      </c>
    </row>
    <row r="39" spans="1:17" ht="60" customHeight="1" x14ac:dyDescent="0.35">
      <c r="A39" s="11" t="s">
        <v>230</v>
      </c>
      <c r="B39" s="2" t="s">
        <v>272</v>
      </c>
      <c r="C39" s="1" t="s">
        <v>273</v>
      </c>
      <c r="D39" s="3" t="s">
        <v>33</v>
      </c>
      <c r="E39" s="3" t="s">
        <v>21</v>
      </c>
      <c r="F39" s="4" t="s">
        <v>22</v>
      </c>
      <c r="G39" s="4" t="s">
        <v>23</v>
      </c>
      <c r="H39" s="4" t="s">
        <v>24</v>
      </c>
      <c r="I39" s="4" t="s">
        <v>25</v>
      </c>
      <c r="J39" s="5" t="s">
        <v>25</v>
      </c>
      <c r="K39" s="5" t="s">
        <v>274</v>
      </c>
      <c r="L39" s="5" t="s">
        <v>275</v>
      </c>
      <c r="M39" s="5" t="s">
        <v>276</v>
      </c>
      <c r="N39" s="5" t="s">
        <v>277</v>
      </c>
      <c r="O39" s="5" t="s">
        <v>278</v>
      </c>
      <c r="P39" s="4" t="str">
        <f t="shared" si="0"/>
        <v>Outstanding</v>
      </c>
      <c r="Q39" s="13" t="s">
        <v>25</v>
      </c>
    </row>
    <row r="40" spans="1:17" ht="60" customHeight="1" x14ac:dyDescent="0.35">
      <c r="A40" s="11" t="s">
        <v>230</v>
      </c>
      <c r="B40" s="2" t="s">
        <v>279</v>
      </c>
      <c r="C40" s="1" t="s">
        <v>280</v>
      </c>
      <c r="D40" s="3" t="s">
        <v>33</v>
      </c>
      <c r="E40" s="3" t="s">
        <v>21</v>
      </c>
      <c r="F40" s="4" t="s">
        <v>22</v>
      </c>
      <c r="G40" s="4" t="s">
        <v>23</v>
      </c>
      <c r="H40" s="4" t="s">
        <v>24</v>
      </c>
      <c r="I40" s="4" t="s">
        <v>25</v>
      </c>
      <c r="J40" s="5" t="s">
        <v>25</v>
      </c>
      <c r="K40" s="5" t="s">
        <v>281</v>
      </c>
      <c r="L40" s="5" t="s">
        <v>282</v>
      </c>
      <c r="M40" s="5"/>
      <c r="N40" s="5" t="s">
        <v>283</v>
      </c>
      <c r="O40" s="5" t="s">
        <v>284</v>
      </c>
      <c r="P40" s="4" t="str">
        <f t="shared" si="0"/>
        <v>Outstanding</v>
      </c>
      <c r="Q40" s="13" t="s">
        <v>25</v>
      </c>
    </row>
    <row r="41" spans="1:17" ht="60" customHeight="1" x14ac:dyDescent="0.35">
      <c r="A41" s="11" t="s">
        <v>230</v>
      </c>
      <c r="B41" s="2" t="s">
        <v>285</v>
      </c>
      <c r="C41" s="1" t="s">
        <v>286</v>
      </c>
      <c r="D41" s="3" t="s">
        <v>33</v>
      </c>
      <c r="E41" s="3" t="s">
        <v>21</v>
      </c>
      <c r="F41" s="4" t="s">
        <v>22</v>
      </c>
      <c r="G41" s="4" t="s">
        <v>23</v>
      </c>
      <c r="H41" s="4" t="s">
        <v>24</v>
      </c>
      <c r="I41" s="4" t="s">
        <v>25</v>
      </c>
      <c r="J41" s="5" t="s">
        <v>25</v>
      </c>
      <c r="K41" s="5" t="s">
        <v>287</v>
      </c>
      <c r="L41" s="5" t="s">
        <v>288</v>
      </c>
      <c r="M41" s="5"/>
      <c r="N41" s="5" t="s">
        <v>289</v>
      </c>
      <c r="O41" s="5" t="s">
        <v>290</v>
      </c>
      <c r="P41" s="4" t="str">
        <f t="shared" si="0"/>
        <v>Outstanding</v>
      </c>
      <c r="Q41" s="13" t="s">
        <v>25</v>
      </c>
    </row>
    <row r="42" spans="1:17" ht="60" customHeight="1" x14ac:dyDescent="0.35">
      <c r="A42" s="11" t="s">
        <v>230</v>
      </c>
      <c r="B42" s="2" t="s">
        <v>291</v>
      </c>
      <c r="C42" s="1" t="s">
        <v>292</v>
      </c>
      <c r="D42" s="3" t="s">
        <v>33</v>
      </c>
      <c r="E42" s="3" t="s">
        <v>21</v>
      </c>
      <c r="F42" s="4" t="s">
        <v>22</v>
      </c>
      <c r="G42" s="4" t="s">
        <v>23</v>
      </c>
      <c r="H42" s="4" t="s">
        <v>24</v>
      </c>
      <c r="I42" s="4" t="s">
        <v>25</v>
      </c>
      <c r="J42" s="5" t="s">
        <v>25</v>
      </c>
      <c r="K42" s="5" t="s">
        <v>293</v>
      </c>
      <c r="L42" s="5" t="s">
        <v>294</v>
      </c>
      <c r="M42" s="5" t="s">
        <v>295</v>
      </c>
      <c r="N42" s="5" t="s">
        <v>296</v>
      </c>
      <c r="O42" s="5" t="s">
        <v>297</v>
      </c>
      <c r="P42" s="4" t="str">
        <f t="shared" si="0"/>
        <v>Outstanding</v>
      </c>
      <c r="Q42" s="13" t="s">
        <v>25</v>
      </c>
    </row>
    <row r="43" spans="1:17" ht="60" customHeight="1" x14ac:dyDescent="0.35">
      <c r="A43" s="11" t="s">
        <v>298</v>
      </c>
      <c r="B43" s="2" t="s">
        <v>299</v>
      </c>
      <c r="C43" s="1" t="s">
        <v>300</v>
      </c>
      <c r="D43" s="3" t="s">
        <v>33</v>
      </c>
      <c r="E43" s="3" t="s">
        <v>21</v>
      </c>
      <c r="F43" s="4" t="s">
        <v>22</v>
      </c>
      <c r="G43" s="4" t="s">
        <v>23</v>
      </c>
      <c r="H43" s="4" t="s">
        <v>24</v>
      </c>
      <c r="I43" s="4" t="s">
        <v>25</v>
      </c>
      <c r="J43" s="5" t="s">
        <v>25</v>
      </c>
      <c r="K43" s="5" t="s">
        <v>301</v>
      </c>
      <c r="L43" s="5" t="s">
        <v>302</v>
      </c>
      <c r="M43" s="5"/>
      <c r="N43" s="5" t="s">
        <v>303</v>
      </c>
      <c r="O43" s="5" t="s">
        <v>304</v>
      </c>
      <c r="P43" s="4" t="str">
        <f t="shared" si="0"/>
        <v>Outstanding</v>
      </c>
      <c r="Q43" s="13" t="s">
        <v>25</v>
      </c>
    </row>
    <row r="44" spans="1:17" ht="60" customHeight="1" x14ac:dyDescent="0.35">
      <c r="A44" s="11" t="s">
        <v>298</v>
      </c>
      <c r="B44" s="2" t="s">
        <v>305</v>
      </c>
      <c r="C44" s="1" t="s">
        <v>306</v>
      </c>
      <c r="D44" s="3" t="s">
        <v>33</v>
      </c>
      <c r="E44" s="3" t="s">
        <v>47</v>
      </c>
      <c r="F44" s="4" t="s">
        <v>22</v>
      </c>
      <c r="G44" s="4" t="s">
        <v>23</v>
      </c>
      <c r="H44" s="4" t="s">
        <v>24</v>
      </c>
      <c r="I44" s="4" t="s">
        <v>25</v>
      </c>
      <c r="J44" s="5" t="s">
        <v>25</v>
      </c>
      <c r="K44" s="5" t="s">
        <v>307</v>
      </c>
      <c r="L44" s="5" t="s">
        <v>62</v>
      </c>
      <c r="M44" s="5" t="s">
        <v>190</v>
      </c>
      <c r="N44" s="5" t="s">
        <v>308</v>
      </c>
      <c r="O44" s="5" t="s">
        <v>309</v>
      </c>
      <c r="P44" s="4" t="str">
        <f t="shared" si="0"/>
        <v>Outstanding</v>
      </c>
      <c r="Q44" s="13" t="s">
        <v>25</v>
      </c>
    </row>
    <row r="45" spans="1:17" ht="60" customHeight="1" x14ac:dyDescent="0.35">
      <c r="A45" s="11" t="s">
        <v>298</v>
      </c>
      <c r="B45" s="2" t="s">
        <v>310</v>
      </c>
      <c r="C45" s="1" t="s">
        <v>311</v>
      </c>
      <c r="D45" s="3" t="s">
        <v>33</v>
      </c>
      <c r="E45" s="3" t="s">
        <v>21</v>
      </c>
      <c r="F45" s="4" t="s">
        <v>22</v>
      </c>
      <c r="G45" s="4" t="s">
        <v>23</v>
      </c>
      <c r="H45" s="4" t="s">
        <v>24</v>
      </c>
      <c r="I45" s="4" t="s">
        <v>25</v>
      </c>
      <c r="J45" s="5" t="s">
        <v>25</v>
      </c>
      <c r="K45" s="5" t="s">
        <v>312</v>
      </c>
      <c r="L45" s="5" t="s">
        <v>313</v>
      </c>
      <c r="M45" s="5" t="s">
        <v>314</v>
      </c>
      <c r="N45" s="5" t="s">
        <v>315</v>
      </c>
      <c r="O45" s="5" t="s">
        <v>316</v>
      </c>
      <c r="P45" s="4" t="str">
        <f t="shared" si="0"/>
        <v>Outstanding</v>
      </c>
      <c r="Q45" s="13" t="s">
        <v>25</v>
      </c>
    </row>
    <row r="46" spans="1:17" ht="60" customHeight="1" x14ac:dyDescent="0.35">
      <c r="A46" s="11" t="s">
        <v>298</v>
      </c>
      <c r="B46" s="2" t="s">
        <v>317</v>
      </c>
      <c r="C46" s="1" t="s">
        <v>318</v>
      </c>
      <c r="D46" s="3" t="s">
        <v>33</v>
      </c>
      <c r="E46" s="3" t="s">
        <v>47</v>
      </c>
      <c r="F46" s="4" t="s">
        <v>22</v>
      </c>
      <c r="G46" s="4" t="s">
        <v>23</v>
      </c>
      <c r="H46" s="4" t="s">
        <v>24</v>
      </c>
      <c r="I46" s="4" t="s">
        <v>25</v>
      </c>
      <c r="J46" s="5" t="s">
        <v>25</v>
      </c>
      <c r="K46" s="5" t="s">
        <v>319</v>
      </c>
      <c r="L46" s="5" t="s">
        <v>320</v>
      </c>
      <c r="M46" s="5" t="s">
        <v>321</v>
      </c>
      <c r="N46" s="5" t="s">
        <v>322</v>
      </c>
      <c r="O46" s="5" t="s">
        <v>323</v>
      </c>
      <c r="P46" s="4" t="str">
        <f t="shared" si="0"/>
        <v>Outstanding</v>
      </c>
      <c r="Q46" s="13" t="s">
        <v>25</v>
      </c>
    </row>
    <row r="47" spans="1:17" ht="60" customHeight="1" x14ac:dyDescent="0.35">
      <c r="A47" s="11" t="s">
        <v>298</v>
      </c>
      <c r="B47" s="2" t="s">
        <v>324</v>
      </c>
      <c r="C47" s="1" t="s">
        <v>325</v>
      </c>
      <c r="D47" s="3" t="s">
        <v>33</v>
      </c>
      <c r="E47" s="3" t="s">
        <v>21</v>
      </c>
      <c r="F47" s="4" t="s">
        <v>22</v>
      </c>
      <c r="G47" s="4" t="s">
        <v>23</v>
      </c>
      <c r="H47" s="4" t="s">
        <v>24</v>
      </c>
      <c r="I47" s="4" t="s">
        <v>25</v>
      </c>
      <c r="J47" s="5" t="s">
        <v>25</v>
      </c>
      <c r="K47" s="5" t="s">
        <v>326</v>
      </c>
      <c r="L47" s="5" t="s">
        <v>327</v>
      </c>
      <c r="M47" s="5" t="s">
        <v>328</v>
      </c>
      <c r="N47" s="5" t="s">
        <v>329</v>
      </c>
      <c r="O47" s="5" t="s">
        <v>330</v>
      </c>
      <c r="P47" s="4" t="str">
        <f t="shared" si="0"/>
        <v>Outstanding</v>
      </c>
      <c r="Q47" s="13" t="s">
        <v>25</v>
      </c>
    </row>
    <row r="48" spans="1:17" ht="60" customHeight="1" x14ac:dyDescent="0.35">
      <c r="A48" s="11" t="s">
        <v>298</v>
      </c>
      <c r="B48" s="2" t="s">
        <v>331</v>
      </c>
      <c r="C48" s="1" t="s">
        <v>332</v>
      </c>
      <c r="D48" s="3" t="s">
        <v>33</v>
      </c>
      <c r="E48" s="3" t="s">
        <v>21</v>
      </c>
      <c r="F48" s="4" t="s">
        <v>22</v>
      </c>
      <c r="G48" s="4" t="s">
        <v>23</v>
      </c>
      <c r="H48" s="4" t="s">
        <v>24</v>
      </c>
      <c r="I48" s="4" t="s">
        <v>25</v>
      </c>
      <c r="J48" s="5" t="s">
        <v>25</v>
      </c>
      <c r="K48" s="5" t="s">
        <v>333</v>
      </c>
      <c r="L48" s="5" t="s">
        <v>334</v>
      </c>
      <c r="M48" s="5"/>
      <c r="N48" s="5" t="s">
        <v>335</v>
      </c>
      <c r="O48" s="5" t="s">
        <v>336</v>
      </c>
      <c r="P48" s="4" t="str">
        <f t="shared" si="0"/>
        <v>Outstanding</v>
      </c>
      <c r="Q48" s="13" t="s">
        <v>25</v>
      </c>
    </row>
    <row r="49" spans="1:17" ht="60" customHeight="1" x14ac:dyDescent="0.35">
      <c r="A49" s="11" t="s">
        <v>298</v>
      </c>
      <c r="B49" s="2" t="s">
        <v>337</v>
      </c>
      <c r="C49" s="1" t="s">
        <v>338</v>
      </c>
      <c r="D49" s="3" t="s">
        <v>33</v>
      </c>
      <c r="E49" s="3" t="s">
        <v>21</v>
      </c>
      <c r="F49" s="4" t="s">
        <v>22</v>
      </c>
      <c r="G49" s="4" t="s">
        <v>23</v>
      </c>
      <c r="H49" s="4" t="s">
        <v>24</v>
      </c>
      <c r="I49" s="4" t="s">
        <v>25</v>
      </c>
      <c r="J49" s="5" t="s">
        <v>25</v>
      </c>
      <c r="K49" s="5" t="s">
        <v>339</v>
      </c>
      <c r="L49" s="5" t="s">
        <v>340</v>
      </c>
      <c r="M49" s="5"/>
      <c r="N49" s="5" t="s">
        <v>341</v>
      </c>
      <c r="O49" s="5" t="s">
        <v>342</v>
      </c>
      <c r="P49" s="4" t="str">
        <f t="shared" si="0"/>
        <v>Outstanding</v>
      </c>
      <c r="Q49" s="13" t="s">
        <v>25</v>
      </c>
    </row>
    <row r="50" spans="1:17" ht="60" customHeight="1" x14ac:dyDescent="0.35">
      <c r="A50" s="12" t="s">
        <v>298</v>
      </c>
      <c r="B50" s="6" t="s">
        <v>343</v>
      </c>
      <c r="C50" s="7" t="s">
        <v>344</v>
      </c>
      <c r="D50" s="8" t="s">
        <v>33</v>
      </c>
      <c r="E50" s="8" t="s">
        <v>21</v>
      </c>
      <c r="F50" s="9" t="s">
        <v>22</v>
      </c>
      <c r="G50" s="9" t="s">
        <v>23</v>
      </c>
      <c r="H50" s="9" t="s">
        <v>24</v>
      </c>
      <c r="I50" s="9" t="s">
        <v>25</v>
      </c>
      <c r="J50" s="10" t="s">
        <v>25</v>
      </c>
      <c r="K50" s="10" t="s">
        <v>345</v>
      </c>
      <c r="L50" s="10" t="s">
        <v>346</v>
      </c>
      <c r="M50" s="10" t="s">
        <v>347</v>
      </c>
      <c r="N50" s="10" t="s">
        <v>348</v>
      </c>
      <c r="O50" s="10" t="s">
        <v>349</v>
      </c>
      <c r="P50" s="9" t="str">
        <f t="shared" si="0"/>
        <v>Outstanding</v>
      </c>
      <c r="Q50" s="14" t="s">
        <v>25</v>
      </c>
    </row>
    <row r="54" spans="1:17" ht="32" customHeight="1" x14ac:dyDescent="0.35">
      <c r="A54" s="288" t="s">
        <v>350</v>
      </c>
      <c r="B54" s="288"/>
      <c r="C54" s="288"/>
      <c r="D54" s="288"/>
    </row>
  </sheetData>
  <mergeCells count="1">
    <mergeCell ref="A54:D54"/>
  </mergeCells>
  <conditionalFormatting sqref="F2:F50">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50">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50">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50" xr:uid="{00000000-0002-0000-0200-000000000000}">
      <formula1>"Must,Should,Could,Won't,Unassigned"</formula1>
    </dataValidation>
    <dataValidation type="list" showErrorMessage="1" errorTitle="Invalid Value" error="Please select a value from the list: Low, Medium, High, Unassessed." sqref="G2:G50" xr:uid="{00000000-0002-0000-0200-000001000000}">
      <formula1>"Low,Medium,High,Unassessed"</formula1>
    </dataValidation>
    <dataValidation type="list" showErrorMessage="1" errorTitle="Invalid Value" error="Please select a value from the list: Phase1, Phase2, Phase3, Phase4, Phase5, Pending." sqref="H2:H5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0" xr:uid="{00000000-0002-0000-0200-000003000000}">
      <formula1>"Implemented,Testing,Failed,Compensated,Risk Accepted,N/A"</formula1>
    </dataValidation>
  </dataValidations>
  <hyperlinks>
    <hyperlink ref="A5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504</v>
      </c>
      <c r="C2" s="305" t="s">
        <v>504</v>
      </c>
      <c r="D2" s="305" t="s">
        <v>504</v>
      </c>
      <c r="E2" s="305" t="s">
        <v>504</v>
      </c>
      <c r="F2" s="305" t="s">
        <v>504</v>
      </c>
      <c r="G2" s="305" t="s">
        <v>504</v>
      </c>
      <c r="H2" s="309" t="s">
        <v>505</v>
      </c>
      <c r="I2" s="309" t="s">
        <v>505</v>
      </c>
      <c r="J2" s="309" t="s">
        <v>505</v>
      </c>
      <c r="K2" s="309" t="s">
        <v>505</v>
      </c>
      <c r="L2" s="309" t="s">
        <v>505</v>
      </c>
      <c r="M2" s="308" t="s">
        <v>506</v>
      </c>
      <c r="N2" s="308" t="s">
        <v>506</v>
      </c>
      <c r="O2" s="310" t="s">
        <v>507</v>
      </c>
      <c r="P2" s="310" t="s">
        <v>507</v>
      </c>
      <c r="Q2" s="306" t="s">
        <v>15</v>
      </c>
      <c r="R2" s="306" t="s">
        <v>15</v>
      </c>
      <c r="S2" s="306" t="s">
        <v>15</v>
      </c>
      <c r="T2" s="307" t="s">
        <v>508</v>
      </c>
    </row>
    <row r="3" spans="2:20" ht="35" customHeight="1" x14ac:dyDescent="0.35">
      <c r="B3" s="70" t="s">
        <v>509</v>
      </c>
      <c r="C3" s="70" t="s">
        <v>510</v>
      </c>
      <c r="D3" s="70" t="s">
        <v>511</v>
      </c>
      <c r="E3" s="70" t="s">
        <v>512</v>
      </c>
      <c r="F3" s="70" t="s">
        <v>513</v>
      </c>
      <c r="G3" s="70" t="s">
        <v>11</v>
      </c>
      <c r="H3" s="71" t="s">
        <v>514</v>
      </c>
      <c r="I3" s="71" t="s">
        <v>515</v>
      </c>
      <c r="J3" s="71" t="s">
        <v>516</v>
      </c>
      <c r="K3" s="71" t="s">
        <v>517</v>
      </c>
      <c r="L3" s="71" t="s">
        <v>448</v>
      </c>
      <c r="M3" s="72" t="s">
        <v>518</v>
      </c>
      <c r="N3" s="72" t="s">
        <v>519</v>
      </c>
      <c r="O3" s="73" t="s">
        <v>520</v>
      </c>
      <c r="P3" s="73" t="s">
        <v>521</v>
      </c>
      <c r="Q3" s="74" t="s">
        <v>15</v>
      </c>
      <c r="R3" s="74" t="s">
        <v>522</v>
      </c>
      <c r="S3" s="74" t="s">
        <v>523</v>
      </c>
      <c r="T3" s="75" t="s">
        <v>524</v>
      </c>
    </row>
    <row r="4" spans="2:20" ht="60" customHeight="1" x14ac:dyDescent="0.35">
      <c r="B4" s="76" t="s">
        <v>525</v>
      </c>
      <c r="C4" s="76" t="s">
        <v>526</v>
      </c>
      <c r="D4" s="76" t="s">
        <v>527</v>
      </c>
      <c r="E4" s="76" t="s">
        <v>528</v>
      </c>
      <c r="F4" s="76" t="s">
        <v>529</v>
      </c>
      <c r="G4" s="76" t="s">
        <v>530</v>
      </c>
      <c r="H4" s="76" t="s">
        <v>531</v>
      </c>
      <c r="I4" s="76" t="s">
        <v>532</v>
      </c>
      <c r="J4" s="76" t="s">
        <v>533</v>
      </c>
      <c r="K4" s="76" t="s">
        <v>534</v>
      </c>
      <c r="L4" s="76" t="s">
        <v>535</v>
      </c>
      <c r="M4" s="76" t="s">
        <v>536</v>
      </c>
      <c r="N4" s="76" t="s">
        <v>537</v>
      </c>
      <c r="O4" s="76" t="s">
        <v>538</v>
      </c>
      <c r="P4" s="76" t="s">
        <v>539</v>
      </c>
      <c r="Q4" s="76" t="s">
        <v>540</v>
      </c>
      <c r="R4" s="76" t="s">
        <v>541</v>
      </c>
      <c r="S4" s="76" t="s">
        <v>542</v>
      </c>
      <c r="T4" s="76" t="s">
        <v>543</v>
      </c>
    </row>
    <row r="5" spans="2:20" ht="60" customHeight="1" x14ac:dyDescent="0.35">
      <c r="B5" s="38" t="s">
        <v>544</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545</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546</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547</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548</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549</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550</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551</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552</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553</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554</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555</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556</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557</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558</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559</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560</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561</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562</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563</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564</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565</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566</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567</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568</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569</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570</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571</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572</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573</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574</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575</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576</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577</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578</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579</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580</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581</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582</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583</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584</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585</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586</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587</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588</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589</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590</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591</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592</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593</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350</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594</v>
      </c>
      <c r="B1" s="104" t="s">
        <v>1</v>
      </c>
      <c r="C1" s="104" t="s">
        <v>595</v>
      </c>
      <c r="D1" s="104" t="s">
        <v>11</v>
      </c>
      <c r="E1" s="104" t="s">
        <v>596</v>
      </c>
      <c r="F1" s="104" t="s">
        <v>597</v>
      </c>
      <c r="G1" s="104" t="s">
        <v>598</v>
      </c>
      <c r="H1" s="104" t="s">
        <v>599</v>
      </c>
      <c r="I1" s="104" t="s">
        <v>600</v>
      </c>
      <c r="J1" s="104" t="s">
        <v>601</v>
      </c>
      <c r="K1" s="104" t="s">
        <v>602</v>
      </c>
      <c r="L1" s="104" t="s">
        <v>603</v>
      </c>
      <c r="M1" s="104" t="s">
        <v>604</v>
      </c>
      <c r="N1" s="104" t="s">
        <v>605</v>
      </c>
      <c r="O1" s="104" t="s">
        <v>606</v>
      </c>
      <c r="P1" s="104" t="s">
        <v>607</v>
      </c>
      <c r="Q1" s="104" t="s">
        <v>608</v>
      </c>
      <c r="R1" s="104" t="s">
        <v>609</v>
      </c>
      <c r="S1" s="104" t="s">
        <v>610</v>
      </c>
      <c r="T1" s="104" t="s">
        <v>611</v>
      </c>
      <c r="U1" s="104" t="s">
        <v>612</v>
      </c>
      <c r="V1" s="104" t="s">
        <v>613</v>
      </c>
      <c r="W1" s="104" t="s">
        <v>614</v>
      </c>
      <c r="X1" s="104" t="s">
        <v>615</v>
      </c>
      <c r="Y1" s="104" t="s">
        <v>616</v>
      </c>
      <c r="Z1" s="104" t="s">
        <v>617</v>
      </c>
      <c r="AA1" s="104" t="s">
        <v>618</v>
      </c>
      <c r="AB1" s="104" t="s">
        <v>619</v>
      </c>
      <c r="AC1" s="104" t="s">
        <v>620</v>
      </c>
      <c r="AD1" s="104" t="s">
        <v>621</v>
      </c>
      <c r="AE1" s="104" t="s">
        <v>622</v>
      </c>
      <c r="AF1" s="104" t="s">
        <v>623</v>
      </c>
      <c r="AG1" s="104" t="s">
        <v>624</v>
      </c>
      <c r="AH1" s="104" t="s">
        <v>625</v>
      </c>
      <c r="AI1" s="104" t="s">
        <v>626</v>
      </c>
      <c r="AJ1" s="104" t="s">
        <v>627</v>
      </c>
      <c r="AK1" s="104" t="s">
        <v>628</v>
      </c>
      <c r="AL1" s="104" t="s">
        <v>629</v>
      </c>
      <c r="AM1" s="104" t="s">
        <v>630</v>
      </c>
      <c r="AN1" s="104" t="s">
        <v>631</v>
      </c>
      <c r="AO1" s="104" t="s">
        <v>632</v>
      </c>
      <c r="AP1" s="104" t="s">
        <v>633</v>
      </c>
      <c r="AQ1" s="104" t="s">
        <v>634</v>
      </c>
      <c r="AR1" s="104" t="s">
        <v>635</v>
      </c>
      <c r="AS1" s="104" t="s">
        <v>636</v>
      </c>
      <c r="AT1" s="104" t="s">
        <v>637</v>
      </c>
      <c r="AU1" s="104" t="s">
        <v>638</v>
      </c>
      <c r="AV1" s="104" t="s">
        <v>639</v>
      </c>
      <c r="AW1" s="105" t="s">
        <v>640</v>
      </c>
    </row>
    <row r="2" spans="1:49" ht="60" customHeight="1" outlineLevel="1" x14ac:dyDescent="0.35">
      <c r="A2" s="97" t="s">
        <v>641</v>
      </c>
      <c r="B2" s="80">
        <v>1</v>
      </c>
      <c r="C2" s="82" t="s">
        <v>25</v>
      </c>
      <c r="D2" s="84" t="s">
        <v>642</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641</v>
      </c>
      <c r="B3" s="81" t="s">
        <v>643</v>
      </c>
      <c r="C3" s="83" t="s">
        <v>644</v>
      </c>
      <c r="D3" s="85" t="s">
        <v>645</v>
      </c>
      <c r="E3" s="85" t="s">
        <v>646</v>
      </c>
      <c r="F3" s="86" t="s">
        <v>647</v>
      </c>
      <c r="G3" s="86" t="s">
        <v>648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641</v>
      </c>
      <c r="B4" s="81" t="s">
        <v>649</v>
      </c>
      <c r="C4" s="83" t="s">
        <v>650</v>
      </c>
      <c r="D4" s="85" t="s">
        <v>651</v>
      </c>
      <c r="E4" s="85" t="s">
        <v>652</v>
      </c>
      <c r="F4" s="86" t="s">
        <v>647</v>
      </c>
      <c r="G4" s="86" t="s">
        <v>653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641</v>
      </c>
      <c r="B5" s="81" t="s">
        <v>654</v>
      </c>
      <c r="C5" s="83" t="s">
        <v>655</v>
      </c>
      <c r="D5" s="85" t="s">
        <v>656</v>
      </c>
      <c r="E5" s="85" t="s">
        <v>657</v>
      </c>
      <c r="F5" s="86" t="s">
        <v>647</v>
      </c>
      <c r="G5" s="86" t="s">
        <v>658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641</v>
      </c>
      <c r="B6" s="81" t="s">
        <v>659</v>
      </c>
      <c r="C6" s="83" t="s">
        <v>660</v>
      </c>
      <c r="D6" s="85" t="s">
        <v>661</v>
      </c>
      <c r="E6" s="85" t="s">
        <v>662</v>
      </c>
      <c r="F6" s="86" t="s">
        <v>647</v>
      </c>
      <c r="G6" s="86" t="s">
        <v>648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641</v>
      </c>
      <c r="B7" s="81" t="s">
        <v>663</v>
      </c>
      <c r="C7" s="83" t="s">
        <v>664</v>
      </c>
      <c r="D7" s="85" t="s">
        <v>665</v>
      </c>
      <c r="E7" s="85" t="s">
        <v>666</v>
      </c>
      <c r="F7" s="86" t="s">
        <v>647</v>
      </c>
      <c r="G7" s="86" t="s">
        <v>658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667</v>
      </c>
      <c r="B8" s="80">
        <v>2</v>
      </c>
      <c r="C8" s="82" t="s">
        <v>25</v>
      </c>
      <c r="D8" s="84" t="s">
        <v>668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667</v>
      </c>
      <c r="B9" s="81" t="s">
        <v>18</v>
      </c>
      <c r="C9" s="83" t="s">
        <v>669</v>
      </c>
      <c r="D9" s="85" t="s">
        <v>670</v>
      </c>
      <c r="E9" s="85" t="s">
        <v>671</v>
      </c>
      <c r="F9" s="86" t="s">
        <v>672</v>
      </c>
      <c r="G9" s="86" t="s">
        <v>648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667</v>
      </c>
      <c r="B10" s="81" t="s">
        <v>31</v>
      </c>
      <c r="C10" s="83" t="s">
        <v>673</v>
      </c>
      <c r="D10" s="85" t="s">
        <v>674</v>
      </c>
      <c r="E10" s="85" t="s">
        <v>675</v>
      </c>
      <c r="F10" s="86" t="s">
        <v>672</v>
      </c>
      <c r="G10" s="86" t="s">
        <v>648</v>
      </c>
      <c r="H10" s="86">
        <v>1</v>
      </c>
      <c r="I10" s="88">
        <f>IF(COUNTIF(J10:AW10,"&lt;&gt;")=0,"",SUMPRODUCT(((Recommendations[ImplStatus]="Implemented")+(Recommendations[ImplStatus]="Compensated"))*ISNUMBER(MATCH(Recommendations[Id],J10:AW10,0)))/COUNTIF(J10:AW10,"&lt;&gt;"))</f>
        <v>0</v>
      </c>
      <c r="J10" s="90" t="s">
        <v>87</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667</v>
      </c>
      <c r="B11" s="81" t="s">
        <v>39</v>
      </c>
      <c r="C11" s="83" t="s">
        <v>676</v>
      </c>
      <c r="D11" s="85" t="s">
        <v>677</v>
      </c>
      <c r="E11" s="85" t="s">
        <v>678</v>
      </c>
      <c r="F11" s="86" t="s">
        <v>672</v>
      </c>
      <c r="G11" s="86" t="s">
        <v>653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667</v>
      </c>
      <c r="B12" s="81" t="s">
        <v>45</v>
      </c>
      <c r="C12" s="83" t="s">
        <v>679</v>
      </c>
      <c r="D12" s="85" t="s">
        <v>680</v>
      </c>
      <c r="E12" s="85" t="s">
        <v>681</v>
      </c>
      <c r="F12" s="86" t="s">
        <v>672</v>
      </c>
      <c r="G12" s="86" t="s">
        <v>658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667</v>
      </c>
      <c r="B13" s="81" t="s">
        <v>53</v>
      </c>
      <c r="C13" s="83" t="s">
        <v>682</v>
      </c>
      <c r="D13" s="85" t="s">
        <v>683</v>
      </c>
      <c r="E13" s="85" t="s">
        <v>684</v>
      </c>
      <c r="F13" s="86" t="s">
        <v>672</v>
      </c>
      <c r="G13" s="86" t="s">
        <v>685</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667</v>
      </c>
      <c r="B14" s="81" t="s">
        <v>59</v>
      </c>
      <c r="C14" s="83" t="s">
        <v>686</v>
      </c>
      <c r="D14" s="85" t="s">
        <v>687</v>
      </c>
      <c r="E14" s="85" t="s">
        <v>688</v>
      </c>
      <c r="F14" s="86" t="s">
        <v>672</v>
      </c>
      <c r="G14" s="86" t="s">
        <v>685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667</v>
      </c>
      <c r="B15" s="81" t="s">
        <v>66</v>
      </c>
      <c r="C15" s="83" t="s">
        <v>689</v>
      </c>
      <c r="D15" s="85" t="s">
        <v>690</v>
      </c>
      <c r="E15" s="85" t="s">
        <v>691</v>
      </c>
      <c r="F15" s="86" t="s">
        <v>672</v>
      </c>
      <c r="G15" s="86" t="s">
        <v>685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692</v>
      </c>
      <c r="B16" s="80">
        <v>3</v>
      </c>
      <c r="C16" s="82" t="s">
        <v>25</v>
      </c>
      <c r="D16" s="84" t="s">
        <v>693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692</v>
      </c>
      <c r="B17" s="81" t="s">
        <v>95</v>
      </c>
      <c r="C17" s="83" t="s">
        <v>694</v>
      </c>
      <c r="D17" s="85" t="s">
        <v>695</v>
      </c>
      <c r="E17" s="85" t="s">
        <v>696</v>
      </c>
      <c r="F17" s="86" t="s">
        <v>697</v>
      </c>
      <c r="G17" s="86" t="s">
        <v>698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692</v>
      </c>
      <c r="B18" s="81" t="s">
        <v>102</v>
      </c>
      <c r="C18" s="83" t="s">
        <v>699</v>
      </c>
      <c r="D18" s="85" t="s">
        <v>700</v>
      </c>
      <c r="E18" s="85" t="s">
        <v>701</v>
      </c>
      <c r="F18" s="86" t="s">
        <v>697</v>
      </c>
      <c r="G18" s="86" t="s">
        <v>648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692</v>
      </c>
      <c r="B19" s="81" t="s">
        <v>109</v>
      </c>
      <c r="C19" s="83" t="s">
        <v>702</v>
      </c>
      <c r="D19" s="85" t="s">
        <v>703</v>
      </c>
      <c r="E19" s="85" t="s">
        <v>704</v>
      </c>
      <c r="F19" s="86" t="s">
        <v>697</v>
      </c>
      <c r="G19" s="86" t="s">
        <v>685</v>
      </c>
      <c r="H19" s="86">
        <v>1</v>
      </c>
      <c r="I19" s="88">
        <f>IF(COUNTIF(J19:AW19,"&lt;&gt;")=0,"",SUMPRODUCT(((Recommendations[ImplStatus]="Implemented")+(Recommendations[ImplStatus]="Compensated"))*ISNUMBER(MATCH(Recommendations[Id],J19:AW19,0)))/COUNTIF(J19:AW19,"&lt;&gt;"))</f>
        <v>0</v>
      </c>
      <c r="J19" s="90" t="s">
        <v>310</v>
      </c>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692</v>
      </c>
      <c r="B20" s="81" t="s">
        <v>116</v>
      </c>
      <c r="C20" s="83" t="s">
        <v>705</v>
      </c>
      <c r="D20" s="85" t="s">
        <v>706</v>
      </c>
      <c r="E20" s="85" t="s">
        <v>707</v>
      </c>
      <c r="F20" s="86" t="s">
        <v>697</v>
      </c>
      <c r="G20" s="86" t="s">
        <v>685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692</v>
      </c>
      <c r="B21" s="81" t="s">
        <v>123</v>
      </c>
      <c r="C21" s="83" t="s">
        <v>708</v>
      </c>
      <c r="D21" s="85" t="s">
        <v>709</v>
      </c>
      <c r="E21" s="85" t="s">
        <v>710</v>
      </c>
      <c r="F21" s="86" t="s">
        <v>697</v>
      </c>
      <c r="G21" s="86" t="s">
        <v>685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692</v>
      </c>
      <c r="B22" s="81" t="s">
        <v>130</v>
      </c>
      <c r="C22" s="83" t="s">
        <v>711</v>
      </c>
      <c r="D22" s="85" t="s">
        <v>712</v>
      </c>
      <c r="E22" s="85" t="s">
        <v>713</v>
      </c>
      <c r="F22" s="86" t="s">
        <v>697</v>
      </c>
      <c r="G22" s="86" t="s">
        <v>685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692</v>
      </c>
      <c r="B23" s="81" t="s">
        <v>137</v>
      </c>
      <c r="C23" s="83" t="s">
        <v>714</v>
      </c>
      <c r="D23" s="85" t="s">
        <v>715</v>
      </c>
      <c r="E23" s="85" t="s">
        <v>716</v>
      </c>
      <c r="F23" s="86" t="s">
        <v>697</v>
      </c>
      <c r="G23" s="86" t="s">
        <v>648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692</v>
      </c>
      <c r="B24" s="81" t="s">
        <v>717</v>
      </c>
      <c r="C24" s="83" t="s">
        <v>718</v>
      </c>
      <c r="D24" s="85" t="s">
        <v>719</v>
      </c>
      <c r="E24" s="85" t="s">
        <v>720</v>
      </c>
      <c r="F24" s="86" t="s">
        <v>697</v>
      </c>
      <c r="G24" s="86" t="s">
        <v>648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692</v>
      </c>
      <c r="B25" s="81" t="s">
        <v>721</v>
      </c>
      <c r="C25" s="83" t="s">
        <v>722</v>
      </c>
      <c r="D25" s="85" t="s">
        <v>723</v>
      </c>
      <c r="E25" s="85" t="s">
        <v>724</v>
      </c>
      <c r="F25" s="86" t="s">
        <v>697</v>
      </c>
      <c r="G25" s="86" t="s">
        <v>685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692</v>
      </c>
      <c r="B26" s="81" t="s">
        <v>725</v>
      </c>
      <c r="C26" s="83" t="s">
        <v>726</v>
      </c>
      <c r="D26" s="85" t="s">
        <v>727</v>
      </c>
      <c r="E26" s="85" t="s">
        <v>728</v>
      </c>
      <c r="F26" s="86" t="s">
        <v>697</v>
      </c>
      <c r="G26" s="86" t="s">
        <v>685</v>
      </c>
      <c r="H26" s="86">
        <v>2</v>
      </c>
      <c r="I26" s="88">
        <f>IF(COUNTIF(J26:AW26,"&lt;&gt;")=0,"",SUMPRODUCT(((Recommendations[ImplStatus]="Implemented")+(Recommendations[ImplStatus]="Compensated"))*ISNUMBER(MATCH(Recommendations[Id],J26:AW26,0)))/COUNTIF(J26:AW26,"&lt;&gt;"))</f>
        <v>0</v>
      </c>
      <c r="J26" s="90" t="s">
        <v>31</v>
      </c>
      <c r="K26" s="90" t="s">
        <v>39</v>
      </c>
      <c r="L26" s="90" t="s">
        <v>218</v>
      </c>
      <c r="M26" s="90" t="s">
        <v>224</v>
      </c>
      <c r="N26" s="90" t="s">
        <v>285</v>
      </c>
      <c r="O26" s="90" t="s">
        <v>291</v>
      </c>
      <c r="P26" s="90" t="s">
        <v>343</v>
      </c>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692</v>
      </c>
      <c r="B27" s="81" t="s">
        <v>729</v>
      </c>
      <c r="C27" s="83" t="s">
        <v>730</v>
      </c>
      <c r="D27" s="85" t="s">
        <v>731</v>
      </c>
      <c r="E27" s="85" t="s">
        <v>732</v>
      </c>
      <c r="F27" s="86" t="s">
        <v>697</v>
      </c>
      <c r="G27" s="86" t="s">
        <v>685</v>
      </c>
      <c r="H27" s="86">
        <v>2</v>
      </c>
      <c r="I27" s="88">
        <f>IF(COUNTIF(J27:AW27,"&lt;&gt;")=0,"",SUMPRODUCT(((Recommendations[ImplStatus]="Implemented")+(Recommendations[ImplStatus]="Compensated"))*ISNUMBER(MATCH(Recommendations[Id],J27:AW27,0)))/COUNTIF(J27:AW27,"&lt;&gt;"))</f>
        <v>0</v>
      </c>
      <c r="J27" s="90" t="s">
        <v>73</v>
      </c>
      <c r="K27" s="90" t="s">
        <v>123</v>
      </c>
      <c r="L27" s="90" t="s">
        <v>145</v>
      </c>
      <c r="M27" s="90" t="s">
        <v>159</v>
      </c>
      <c r="N27" s="90" t="s">
        <v>174</v>
      </c>
      <c r="O27" s="90" t="s">
        <v>231</v>
      </c>
      <c r="P27" s="90" t="s">
        <v>317</v>
      </c>
      <c r="Q27" s="90" t="s">
        <v>331</v>
      </c>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692</v>
      </c>
      <c r="B28" s="81" t="s">
        <v>733</v>
      </c>
      <c r="C28" s="83" t="s">
        <v>734</v>
      </c>
      <c r="D28" s="85" t="s">
        <v>735</v>
      </c>
      <c r="E28" s="85" t="s">
        <v>736</v>
      </c>
      <c r="F28" s="86" t="s">
        <v>697</v>
      </c>
      <c r="G28" s="86" t="s">
        <v>685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692</v>
      </c>
      <c r="B29" s="81" t="s">
        <v>737</v>
      </c>
      <c r="C29" s="83" t="s">
        <v>738</v>
      </c>
      <c r="D29" s="85" t="s">
        <v>739</v>
      </c>
      <c r="E29" s="85" t="s">
        <v>740</v>
      </c>
      <c r="F29" s="86" t="s">
        <v>697</v>
      </c>
      <c r="G29" s="86" t="s">
        <v>685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692</v>
      </c>
      <c r="B30" s="81" t="s">
        <v>741</v>
      </c>
      <c r="C30" s="83" t="s">
        <v>742</v>
      </c>
      <c r="D30" s="85" t="s">
        <v>743</v>
      </c>
      <c r="E30" s="85" t="s">
        <v>744</v>
      </c>
      <c r="F30" s="86" t="s">
        <v>697</v>
      </c>
      <c r="G30" s="86" t="s">
        <v>658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745</v>
      </c>
      <c r="B31" s="80">
        <v>4</v>
      </c>
      <c r="C31" s="82" t="s">
        <v>25</v>
      </c>
      <c r="D31" s="84" t="s">
        <v>746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745</v>
      </c>
      <c r="B32" s="81" t="s">
        <v>145</v>
      </c>
      <c r="C32" s="83" t="s">
        <v>747</v>
      </c>
      <c r="D32" s="85" t="s">
        <v>748</v>
      </c>
      <c r="E32" s="85" t="s">
        <v>749</v>
      </c>
      <c r="F32" s="86" t="s">
        <v>750</v>
      </c>
      <c r="G32" s="86" t="s">
        <v>698</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745</v>
      </c>
      <c r="B33" s="81" t="s">
        <v>152</v>
      </c>
      <c r="C33" s="83" t="s">
        <v>751</v>
      </c>
      <c r="D33" s="85" t="s">
        <v>752</v>
      </c>
      <c r="E33" s="85" t="s">
        <v>753</v>
      </c>
      <c r="F33" s="86" t="s">
        <v>750</v>
      </c>
      <c r="G33" s="86" t="s">
        <v>698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745</v>
      </c>
      <c r="B34" s="81" t="s">
        <v>159</v>
      </c>
      <c r="C34" s="83" t="s">
        <v>754</v>
      </c>
      <c r="D34" s="85" t="s">
        <v>755</v>
      </c>
      <c r="E34" s="85" t="s">
        <v>756</v>
      </c>
      <c r="F34" s="86" t="s">
        <v>647</v>
      </c>
      <c r="G34" s="86" t="s">
        <v>685</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745</v>
      </c>
      <c r="B35" s="81" t="s">
        <v>166</v>
      </c>
      <c r="C35" s="83" t="s">
        <v>757</v>
      </c>
      <c r="D35" s="85" t="s">
        <v>758</v>
      </c>
      <c r="E35" s="85" t="s">
        <v>759</v>
      </c>
      <c r="F35" s="86" t="s">
        <v>647</v>
      </c>
      <c r="G35" s="86" t="s">
        <v>685</v>
      </c>
      <c r="H35" s="86">
        <v>1</v>
      </c>
      <c r="I35" s="88">
        <f>IF(COUNTIF(J35:AW35,"&lt;&gt;")=0,"",SUMPRODUCT(((Recommendations[ImplStatus]="Implemented")+(Recommendations[ImplStatus]="Compensated"))*ISNUMBER(MATCH(Recommendations[Id],J35:AW35,0)))/COUNTIF(J35:AW35,"&lt;&gt;"))</f>
        <v>0</v>
      </c>
      <c r="J35" s="90" t="s">
        <v>59</v>
      </c>
      <c r="K35" s="90" t="s">
        <v>116</v>
      </c>
      <c r="L35" s="90" t="s">
        <v>130</v>
      </c>
      <c r="M35" s="90" t="s">
        <v>187</v>
      </c>
      <c r="N35" s="90" t="s">
        <v>242</v>
      </c>
      <c r="O35" s="90" t="s">
        <v>305</v>
      </c>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745</v>
      </c>
      <c r="B36" s="81" t="s">
        <v>760</v>
      </c>
      <c r="C36" s="83" t="s">
        <v>761</v>
      </c>
      <c r="D36" s="85" t="s">
        <v>762</v>
      </c>
      <c r="E36" s="85" t="s">
        <v>763</v>
      </c>
      <c r="F36" s="86" t="s">
        <v>647</v>
      </c>
      <c r="G36" s="86" t="s">
        <v>685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745</v>
      </c>
      <c r="B37" s="81" t="s">
        <v>764</v>
      </c>
      <c r="C37" s="83" t="s">
        <v>765</v>
      </c>
      <c r="D37" s="85" t="s">
        <v>766</v>
      </c>
      <c r="E37" s="85" t="s">
        <v>767</v>
      </c>
      <c r="F37" s="86" t="s">
        <v>647</v>
      </c>
      <c r="G37" s="86" t="s">
        <v>685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745</v>
      </c>
      <c r="B38" s="81" t="s">
        <v>768</v>
      </c>
      <c r="C38" s="83" t="s">
        <v>769</v>
      </c>
      <c r="D38" s="85" t="s">
        <v>770</v>
      </c>
      <c r="E38" s="85" t="s">
        <v>771</v>
      </c>
      <c r="F38" s="86" t="s">
        <v>772</v>
      </c>
      <c r="G38" s="86" t="s">
        <v>685</v>
      </c>
      <c r="H38" s="86">
        <v>1</v>
      </c>
      <c r="I38" s="88">
        <f>IF(COUNTIF(J38:AW38,"&lt;&gt;")=0,"",SUMPRODUCT(((Recommendations[ImplStatus]="Implemented")+(Recommendations[ImplStatus]="Compensated"))*ISNUMBER(MATCH(Recommendations[Id],J38:AW38,0)))/COUNTIF(J38:AW38,"&lt;&gt;"))</f>
        <v>0</v>
      </c>
      <c r="J38" s="90" t="s">
        <v>253</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745</v>
      </c>
      <c r="B39" s="81" t="s">
        <v>773</v>
      </c>
      <c r="C39" s="83" t="s">
        <v>774</v>
      </c>
      <c r="D39" s="85" t="s">
        <v>775</v>
      </c>
      <c r="E39" s="85" t="s">
        <v>776</v>
      </c>
      <c r="F39" s="86" t="s">
        <v>647</v>
      </c>
      <c r="G39" s="86" t="s">
        <v>685</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745</v>
      </c>
      <c r="B40" s="81" t="s">
        <v>777</v>
      </c>
      <c r="C40" s="83" t="s">
        <v>778</v>
      </c>
      <c r="D40" s="85" t="s">
        <v>779</v>
      </c>
      <c r="E40" s="85" t="s">
        <v>780</v>
      </c>
      <c r="F40" s="86" t="s">
        <v>647</v>
      </c>
      <c r="G40" s="86" t="s">
        <v>685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745</v>
      </c>
      <c r="B41" s="81" t="s">
        <v>781</v>
      </c>
      <c r="C41" s="83" t="s">
        <v>782</v>
      </c>
      <c r="D41" s="85" t="s">
        <v>783</v>
      </c>
      <c r="E41" s="85" t="s">
        <v>784</v>
      </c>
      <c r="F41" s="86" t="s">
        <v>647</v>
      </c>
      <c r="G41" s="86" t="s">
        <v>685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745</v>
      </c>
      <c r="B42" s="81" t="s">
        <v>785</v>
      </c>
      <c r="C42" s="83" t="s">
        <v>786</v>
      </c>
      <c r="D42" s="85" t="s">
        <v>787</v>
      </c>
      <c r="E42" s="85" t="s">
        <v>788</v>
      </c>
      <c r="F42" s="86" t="s">
        <v>697</v>
      </c>
      <c r="G42" s="86" t="s">
        <v>685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745</v>
      </c>
      <c r="B43" s="81" t="s">
        <v>789</v>
      </c>
      <c r="C43" s="83" t="s">
        <v>790</v>
      </c>
      <c r="D43" s="85" t="s">
        <v>791</v>
      </c>
      <c r="E43" s="85" t="s">
        <v>792</v>
      </c>
      <c r="F43" s="86" t="s">
        <v>697</v>
      </c>
      <c r="G43" s="86" t="s">
        <v>685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793</v>
      </c>
      <c r="B44" s="80">
        <v>5</v>
      </c>
      <c r="C44" s="82" t="s">
        <v>25</v>
      </c>
      <c r="D44" s="84" t="s">
        <v>794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793</v>
      </c>
      <c r="B45" s="81" t="s">
        <v>174</v>
      </c>
      <c r="C45" s="83" t="s">
        <v>795</v>
      </c>
      <c r="D45" s="85" t="s">
        <v>796</v>
      </c>
      <c r="E45" s="85" t="s">
        <v>797</v>
      </c>
      <c r="F45" s="86" t="s">
        <v>772</v>
      </c>
      <c r="G45" s="86" t="s">
        <v>648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793</v>
      </c>
      <c r="B46" s="81" t="s">
        <v>181</v>
      </c>
      <c r="C46" s="83" t="s">
        <v>798</v>
      </c>
      <c r="D46" s="85" t="s">
        <v>799</v>
      </c>
      <c r="E46" s="85" t="s">
        <v>800</v>
      </c>
      <c r="F46" s="86" t="s">
        <v>772</v>
      </c>
      <c r="G46" s="86" t="s">
        <v>685</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793</v>
      </c>
      <c r="B47" s="81" t="s">
        <v>187</v>
      </c>
      <c r="C47" s="83" t="s">
        <v>801</v>
      </c>
      <c r="D47" s="85" t="s">
        <v>802</v>
      </c>
      <c r="E47" s="85" t="s">
        <v>803</v>
      </c>
      <c r="F47" s="86" t="s">
        <v>772</v>
      </c>
      <c r="G47" s="86" t="s">
        <v>685</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793</v>
      </c>
      <c r="B48" s="81" t="s">
        <v>193</v>
      </c>
      <c r="C48" s="83" t="s">
        <v>804</v>
      </c>
      <c r="D48" s="85" t="s">
        <v>805</v>
      </c>
      <c r="E48" s="85" t="s">
        <v>806</v>
      </c>
      <c r="F48" s="86" t="s">
        <v>772</v>
      </c>
      <c r="G48" s="86" t="s">
        <v>685</v>
      </c>
      <c r="H48" s="86">
        <v>1</v>
      </c>
      <c r="I48" s="88">
        <f>IF(COUNTIF(J48:AW48,"&lt;&gt;")=0,"",SUMPRODUCT(((Recommendations[ImplStatus]="Implemented")+(Recommendations[ImplStatus]="Compensated"))*ISNUMBER(MATCH(Recommendations[Id],J48:AW48,0)))/COUNTIF(J48:AW48,"&lt;&gt;"))</f>
        <v>0</v>
      </c>
      <c r="J48" s="90" t="s">
        <v>166</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793</v>
      </c>
      <c r="B49" s="81" t="s">
        <v>199</v>
      </c>
      <c r="C49" s="83" t="s">
        <v>807</v>
      </c>
      <c r="D49" s="85" t="s">
        <v>808</v>
      </c>
      <c r="E49" s="85" t="s">
        <v>809</v>
      </c>
      <c r="F49" s="86" t="s">
        <v>772</v>
      </c>
      <c r="G49" s="86" t="s">
        <v>648</v>
      </c>
      <c r="H49" s="86">
        <v>2</v>
      </c>
      <c r="I49" s="88">
        <f>IF(COUNTIF(J49:AW49,"&lt;&gt;")=0,"",SUMPRODUCT(((Recommendations[ImplStatus]="Implemented")+(Recommendations[ImplStatus]="Compensated"))*ISNUMBER(MATCH(Recommendations[Id],J49:AW49,0)))/COUNTIF(J49:AW49,"&lt;&gt;"))</f>
        <v>0</v>
      </c>
      <c r="J49" s="90" t="s">
        <v>53</v>
      </c>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793</v>
      </c>
      <c r="B50" s="81" t="s">
        <v>206</v>
      </c>
      <c r="C50" s="83" t="s">
        <v>810</v>
      </c>
      <c r="D50" s="85" t="s">
        <v>811</v>
      </c>
      <c r="E50" s="85" t="s">
        <v>812</v>
      </c>
      <c r="F50" s="86" t="s">
        <v>772</v>
      </c>
      <c r="G50" s="86" t="s">
        <v>698</v>
      </c>
      <c r="H50" s="86">
        <v>2</v>
      </c>
      <c r="I50" s="88">
        <f>IF(COUNTIF(J50:AW50,"&lt;&gt;")=0,"",SUMPRODUCT(((Recommendations[ImplStatus]="Implemented")+(Recommendations[ImplStatus]="Compensated"))*ISNUMBER(MATCH(Recommendations[Id],J50:AW50,0)))/COUNTIF(J50:AW50,"&lt;&gt;"))</f>
        <v>0</v>
      </c>
      <c r="J50" s="90" t="s">
        <v>18</v>
      </c>
      <c r="K50" s="90" t="s">
        <v>53</v>
      </c>
      <c r="L50" s="90" t="s">
        <v>80</v>
      </c>
      <c r="M50" s="90" t="s">
        <v>152</v>
      </c>
      <c r="N50" s="90" t="s">
        <v>181</v>
      </c>
      <c r="O50" s="90" t="s">
        <v>236</v>
      </c>
      <c r="P50" s="90" t="s">
        <v>324</v>
      </c>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813</v>
      </c>
      <c r="B51" s="80">
        <v>6</v>
      </c>
      <c r="C51" s="82" t="s">
        <v>25</v>
      </c>
      <c r="D51" s="84" t="s">
        <v>814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813</v>
      </c>
      <c r="B52" s="81" t="s">
        <v>231</v>
      </c>
      <c r="C52" s="83" t="s">
        <v>815</v>
      </c>
      <c r="D52" s="85" t="s">
        <v>816</v>
      </c>
      <c r="E52" s="85" t="s">
        <v>817</v>
      </c>
      <c r="F52" s="86" t="s">
        <v>750</v>
      </c>
      <c r="G52" s="86" t="s">
        <v>698</v>
      </c>
      <c r="H52" s="86">
        <v>1</v>
      </c>
      <c r="I52" s="88">
        <f>IF(COUNTIF(J52:AW52,"&lt;&gt;")=0,"",SUMPRODUCT(((Recommendations[ImplStatus]="Implemented")+(Recommendations[ImplStatus]="Compensated"))*ISNUMBER(MATCH(Recommendations[Id],J52:AW52,0)))/COUNTIF(J52:AW52,"&lt;&gt;"))</f>
        <v>0</v>
      </c>
      <c r="J52" s="90" t="s">
        <v>166</v>
      </c>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813</v>
      </c>
      <c r="B53" s="81" t="s">
        <v>236</v>
      </c>
      <c r="C53" s="83" t="s">
        <v>818</v>
      </c>
      <c r="D53" s="85" t="s">
        <v>819</v>
      </c>
      <c r="E53" s="85" t="s">
        <v>820</v>
      </c>
      <c r="F53" s="86" t="s">
        <v>750</v>
      </c>
      <c r="G53" s="86" t="s">
        <v>698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813</v>
      </c>
      <c r="B54" s="81" t="s">
        <v>242</v>
      </c>
      <c r="C54" s="83" t="s">
        <v>821</v>
      </c>
      <c r="D54" s="85" t="s">
        <v>822</v>
      </c>
      <c r="E54" s="85" t="s">
        <v>823</v>
      </c>
      <c r="F54" s="86" t="s">
        <v>772</v>
      </c>
      <c r="G54" s="86" t="s">
        <v>685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813</v>
      </c>
      <c r="B55" s="81" t="s">
        <v>247</v>
      </c>
      <c r="C55" s="83" t="s">
        <v>824</v>
      </c>
      <c r="D55" s="85" t="s">
        <v>825</v>
      </c>
      <c r="E55" s="85" t="s">
        <v>826</v>
      </c>
      <c r="F55" s="86" t="s">
        <v>772</v>
      </c>
      <c r="G55" s="86" t="s">
        <v>685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813</v>
      </c>
      <c r="B56" s="81" t="s">
        <v>253</v>
      </c>
      <c r="C56" s="83" t="s">
        <v>827</v>
      </c>
      <c r="D56" s="85" t="s">
        <v>828</v>
      </c>
      <c r="E56" s="85" t="s">
        <v>829</v>
      </c>
      <c r="F56" s="86" t="s">
        <v>772</v>
      </c>
      <c r="G56" s="86" t="s">
        <v>685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813</v>
      </c>
      <c r="B57" s="81" t="s">
        <v>259</v>
      </c>
      <c r="C57" s="83" t="s">
        <v>830</v>
      </c>
      <c r="D57" s="85" t="s">
        <v>831</v>
      </c>
      <c r="E57" s="85" t="s">
        <v>832</v>
      </c>
      <c r="F57" s="86" t="s">
        <v>672</v>
      </c>
      <c r="G57" s="86" t="s">
        <v>648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813</v>
      </c>
      <c r="B58" s="81" t="s">
        <v>266</v>
      </c>
      <c r="C58" s="83" t="s">
        <v>833</v>
      </c>
      <c r="D58" s="85" t="s">
        <v>834</v>
      </c>
      <c r="E58" s="85" t="s">
        <v>835</v>
      </c>
      <c r="F58" s="86" t="s">
        <v>772</v>
      </c>
      <c r="G58" s="86" t="s">
        <v>685</v>
      </c>
      <c r="H58" s="86">
        <v>2</v>
      </c>
      <c r="I58" s="88">
        <f>IF(COUNTIF(J58:AW58,"&lt;&gt;")=0,"",SUMPRODUCT(((Recommendations[ImplStatus]="Implemented")+(Recommendations[ImplStatus]="Compensated"))*ISNUMBER(MATCH(Recommendations[Id],J58:AW58,0)))/COUNTIF(J58:AW58,"&lt;&gt;"))</f>
        <v>0</v>
      </c>
      <c r="J58" s="90" t="s">
        <v>109</v>
      </c>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813</v>
      </c>
      <c r="B59" s="81" t="s">
        <v>272</v>
      </c>
      <c r="C59" s="83" t="s">
        <v>836</v>
      </c>
      <c r="D59" s="85" t="s">
        <v>837</v>
      </c>
      <c r="E59" s="85" t="s">
        <v>838</v>
      </c>
      <c r="F59" s="86" t="s">
        <v>772</v>
      </c>
      <c r="G59" s="86" t="s">
        <v>698</v>
      </c>
      <c r="H59" s="86">
        <v>3</v>
      </c>
      <c r="I59" s="88">
        <f>IF(COUNTIF(J59:AW59,"&lt;&gt;")=0,"",SUMPRODUCT(((Recommendations[ImplStatus]="Implemented")+(Recommendations[ImplStatus]="Compensated"))*ISNUMBER(MATCH(Recommendations[Id],J59:AW59,0)))/COUNTIF(J59:AW59,"&lt;&gt;"))</f>
        <v>0</v>
      </c>
      <c r="J59" s="90" t="s">
        <v>45</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839</v>
      </c>
      <c r="B60" s="80">
        <v>7</v>
      </c>
      <c r="C60" s="82" t="s">
        <v>25</v>
      </c>
      <c r="D60" s="84" t="s">
        <v>840</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839</v>
      </c>
      <c r="B61" s="81" t="s">
        <v>841</v>
      </c>
      <c r="C61" s="83" t="s">
        <v>842</v>
      </c>
      <c r="D61" s="85" t="s">
        <v>843</v>
      </c>
      <c r="E61" s="85" t="s">
        <v>844</v>
      </c>
      <c r="F61" s="86" t="s">
        <v>750</v>
      </c>
      <c r="G61" s="86" t="s">
        <v>698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839</v>
      </c>
      <c r="B62" s="81" t="s">
        <v>845</v>
      </c>
      <c r="C62" s="83" t="s">
        <v>846</v>
      </c>
      <c r="D62" s="85" t="s">
        <v>847</v>
      </c>
      <c r="E62" s="85" t="s">
        <v>848</v>
      </c>
      <c r="F62" s="86" t="s">
        <v>750</v>
      </c>
      <c r="G62" s="86" t="s">
        <v>698</v>
      </c>
      <c r="H62" s="86">
        <v>1</v>
      </c>
      <c r="I62" s="88">
        <f>IF(COUNTIF(J62:AW62,"&lt;&gt;")=0,"",SUMPRODUCT(((Recommendations[ImplStatus]="Implemented")+(Recommendations[ImplStatus]="Compensated"))*ISNUMBER(MATCH(Recommendations[Id],J62:AW62,0)))/COUNTIF(J62:AW62,"&lt;&gt;"))</f>
        <v>0</v>
      </c>
      <c r="J62" s="90" t="s">
        <v>87</v>
      </c>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839</v>
      </c>
      <c r="B63" s="81" t="s">
        <v>849</v>
      </c>
      <c r="C63" s="83" t="s">
        <v>850</v>
      </c>
      <c r="D63" s="85" t="s">
        <v>851</v>
      </c>
      <c r="E63" s="85" t="s">
        <v>852</v>
      </c>
      <c r="F63" s="86" t="s">
        <v>672</v>
      </c>
      <c r="G63" s="86" t="s">
        <v>685</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839</v>
      </c>
      <c r="B64" s="81" t="s">
        <v>853</v>
      </c>
      <c r="C64" s="83" t="s">
        <v>854</v>
      </c>
      <c r="D64" s="85" t="s">
        <v>855</v>
      </c>
      <c r="E64" s="85" t="s">
        <v>856</v>
      </c>
      <c r="F64" s="86" t="s">
        <v>672</v>
      </c>
      <c r="G64" s="86" t="s">
        <v>685</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839</v>
      </c>
      <c r="B65" s="81" t="s">
        <v>857</v>
      </c>
      <c r="C65" s="83" t="s">
        <v>858</v>
      </c>
      <c r="D65" s="85" t="s">
        <v>859</v>
      </c>
      <c r="E65" s="85" t="s">
        <v>860</v>
      </c>
      <c r="F65" s="86" t="s">
        <v>672</v>
      </c>
      <c r="G65" s="86" t="s">
        <v>648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839</v>
      </c>
      <c r="B66" s="81" t="s">
        <v>861</v>
      </c>
      <c r="C66" s="83" t="s">
        <v>862</v>
      </c>
      <c r="D66" s="85" t="s">
        <v>863</v>
      </c>
      <c r="E66" s="85" t="s">
        <v>864</v>
      </c>
      <c r="F66" s="86" t="s">
        <v>672</v>
      </c>
      <c r="G66" s="86" t="s">
        <v>648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839</v>
      </c>
      <c r="B67" s="81" t="s">
        <v>865</v>
      </c>
      <c r="C67" s="83" t="s">
        <v>866</v>
      </c>
      <c r="D67" s="85" t="s">
        <v>867</v>
      </c>
      <c r="E67" s="85" t="s">
        <v>868</v>
      </c>
      <c r="F67" s="86" t="s">
        <v>672</v>
      </c>
      <c r="G67" s="86" t="s">
        <v>653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869</v>
      </c>
      <c r="B68" s="80">
        <v>8</v>
      </c>
      <c r="C68" s="82" t="s">
        <v>25</v>
      </c>
      <c r="D68" s="84" t="s">
        <v>870</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869</v>
      </c>
      <c r="B69" s="81" t="s">
        <v>871</v>
      </c>
      <c r="C69" s="83" t="s">
        <v>872</v>
      </c>
      <c r="D69" s="85" t="s">
        <v>873</v>
      </c>
      <c r="E69" s="85" t="s">
        <v>874</v>
      </c>
      <c r="F69" s="86" t="s">
        <v>750</v>
      </c>
      <c r="G69" s="86" t="s">
        <v>698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869</v>
      </c>
      <c r="B70" s="81" t="s">
        <v>875</v>
      </c>
      <c r="C70" s="83" t="s">
        <v>876</v>
      </c>
      <c r="D70" s="85" t="s">
        <v>877</v>
      </c>
      <c r="E70" s="85" t="s">
        <v>878</v>
      </c>
      <c r="F70" s="86" t="s">
        <v>697</v>
      </c>
      <c r="G70" s="86" t="s">
        <v>658</v>
      </c>
      <c r="H70" s="86">
        <v>1</v>
      </c>
      <c r="I70" s="88">
        <f>IF(COUNTIF(J70:AW70,"&lt;&gt;")=0,"",SUMPRODUCT(((Recommendations[ImplStatus]="Implemented")+(Recommendations[ImplStatus]="Compensated"))*ISNUMBER(MATCH(Recommendations[Id],J70:AW70,0)))/COUNTIF(J70:AW70,"&lt;&gt;"))</f>
        <v>0</v>
      </c>
      <c r="J70" s="90" t="s">
        <v>137</v>
      </c>
      <c r="K70" s="90" t="s">
        <v>199</v>
      </c>
      <c r="L70" s="90" t="s">
        <v>206</v>
      </c>
      <c r="M70" s="90" t="s">
        <v>212</v>
      </c>
      <c r="N70" s="90" t="s">
        <v>253</v>
      </c>
      <c r="O70" s="90" t="s">
        <v>266</v>
      </c>
      <c r="P70" s="90" t="s">
        <v>272</v>
      </c>
      <c r="Q70" s="90" t="s">
        <v>279</v>
      </c>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869</v>
      </c>
      <c r="B71" s="81" t="s">
        <v>879</v>
      </c>
      <c r="C71" s="83" t="s">
        <v>880</v>
      </c>
      <c r="D71" s="85" t="s">
        <v>881</v>
      </c>
      <c r="E71" s="85" t="s">
        <v>882</v>
      </c>
      <c r="F71" s="86" t="s">
        <v>697</v>
      </c>
      <c r="G71" s="86" t="s">
        <v>685</v>
      </c>
      <c r="H71" s="86">
        <v>1</v>
      </c>
      <c r="I71" s="88">
        <f>IF(COUNTIF(J71:AW71,"&lt;&gt;")=0,"",SUMPRODUCT(((Recommendations[ImplStatus]="Implemented")+(Recommendations[ImplStatus]="Compensated"))*ISNUMBER(MATCH(Recommendations[Id],J71:AW71,0)))/COUNTIF(J71:AW71,"&lt;&gt;"))</f>
        <v>0</v>
      </c>
      <c r="J71" s="90" t="s">
        <v>259</v>
      </c>
      <c r="K71" s="90" t="s">
        <v>337</v>
      </c>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869</v>
      </c>
      <c r="B72" s="81" t="s">
        <v>883</v>
      </c>
      <c r="C72" s="83" t="s">
        <v>884</v>
      </c>
      <c r="D72" s="85" t="s">
        <v>885</v>
      </c>
      <c r="E72" s="85" t="s">
        <v>886</v>
      </c>
      <c r="F72" s="86" t="s">
        <v>887</v>
      </c>
      <c r="G72" s="86" t="s">
        <v>685</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869</v>
      </c>
      <c r="B73" s="81" t="s">
        <v>888</v>
      </c>
      <c r="C73" s="83" t="s">
        <v>889</v>
      </c>
      <c r="D73" s="85" t="s">
        <v>890</v>
      </c>
      <c r="E73" s="85" t="s">
        <v>891</v>
      </c>
      <c r="F73" s="86" t="s">
        <v>697</v>
      </c>
      <c r="G73" s="86" t="s">
        <v>658</v>
      </c>
      <c r="H73" s="86">
        <v>2</v>
      </c>
      <c r="I73" s="88">
        <f>IF(COUNTIF(J73:AW73,"&lt;&gt;")=0,"",SUMPRODUCT(((Recommendations[ImplStatus]="Implemented")+(Recommendations[ImplStatus]="Compensated"))*ISNUMBER(MATCH(Recommendations[Id],J73:AW73,0)))/COUNTIF(J73:AW73,"&lt;&gt;"))</f>
        <v>0</v>
      </c>
      <c r="J73" s="90" t="s">
        <v>299</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869</v>
      </c>
      <c r="B74" s="81" t="s">
        <v>892</v>
      </c>
      <c r="C74" s="83" t="s">
        <v>893</v>
      </c>
      <c r="D74" s="85" t="s">
        <v>894</v>
      </c>
      <c r="E74" s="85" t="s">
        <v>895</v>
      </c>
      <c r="F74" s="86" t="s">
        <v>697</v>
      </c>
      <c r="G74" s="86" t="s">
        <v>658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869</v>
      </c>
      <c r="B75" s="81" t="s">
        <v>896</v>
      </c>
      <c r="C75" s="83" t="s">
        <v>897</v>
      </c>
      <c r="D75" s="85" t="s">
        <v>898</v>
      </c>
      <c r="E75" s="85" t="s">
        <v>899</v>
      </c>
      <c r="F75" s="86" t="s">
        <v>697</v>
      </c>
      <c r="G75" s="86" t="s">
        <v>658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869</v>
      </c>
      <c r="B76" s="81" t="s">
        <v>900</v>
      </c>
      <c r="C76" s="83" t="s">
        <v>901</v>
      </c>
      <c r="D76" s="85" t="s">
        <v>902</v>
      </c>
      <c r="E76" s="85" t="s">
        <v>903</v>
      </c>
      <c r="F76" s="86" t="s">
        <v>697</v>
      </c>
      <c r="G76" s="86" t="s">
        <v>658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869</v>
      </c>
      <c r="B77" s="81" t="s">
        <v>904</v>
      </c>
      <c r="C77" s="83" t="s">
        <v>905</v>
      </c>
      <c r="D77" s="85" t="s">
        <v>906</v>
      </c>
      <c r="E77" s="85" t="s">
        <v>907</v>
      </c>
      <c r="F77" s="86" t="s">
        <v>697</v>
      </c>
      <c r="G77" s="86" t="s">
        <v>658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869</v>
      </c>
      <c r="B78" s="81" t="s">
        <v>908</v>
      </c>
      <c r="C78" s="83" t="s">
        <v>909</v>
      </c>
      <c r="D78" s="85" t="s">
        <v>910</v>
      </c>
      <c r="E78" s="85" t="s">
        <v>911</v>
      </c>
      <c r="F78" s="86" t="s">
        <v>697</v>
      </c>
      <c r="G78" s="86" t="s">
        <v>685</v>
      </c>
      <c r="H78" s="86">
        <v>2</v>
      </c>
      <c r="I78" s="88">
        <f>IF(COUNTIF(J78:AW78,"&lt;&gt;")=0,"",SUMPRODUCT(((Recommendations[ImplStatus]="Implemented")+(Recommendations[ImplStatus]="Compensated"))*ISNUMBER(MATCH(Recommendations[Id],J78:AW78,0)))/COUNTIF(J78:AW78,"&lt;&gt;"))</f>
        <v>0</v>
      </c>
      <c r="J78" s="90" t="s">
        <v>259</v>
      </c>
      <c r="K78" s="90" t="s">
        <v>337</v>
      </c>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869</v>
      </c>
      <c r="B79" s="81" t="s">
        <v>912</v>
      </c>
      <c r="C79" s="83" t="s">
        <v>913</v>
      </c>
      <c r="D79" s="85" t="s">
        <v>914</v>
      </c>
      <c r="E79" s="85" t="s">
        <v>915</v>
      </c>
      <c r="F79" s="86" t="s">
        <v>697</v>
      </c>
      <c r="G79" s="86" t="s">
        <v>658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869</v>
      </c>
      <c r="B80" s="81" t="s">
        <v>916</v>
      </c>
      <c r="C80" s="83" t="s">
        <v>917</v>
      </c>
      <c r="D80" s="85" t="s">
        <v>918</v>
      </c>
      <c r="E80" s="85" t="s">
        <v>919</v>
      </c>
      <c r="F80" s="86" t="s">
        <v>697</v>
      </c>
      <c r="G80" s="86" t="s">
        <v>658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920</v>
      </c>
      <c r="B81" s="80">
        <v>9</v>
      </c>
      <c r="C81" s="82" t="s">
        <v>25</v>
      </c>
      <c r="D81" s="84" t="s">
        <v>921</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920</v>
      </c>
      <c r="B82" s="81" t="s">
        <v>299</v>
      </c>
      <c r="C82" s="83" t="s">
        <v>922</v>
      </c>
      <c r="D82" s="85" t="s">
        <v>923</v>
      </c>
      <c r="E82" s="85" t="s">
        <v>924</v>
      </c>
      <c r="F82" s="86" t="s">
        <v>672</v>
      </c>
      <c r="G82" s="86" t="s">
        <v>685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920</v>
      </c>
      <c r="B83" s="81" t="s">
        <v>305</v>
      </c>
      <c r="C83" s="83" t="s">
        <v>925</v>
      </c>
      <c r="D83" s="85" t="s">
        <v>926</v>
      </c>
      <c r="E83" s="85" t="s">
        <v>927</v>
      </c>
      <c r="F83" s="86" t="s">
        <v>647</v>
      </c>
      <c r="G83" s="86" t="s">
        <v>685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920</v>
      </c>
      <c r="B84" s="81" t="s">
        <v>310</v>
      </c>
      <c r="C84" s="83" t="s">
        <v>928</v>
      </c>
      <c r="D84" s="85" t="s">
        <v>929</v>
      </c>
      <c r="E84" s="85" t="s">
        <v>930</v>
      </c>
      <c r="F84" s="86" t="s">
        <v>887</v>
      </c>
      <c r="G84" s="86" t="s">
        <v>685</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920</v>
      </c>
      <c r="B85" s="81" t="s">
        <v>317</v>
      </c>
      <c r="C85" s="83" t="s">
        <v>931</v>
      </c>
      <c r="D85" s="85" t="s">
        <v>932</v>
      </c>
      <c r="E85" s="85" t="s">
        <v>933</v>
      </c>
      <c r="F85" s="86" t="s">
        <v>672</v>
      </c>
      <c r="G85" s="86" t="s">
        <v>685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920</v>
      </c>
      <c r="B86" s="81" t="s">
        <v>324</v>
      </c>
      <c r="C86" s="83" t="s">
        <v>934</v>
      </c>
      <c r="D86" s="85" t="s">
        <v>935</v>
      </c>
      <c r="E86" s="85" t="s">
        <v>936</v>
      </c>
      <c r="F86" s="86" t="s">
        <v>887</v>
      </c>
      <c r="G86" s="86" t="s">
        <v>685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920</v>
      </c>
      <c r="B87" s="81" t="s">
        <v>331</v>
      </c>
      <c r="C87" s="83" t="s">
        <v>937</v>
      </c>
      <c r="D87" s="85" t="s">
        <v>938</v>
      </c>
      <c r="E87" s="85" t="s">
        <v>939</v>
      </c>
      <c r="F87" s="86" t="s">
        <v>887</v>
      </c>
      <c r="G87" s="86" t="s">
        <v>685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920</v>
      </c>
      <c r="B88" s="81" t="s">
        <v>337</v>
      </c>
      <c r="C88" s="83" t="s">
        <v>940</v>
      </c>
      <c r="D88" s="85" t="s">
        <v>941</v>
      </c>
      <c r="E88" s="85" t="s">
        <v>942</v>
      </c>
      <c r="F88" s="86" t="s">
        <v>887</v>
      </c>
      <c r="G88" s="86" t="s">
        <v>685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943</v>
      </c>
      <c r="B89" s="80">
        <v>10</v>
      </c>
      <c r="C89" s="82" t="s">
        <v>25</v>
      </c>
      <c r="D89" s="84" t="s">
        <v>944</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943</v>
      </c>
      <c r="B90" s="81" t="s">
        <v>945</v>
      </c>
      <c r="C90" s="83" t="s">
        <v>946</v>
      </c>
      <c r="D90" s="85" t="s">
        <v>947</v>
      </c>
      <c r="E90" s="85" t="s">
        <v>948</v>
      </c>
      <c r="F90" s="86" t="s">
        <v>647</v>
      </c>
      <c r="G90" s="86" t="s">
        <v>658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943</v>
      </c>
      <c r="B91" s="81" t="s">
        <v>949</v>
      </c>
      <c r="C91" s="83" t="s">
        <v>950</v>
      </c>
      <c r="D91" s="85" t="s">
        <v>951</v>
      </c>
      <c r="E91" s="85" t="s">
        <v>952</v>
      </c>
      <c r="F91" s="86" t="s">
        <v>647</v>
      </c>
      <c r="G91" s="86" t="s">
        <v>685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943</v>
      </c>
      <c r="B92" s="81" t="s">
        <v>953</v>
      </c>
      <c r="C92" s="83" t="s">
        <v>954</v>
      </c>
      <c r="D92" s="85" t="s">
        <v>955</v>
      </c>
      <c r="E92" s="85" t="s">
        <v>956</v>
      </c>
      <c r="F92" s="86" t="s">
        <v>647</v>
      </c>
      <c r="G92" s="86" t="s">
        <v>685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943</v>
      </c>
      <c r="B93" s="81" t="s">
        <v>957</v>
      </c>
      <c r="C93" s="83" t="s">
        <v>958</v>
      </c>
      <c r="D93" s="85" t="s">
        <v>959</v>
      </c>
      <c r="E93" s="85" t="s">
        <v>960</v>
      </c>
      <c r="F93" s="86" t="s">
        <v>647</v>
      </c>
      <c r="G93" s="86" t="s">
        <v>658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943</v>
      </c>
      <c r="B94" s="81" t="s">
        <v>961</v>
      </c>
      <c r="C94" s="83" t="s">
        <v>962</v>
      </c>
      <c r="D94" s="85" t="s">
        <v>963</v>
      </c>
      <c r="E94" s="85" t="s">
        <v>964</v>
      </c>
      <c r="F94" s="86" t="s">
        <v>647</v>
      </c>
      <c r="G94" s="86" t="s">
        <v>685</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943</v>
      </c>
      <c r="B95" s="81" t="s">
        <v>965</v>
      </c>
      <c r="C95" s="83" t="s">
        <v>966</v>
      </c>
      <c r="D95" s="85" t="s">
        <v>967</v>
      </c>
      <c r="E95" s="85" t="s">
        <v>968</v>
      </c>
      <c r="F95" s="86" t="s">
        <v>647</v>
      </c>
      <c r="G95" s="86" t="s">
        <v>685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943</v>
      </c>
      <c r="B96" s="81" t="s">
        <v>969</v>
      </c>
      <c r="C96" s="83" t="s">
        <v>970</v>
      </c>
      <c r="D96" s="85" t="s">
        <v>971</v>
      </c>
      <c r="E96" s="85" t="s">
        <v>972</v>
      </c>
      <c r="F96" s="86" t="s">
        <v>647</v>
      </c>
      <c r="G96" s="86" t="s">
        <v>658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973</v>
      </c>
      <c r="B97" s="80">
        <v>11</v>
      </c>
      <c r="C97" s="82" t="s">
        <v>25</v>
      </c>
      <c r="D97" s="84" t="s">
        <v>974</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973</v>
      </c>
      <c r="B98" s="81" t="s">
        <v>975</v>
      </c>
      <c r="C98" s="83" t="s">
        <v>976</v>
      </c>
      <c r="D98" s="85" t="s">
        <v>977</v>
      </c>
      <c r="E98" s="85" t="s">
        <v>978</v>
      </c>
      <c r="F98" s="86" t="s">
        <v>750</v>
      </c>
      <c r="G98" s="86" t="s">
        <v>698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973</v>
      </c>
      <c r="B99" s="81" t="s">
        <v>979</v>
      </c>
      <c r="C99" s="83" t="s">
        <v>980</v>
      </c>
      <c r="D99" s="85" t="s">
        <v>981</v>
      </c>
      <c r="E99" s="85" t="s">
        <v>982</v>
      </c>
      <c r="F99" s="86" t="s">
        <v>697</v>
      </c>
      <c r="G99" s="86" t="s">
        <v>983</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973</v>
      </c>
      <c r="B100" s="81" t="s">
        <v>984</v>
      </c>
      <c r="C100" s="83" t="s">
        <v>985</v>
      </c>
      <c r="D100" s="85" t="s">
        <v>986</v>
      </c>
      <c r="E100" s="85" t="s">
        <v>987</v>
      </c>
      <c r="F100" s="86" t="s">
        <v>697</v>
      </c>
      <c r="G100" s="86" t="s">
        <v>685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973</v>
      </c>
      <c r="B101" s="81" t="s">
        <v>988</v>
      </c>
      <c r="C101" s="83" t="s">
        <v>989</v>
      </c>
      <c r="D101" s="85" t="s">
        <v>990</v>
      </c>
      <c r="E101" s="85" t="s">
        <v>991</v>
      </c>
      <c r="F101" s="86" t="s">
        <v>697</v>
      </c>
      <c r="G101" s="86" t="s">
        <v>983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973</v>
      </c>
      <c r="B102" s="81" t="s">
        <v>992</v>
      </c>
      <c r="C102" s="83" t="s">
        <v>993</v>
      </c>
      <c r="D102" s="85" t="s">
        <v>994</v>
      </c>
      <c r="E102" s="85" t="s">
        <v>995</v>
      </c>
      <c r="F102" s="86" t="s">
        <v>697</v>
      </c>
      <c r="G102" s="86" t="s">
        <v>983</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996</v>
      </c>
      <c r="B103" s="80">
        <v>12</v>
      </c>
      <c r="C103" s="82" t="s">
        <v>25</v>
      </c>
      <c r="D103" s="84" t="s">
        <v>997</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996</v>
      </c>
      <c r="B104" s="81" t="s">
        <v>998</v>
      </c>
      <c r="C104" s="83" t="s">
        <v>999</v>
      </c>
      <c r="D104" s="85" t="s">
        <v>1000</v>
      </c>
      <c r="E104" s="85" t="s">
        <v>1001</v>
      </c>
      <c r="F104" s="86" t="s">
        <v>887</v>
      </c>
      <c r="G104" s="86" t="s">
        <v>685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996</v>
      </c>
      <c r="B105" s="81" t="s">
        <v>1002</v>
      </c>
      <c r="C105" s="83" t="s">
        <v>1003</v>
      </c>
      <c r="D105" s="85" t="s">
        <v>1004</v>
      </c>
      <c r="E105" s="85" t="s">
        <v>1005</v>
      </c>
      <c r="F105" s="86" t="s">
        <v>887</v>
      </c>
      <c r="G105" s="86" t="s">
        <v>685</v>
      </c>
      <c r="H105" s="86">
        <v>2</v>
      </c>
      <c r="I105" s="88">
        <f>IF(COUNTIF(J105:AW105,"&lt;&gt;")=0,"",SUMPRODUCT(((Recommendations[ImplStatus]="Implemented")+(Recommendations[ImplStatus]="Compensated"))*ISNUMBER(MATCH(Recommendations[Id],J105:AW105,0)))/COUNTIF(J105:AW105,"&lt;&gt;"))</f>
        <v>0</v>
      </c>
      <c r="J105" s="90" t="s">
        <v>66</v>
      </c>
      <c r="K105" s="90" t="s">
        <v>102</v>
      </c>
      <c r="L105" s="90" t="s">
        <v>193</v>
      </c>
      <c r="M105" s="90" t="s">
        <v>247</v>
      </c>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996</v>
      </c>
      <c r="B106" s="81" t="s">
        <v>1006</v>
      </c>
      <c r="C106" s="83" t="s">
        <v>1007</v>
      </c>
      <c r="D106" s="85" t="s">
        <v>1008</v>
      </c>
      <c r="E106" s="85" t="s">
        <v>1009</v>
      </c>
      <c r="F106" s="86" t="s">
        <v>887</v>
      </c>
      <c r="G106" s="86" t="s">
        <v>685</v>
      </c>
      <c r="H106" s="86">
        <v>2</v>
      </c>
      <c r="I106" s="88">
        <f>IF(COUNTIF(J106:AW106,"&lt;&gt;")=0,"",SUMPRODUCT(((Recommendations[ImplStatus]="Implemented")+(Recommendations[ImplStatus]="Compensated"))*ISNUMBER(MATCH(Recommendations[Id],J106:AW106,0)))/COUNTIF(J106:AW106,"&lt;&gt;"))</f>
        <v>0</v>
      </c>
      <c r="J106" s="90" t="s">
        <v>59</v>
      </c>
      <c r="K106" s="90" t="s">
        <v>66</v>
      </c>
      <c r="L106" s="90" t="s">
        <v>102</v>
      </c>
      <c r="M106" s="90" t="s">
        <v>116</v>
      </c>
      <c r="N106" s="90" t="s">
        <v>130</v>
      </c>
      <c r="O106" s="90" t="s">
        <v>187</v>
      </c>
      <c r="P106" s="90" t="s">
        <v>193</v>
      </c>
      <c r="Q106" s="90" t="s">
        <v>242</v>
      </c>
      <c r="R106" s="90" t="s">
        <v>247</v>
      </c>
      <c r="S106" s="90" t="s">
        <v>305</v>
      </c>
      <c r="T106" s="90" t="s">
        <v>310</v>
      </c>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996</v>
      </c>
      <c r="B107" s="81" t="s">
        <v>1010</v>
      </c>
      <c r="C107" s="83" t="s">
        <v>1011</v>
      </c>
      <c r="D107" s="85" t="s">
        <v>1012</v>
      </c>
      <c r="E107" s="85" t="s">
        <v>1013</v>
      </c>
      <c r="F107" s="86" t="s">
        <v>750</v>
      </c>
      <c r="G107" s="86" t="s">
        <v>698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996</v>
      </c>
      <c r="B108" s="81" t="s">
        <v>1014</v>
      </c>
      <c r="C108" s="83" t="s">
        <v>1015</v>
      </c>
      <c r="D108" s="85" t="s">
        <v>1016</v>
      </c>
      <c r="E108" s="85" t="s">
        <v>1017</v>
      </c>
      <c r="F108" s="86" t="s">
        <v>887</v>
      </c>
      <c r="G108" s="86" t="s">
        <v>685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996</v>
      </c>
      <c r="B109" s="81" t="s">
        <v>1018</v>
      </c>
      <c r="C109" s="83" t="s">
        <v>1019</v>
      </c>
      <c r="D109" s="85" t="s">
        <v>1020</v>
      </c>
      <c r="E109" s="85" t="s">
        <v>1021</v>
      </c>
      <c r="F109" s="86" t="s">
        <v>887</v>
      </c>
      <c r="G109" s="86" t="s">
        <v>685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996</v>
      </c>
      <c r="B110" s="81" t="s">
        <v>1022</v>
      </c>
      <c r="C110" s="83" t="s">
        <v>1023</v>
      </c>
      <c r="D110" s="85" t="s">
        <v>1024</v>
      </c>
      <c r="E110" s="85" t="s">
        <v>1025</v>
      </c>
      <c r="F110" s="86" t="s">
        <v>647</v>
      </c>
      <c r="G110" s="86" t="s">
        <v>685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996</v>
      </c>
      <c r="B111" s="81" t="s">
        <v>1026</v>
      </c>
      <c r="C111" s="83" t="s">
        <v>1027</v>
      </c>
      <c r="D111" s="85" t="s">
        <v>1028</v>
      </c>
      <c r="E111" s="85" t="s">
        <v>1029</v>
      </c>
      <c r="F111" s="86" t="s">
        <v>647</v>
      </c>
      <c r="G111" s="86" t="s">
        <v>685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1030</v>
      </c>
      <c r="B112" s="80">
        <v>13</v>
      </c>
      <c r="C112" s="82" t="s">
        <v>25</v>
      </c>
      <c r="D112" s="84" t="s">
        <v>1031</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1030</v>
      </c>
      <c r="B113" s="81" t="s">
        <v>1032</v>
      </c>
      <c r="C113" s="83" t="s">
        <v>1033</v>
      </c>
      <c r="D113" s="85" t="s">
        <v>1034</v>
      </c>
      <c r="E113" s="85" t="s">
        <v>1035</v>
      </c>
      <c r="F113" s="86" t="s">
        <v>887</v>
      </c>
      <c r="G113" s="86" t="s">
        <v>658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1030</v>
      </c>
      <c r="B114" s="81" t="s">
        <v>1036</v>
      </c>
      <c r="C114" s="83" t="s">
        <v>1037</v>
      </c>
      <c r="D114" s="85" t="s">
        <v>1038</v>
      </c>
      <c r="E114" s="85" t="s">
        <v>1039</v>
      </c>
      <c r="F114" s="86" t="s">
        <v>647</v>
      </c>
      <c r="G114" s="86" t="s">
        <v>658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1030</v>
      </c>
      <c r="B115" s="81" t="s">
        <v>1040</v>
      </c>
      <c r="C115" s="83" t="s">
        <v>1041</v>
      </c>
      <c r="D115" s="85" t="s">
        <v>1042</v>
      </c>
      <c r="E115" s="85" t="s">
        <v>1043</v>
      </c>
      <c r="F115" s="86" t="s">
        <v>887</v>
      </c>
      <c r="G115" s="86" t="s">
        <v>658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1030</v>
      </c>
      <c r="B116" s="81" t="s">
        <v>1044</v>
      </c>
      <c r="C116" s="83" t="s">
        <v>1045</v>
      </c>
      <c r="D116" s="85" t="s">
        <v>1046</v>
      </c>
      <c r="E116" s="85" t="s">
        <v>1047</v>
      </c>
      <c r="F116" s="86" t="s">
        <v>887</v>
      </c>
      <c r="G116" s="86" t="s">
        <v>685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1030</v>
      </c>
      <c r="B117" s="81" t="s">
        <v>1048</v>
      </c>
      <c r="C117" s="83" t="s">
        <v>1049</v>
      </c>
      <c r="D117" s="85" t="s">
        <v>1050</v>
      </c>
      <c r="E117" s="85" t="s">
        <v>1051</v>
      </c>
      <c r="F117" s="86" t="s">
        <v>647</v>
      </c>
      <c r="G117" s="86" t="s">
        <v>685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1030</v>
      </c>
      <c r="B118" s="81" t="s">
        <v>1052</v>
      </c>
      <c r="C118" s="83" t="s">
        <v>1053</v>
      </c>
      <c r="D118" s="85" t="s">
        <v>1054</v>
      </c>
      <c r="E118" s="85" t="s">
        <v>1055</v>
      </c>
      <c r="F118" s="86" t="s">
        <v>887</v>
      </c>
      <c r="G118" s="86" t="s">
        <v>658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1030</v>
      </c>
      <c r="B119" s="81" t="s">
        <v>1056</v>
      </c>
      <c r="C119" s="83" t="s">
        <v>1057</v>
      </c>
      <c r="D119" s="85" t="s">
        <v>1058</v>
      </c>
      <c r="E119" s="85" t="s">
        <v>1059</v>
      </c>
      <c r="F119" s="86" t="s">
        <v>647</v>
      </c>
      <c r="G119" s="86" t="s">
        <v>685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1030</v>
      </c>
      <c r="B120" s="81" t="s">
        <v>1060</v>
      </c>
      <c r="C120" s="83" t="s">
        <v>1061</v>
      </c>
      <c r="D120" s="85" t="s">
        <v>1062</v>
      </c>
      <c r="E120" s="85" t="s">
        <v>1063</v>
      </c>
      <c r="F120" s="86" t="s">
        <v>887</v>
      </c>
      <c r="G120" s="86" t="s">
        <v>685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1030</v>
      </c>
      <c r="B121" s="81" t="s">
        <v>1064</v>
      </c>
      <c r="C121" s="83" t="s">
        <v>1065</v>
      </c>
      <c r="D121" s="85" t="s">
        <v>1066</v>
      </c>
      <c r="E121" s="85" t="s">
        <v>1067</v>
      </c>
      <c r="F121" s="86" t="s">
        <v>887</v>
      </c>
      <c r="G121" s="86" t="s">
        <v>685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1030</v>
      </c>
      <c r="B122" s="81" t="s">
        <v>1068</v>
      </c>
      <c r="C122" s="83" t="s">
        <v>1069</v>
      </c>
      <c r="D122" s="85" t="s">
        <v>1070</v>
      </c>
      <c r="E122" s="85" t="s">
        <v>1071</v>
      </c>
      <c r="F122" s="86" t="s">
        <v>887</v>
      </c>
      <c r="G122" s="86" t="s">
        <v>685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1030</v>
      </c>
      <c r="B123" s="81" t="s">
        <v>1072</v>
      </c>
      <c r="C123" s="83" t="s">
        <v>1073</v>
      </c>
      <c r="D123" s="85" t="s">
        <v>1074</v>
      </c>
      <c r="E123" s="85" t="s">
        <v>1075</v>
      </c>
      <c r="F123" s="86" t="s">
        <v>887</v>
      </c>
      <c r="G123" s="86" t="s">
        <v>658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1076</v>
      </c>
      <c r="B124" s="80">
        <v>14</v>
      </c>
      <c r="C124" s="82" t="s">
        <v>25</v>
      </c>
      <c r="D124" s="84" t="s">
        <v>1077</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1076</v>
      </c>
      <c r="B125" s="81" t="s">
        <v>1078</v>
      </c>
      <c r="C125" s="83" t="s">
        <v>1079</v>
      </c>
      <c r="D125" s="85" t="s">
        <v>1080</v>
      </c>
      <c r="E125" s="85" t="s">
        <v>1081</v>
      </c>
      <c r="F125" s="86" t="s">
        <v>750</v>
      </c>
      <c r="G125" s="86" t="s">
        <v>698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1076</v>
      </c>
      <c r="B126" s="81" t="s">
        <v>1082</v>
      </c>
      <c r="C126" s="83" t="s">
        <v>1083</v>
      </c>
      <c r="D126" s="85" t="s">
        <v>1084</v>
      </c>
      <c r="E126" s="85" t="s">
        <v>1085</v>
      </c>
      <c r="F126" s="86" t="s">
        <v>772</v>
      </c>
      <c r="G126" s="86" t="s">
        <v>685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1076</v>
      </c>
      <c r="B127" s="81" t="s">
        <v>1086</v>
      </c>
      <c r="C127" s="83" t="s">
        <v>1087</v>
      </c>
      <c r="D127" s="85" t="s">
        <v>1088</v>
      </c>
      <c r="E127" s="85" t="s">
        <v>1089</v>
      </c>
      <c r="F127" s="86" t="s">
        <v>772</v>
      </c>
      <c r="G127" s="86" t="s">
        <v>685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1076</v>
      </c>
      <c r="B128" s="81" t="s">
        <v>1090</v>
      </c>
      <c r="C128" s="83" t="s">
        <v>1091</v>
      </c>
      <c r="D128" s="85" t="s">
        <v>1092</v>
      </c>
      <c r="E128" s="85" t="s">
        <v>1093</v>
      </c>
      <c r="F128" s="86" t="s">
        <v>772</v>
      </c>
      <c r="G128" s="86" t="s">
        <v>685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1076</v>
      </c>
      <c r="B129" s="81" t="s">
        <v>1094</v>
      </c>
      <c r="C129" s="83" t="s">
        <v>1095</v>
      </c>
      <c r="D129" s="85" t="s">
        <v>1096</v>
      </c>
      <c r="E129" s="85" t="s">
        <v>1097</v>
      </c>
      <c r="F129" s="86" t="s">
        <v>772</v>
      </c>
      <c r="G129" s="86" t="s">
        <v>685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1076</v>
      </c>
      <c r="B130" s="81" t="s">
        <v>1098</v>
      </c>
      <c r="C130" s="83" t="s">
        <v>1099</v>
      </c>
      <c r="D130" s="85" t="s">
        <v>1100</v>
      </c>
      <c r="E130" s="85" t="s">
        <v>1101</v>
      </c>
      <c r="F130" s="86" t="s">
        <v>772</v>
      </c>
      <c r="G130" s="86" t="s">
        <v>685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1076</v>
      </c>
      <c r="B131" s="81" t="s">
        <v>1102</v>
      </c>
      <c r="C131" s="83" t="s">
        <v>1103</v>
      </c>
      <c r="D131" s="85" t="s">
        <v>1104</v>
      </c>
      <c r="E131" s="85" t="s">
        <v>1105</v>
      </c>
      <c r="F131" s="86" t="s">
        <v>772</v>
      </c>
      <c r="G131" s="86" t="s">
        <v>685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1076</v>
      </c>
      <c r="B132" s="81" t="s">
        <v>1106</v>
      </c>
      <c r="C132" s="83" t="s">
        <v>1107</v>
      </c>
      <c r="D132" s="85" t="s">
        <v>1108</v>
      </c>
      <c r="E132" s="85" t="s">
        <v>1109</v>
      </c>
      <c r="F132" s="86" t="s">
        <v>772</v>
      </c>
      <c r="G132" s="86" t="s">
        <v>685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1076</v>
      </c>
      <c r="B133" s="81" t="s">
        <v>1110</v>
      </c>
      <c r="C133" s="83" t="s">
        <v>1111</v>
      </c>
      <c r="D133" s="85" t="s">
        <v>1112</v>
      </c>
      <c r="E133" s="85" t="s">
        <v>1113</v>
      </c>
      <c r="F133" s="86" t="s">
        <v>772</v>
      </c>
      <c r="G133" s="86" t="s">
        <v>685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1114</v>
      </c>
      <c r="B134" s="80">
        <v>15</v>
      </c>
      <c r="C134" s="82" t="s">
        <v>25</v>
      </c>
      <c r="D134" s="84" t="s">
        <v>1115</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1114</v>
      </c>
      <c r="B135" s="81" t="s">
        <v>1116</v>
      </c>
      <c r="C135" s="83" t="s">
        <v>1117</v>
      </c>
      <c r="D135" s="85" t="s">
        <v>1118</v>
      </c>
      <c r="E135" s="85" t="s">
        <v>1119</v>
      </c>
      <c r="F135" s="86" t="s">
        <v>772</v>
      </c>
      <c r="G135" s="86" t="s">
        <v>648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1114</v>
      </c>
      <c r="B136" s="81" t="s">
        <v>1120</v>
      </c>
      <c r="C136" s="83" t="s">
        <v>1121</v>
      </c>
      <c r="D136" s="85" t="s">
        <v>1122</v>
      </c>
      <c r="E136" s="85" t="s">
        <v>1123</v>
      </c>
      <c r="F136" s="86" t="s">
        <v>750</v>
      </c>
      <c r="G136" s="86" t="s">
        <v>698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1114</v>
      </c>
      <c r="B137" s="81" t="s">
        <v>1124</v>
      </c>
      <c r="C137" s="83" t="s">
        <v>1125</v>
      </c>
      <c r="D137" s="85" t="s">
        <v>1126</v>
      </c>
      <c r="E137" s="85" t="s">
        <v>1127</v>
      </c>
      <c r="F137" s="86" t="s">
        <v>772</v>
      </c>
      <c r="G137" s="86" t="s">
        <v>698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1114</v>
      </c>
      <c r="B138" s="81" t="s">
        <v>1128</v>
      </c>
      <c r="C138" s="83" t="s">
        <v>1129</v>
      </c>
      <c r="D138" s="85" t="s">
        <v>1130</v>
      </c>
      <c r="E138" s="85" t="s">
        <v>1131</v>
      </c>
      <c r="F138" s="86" t="s">
        <v>750</v>
      </c>
      <c r="G138" s="86" t="s">
        <v>698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1114</v>
      </c>
      <c r="B139" s="81" t="s">
        <v>1132</v>
      </c>
      <c r="C139" s="83" t="s">
        <v>1133</v>
      </c>
      <c r="D139" s="85" t="s">
        <v>1134</v>
      </c>
      <c r="E139" s="85" t="s">
        <v>1135</v>
      </c>
      <c r="F139" s="86" t="s">
        <v>772</v>
      </c>
      <c r="G139" s="86" t="s">
        <v>698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1114</v>
      </c>
      <c r="B140" s="81" t="s">
        <v>1136</v>
      </c>
      <c r="C140" s="83" t="s">
        <v>1137</v>
      </c>
      <c r="D140" s="85" t="s">
        <v>1138</v>
      </c>
      <c r="E140" s="85" t="s">
        <v>1139</v>
      </c>
      <c r="F140" s="86" t="s">
        <v>697</v>
      </c>
      <c r="G140" s="86" t="s">
        <v>698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1114</v>
      </c>
      <c r="B141" s="81" t="s">
        <v>1140</v>
      </c>
      <c r="C141" s="83" t="s">
        <v>1141</v>
      </c>
      <c r="D141" s="85" t="s">
        <v>1142</v>
      </c>
      <c r="E141" s="85" t="s">
        <v>1143</v>
      </c>
      <c r="F141" s="86" t="s">
        <v>697</v>
      </c>
      <c r="G141" s="86" t="s">
        <v>685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1144</v>
      </c>
      <c r="B142" s="80">
        <v>16</v>
      </c>
      <c r="C142" s="82" t="s">
        <v>25</v>
      </c>
      <c r="D142" s="84" t="s">
        <v>1145</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1144</v>
      </c>
      <c r="B143" s="81" t="s">
        <v>1146</v>
      </c>
      <c r="C143" s="83" t="s">
        <v>1147</v>
      </c>
      <c r="D143" s="85" t="s">
        <v>1148</v>
      </c>
      <c r="E143" s="85" t="s">
        <v>1149</v>
      </c>
      <c r="F143" s="86" t="s">
        <v>750</v>
      </c>
      <c r="G143" s="86" t="s">
        <v>698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1144</v>
      </c>
      <c r="B144" s="81" t="s">
        <v>1150</v>
      </c>
      <c r="C144" s="83" t="s">
        <v>1151</v>
      </c>
      <c r="D144" s="85" t="s">
        <v>1152</v>
      </c>
      <c r="E144" s="85" t="s">
        <v>1153</v>
      </c>
      <c r="F144" s="86" t="s">
        <v>750</v>
      </c>
      <c r="G144" s="86" t="s">
        <v>698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1144</v>
      </c>
      <c r="B145" s="81" t="s">
        <v>1154</v>
      </c>
      <c r="C145" s="83" t="s">
        <v>1155</v>
      </c>
      <c r="D145" s="85" t="s">
        <v>1156</v>
      </c>
      <c r="E145" s="85" t="s">
        <v>1157</v>
      </c>
      <c r="F145" s="86" t="s">
        <v>672</v>
      </c>
      <c r="G145" s="86" t="s">
        <v>658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1144</v>
      </c>
      <c r="B146" s="81" t="s">
        <v>1158</v>
      </c>
      <c r="C146" s="83" t="s">
        <v>1159</v>
      </c>
      <c r="D146" s="85" t="s">
        <v>1160</v>
      </c>
      <c r="E146" s="85" t="s">
        <v>1161</v>
      </c>
      <c r="F146" s="86" t="s">
        <v>672</v>
      </c>
      <c r="G146" s="86" t="s">
        <v>648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1144</v>
      </c>
      <c r="B147" s="81" t="s">
        <v>1162</v>
      </c>
      <c r="C147" s="83" t="s">
        <v>1163</v>
      </c>
      <c r="D147" s="85" t="s">
        <v>1164</v>
      </c>
      <c r="E147" s="85" t="s">
        <v>1165</v>
      </c>
      <c r="F147" s="86" t="s">
        <v>672</v>
      </c>
      <c r="G147" s="86" t="s">
        <v>685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1144</v>
      </c>
      <c r="B148" s="81" t="s">
        <v>1166</v>
      </c>
      <c r="C148" s="83" t="s">
        <v>1167</v>
      </c>
      <c r="D148" s="85" t="s">
        <v>1168</v>
      </c>
      <c r="E148" s="85" t="s">
        <v>1169</v>
      </c>
      <c r="F148" s="86" t="s">
        <v>750</v>
      </c>
      <c r="G148" s="86" t="s">
        <v>698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1144</v>
      </c>
      <c r="B149" s="81" t="s">
        <v>1170</v>
      </c>
      <c r="C149" s="83" t="s">
        <v>1171</v>
      </c>
      <c r="D149" s="85" t="s">
        <v>1172</v>
      </c>
      <c r="E149" s="85" t="s">
        <v>1173</v>
      </c>
      <c r="F149" s="86" t="s">
        <v>672</v>
      </c>
      <c r="G149" s="86" t="s">
        <v>685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1144</v>
      </c>
      <c r="B150" s="81" t="s">
        <v>1174</v>
      </c>
      <c r="C150" s="83" t="s">
        <v>1175</v>
      </c>
      <c r="D150" s="85" t="s">
        <v>1176</v>
      </c>
      <c r="E150" s="85" t="s">
        <v>1177</v>
      </c>
      <c r="F150" s="86" t="s">
        <v>887</v>
      </c>
      <c r="G150" s="86" t="s">
        <v>685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1144</v>
      </c>
      <c r="B151" s="81" t="s">
        <v>1178</v>
      </c>
      <c r="C151" s="83" t="s">
        <v>1179</v>
      </c>
      <c r="D151" s="85" t="s">
        <v>1180</v>
      </c>
      <c r="E151" s="85" t="s">
        <v>1181</v>
      </c>
      <c r="F151" s="86" t="s">
        <v>772</v>
      </c>
      <c r="G151" s="86" t="s">
        <v>685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1144</v>
      </c>
      <c r="B152" s="81" t="s">
        <v>1182</v>
      </c>
      <c r="C152" s="83" t="s">
        <v>1183</v>
      </c>
      <c r="D152" s="85" t="s">
        <v>1184</v>
      </c>
      <c r="E152" s="85" t="s">
        <v>1185</v>
      </c>
      <c r="F152" s="86" t="s">
        <v>672</v>
      </c>
      <c r="G152" s="86" t="s">
        <v>685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1144</v>
      </c>
      <c r="B153" s="81" t="s">
        <v>1186</v>
      </c>
      <c r="C153" s="83" t="s">
        <v>1187</v>
      </c>
      <c r="D153" s="85" t="s">
        <v>1188</v>
      </c>
      <c r="E153" s="85" t="s">
        <v>1189</v>
      </c>
      <c r="F153" s="86" t="s">
        <v>672</v>
      </c>
      <c r="G153" s="86" t="s">
        <v>685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1144</v>
      </c>
      <c r="B154" s="81" t="s">
        <v>1190</v>
      </c>
      <c r="C154" s="83" t="s">
        <v>1191</v>
      </c>
      <c r="D154" s="85" t="s">
        <v>1192</v>
      </c>
      <c r="E154" s="85" t="s">
        <v>1193</v>
      </c>
      <c r="F154" s="86" t="s">
        <v>672</v>
      </c>
      <c r="G154" s="86" t="s">
        <v>685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1144</v>
      </c>
      <c r="B155" s="81" t="s">
        <v>1194</v>
      </c>
      <c r="C155" s="83" t="s">
        <v>1195</v>
      </c>
      <c r="D155" s="85" t="s">
        <v>1196</v>
      </c>
      <c r="E155" s="85" t="s">
        <v>1197</v>
      </c>
      <c r="F155" s="86" t="s">
        <v>672</v>
      </c>
      <c r="G155" s="86" t="s">
        <v>658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1144</v>
      </c>
      <c r="B156" s="81" t="s">
        <v>1198</v>
      </c>
      <c r="C156" s="83" t="s">
        <v>1199</v>
      </c>
      <c r="D156" s="85" t="s">
        <v>1200</v>
      </c>
      <c r="E156" s="85" t="s">
        <v>1201</v>
      </c>
      <c r="F156" s="86" t="s">
        <v>672</v>
      </c>
      <c r="G156" s="86" t="s">
        <v>685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1202</v>
      </c>
      <c r="B157" s="80">
        <v>17</v>
      </c>
      <c r="C157" s="82" t="s">
        <v>25</v>
      </c>
      <c r="D157" s="84" t="s">
        <v>1203</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1202</v>
      </c>
      <c r="B158" s="81" t="s">
        <v>1204</v>
      </c>
      <c r="C158" s="83" t="s">
        <v>1205</v>
      </c>
      <c r="D158" s="85" t="s">
        <v>1206</v>
      </c>
      <c r="E158" s="85" t="s">
        <v>1207</v>
      </c>
      <c r="F158" s="86" t="s">
        <v>772</v>
      </c>
      <c r="G158" s="86" t="s">
        <v>653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1202</v>
      </c>
      <c r="B159" s="81" t="s">
        <v>1208</v>
      </c>
      <c r="C159" s="83" t="s">
        <v>1209</v>
      </c>
      <c r="D159" s="85" t="s">
        <v>1210</v>
      </c>
      <c r="E159" s="85" t="s">
        <v>1211</v>
      </c>
      <c r="F159" s="86" t="s">
        <v>750</v>
      </c>
      <c r="G159" s="86" t="s">
        <v>698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1202</v>
      </c>
      <c r="B160" s="81" t="s">
        <v>1212</v>
      </c>
      <c r="C160" s="83" t="s">
        <v>1213</v>
      </c>
      <c r="D160" s="85" t="s">
        <v>1214</v>
      </c>
      <c r="E160" s="85" t="s">
        <v>1215</v>
      </c>
      <c r="F160" s="86" t="s">
        <v>750</v>
      </c>
      <c r="G160" s="86" t="s">
        <v>698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1202</v>
      </c>
      <c r="B161" s="81" t="s">
        <v>1216</v>
      </c>
      <c r="C161" s="83" t="s">
        <v>1217</v>
      </c>
      <c r="D161" s="85" t="s">
        <v>1218</v>
      </c>
      <c r="E161" s="85" t="s">
        <v>1219</v>
      </c>
      <c r="F161" s="86" t="s">
        <v>750</v>
      </c>
      <c r="G161" s="86" t="s">
        <v>698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1202</v>
      </c>
      <c r="B162" s="81" t="s">
        <v>1220</v>
      </c>
      <c r="C162" s="83" t="s">
        <v>1221</v>
      </c>
      <c r="D162" s="85" t="s">
        <v>1222</v>
      </c>
      <c r="E162" s="85" t="s">
        <v>1223</v>
      </c>
      <c r="F162" s="86" t="s">
        <v>772</v>
      </c>
      <c r="G162" s="86" t="s">
        <v>653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1202</v>
      </c>
      <c r="B163" s="81" t="s">
        <v>1224</v>
      </c>
      <c r="C163" s="83" t="s">
        <v>1225</v>
      </c>
      <c r="D163" s="85" t="s">
        <v>1226</v>
      </c>
      <c r="E163" s="85" t="s">
        <v>1227</v>
      </c>
      <c r="F163" s="86" t="s">
        <v>772</v>
      </c>
      <c r="G163" s="86" t="s">
        <v>653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1202</v>
      </c>
      <c r="B164" s="81" t="s">
        <v>1228</v>
      </c>
      <c r="C164" s="83" t="s">
        <v>1229</v>
      </c>
      <c r="D164" s="85" t="s">
        <v>1230</v>
      </c>
      <c r="E164" s="85" t="s">
        <v>1231</v>
      </c>
      <c r="F164" s="86" t="s">
        <v>772</v>
      </c>
      <c r="G164" s="86" t="s">
        <v>983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1202</v>
      </c>
      <c r="B165" s="81" t="s">
        <v>1232</v>
      </c>
      <c r="C165" s="83" t="s">
        <v>1233</v>
      </c>
      <c r="D165" s="85" t="s">
        <v>1234</v>
      </c>
      <c r="E165" s="85" t="s">
        <v>1235</v>
      </c>
      <c r="F165" s="86" t="s">
        <v>772</v>
      </c>
      <c r="G165" s="86" t="s">
        <v>983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1202</v>
      </c>
      <c r="B166" s="81" t="s">
        <v>1236</v>
      </c>
      <c r="C166" s="83" t="s">
        <v>1237</v>
      </c>
      <c r="D166" s="85" t="s">
        <v>1238</v>
      </c>
      <c r="E166" s="85" t="s">
        <v>1239</v>
      </c>
      <c r="F166" s="86" t="s">
        <v>750</v>
      </c>
      <c r="G166" s="86" t="s">
        <v>983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1240</v>
      </c>
      <c r="B167" s="80">
        <v>18</v>
      </c>
      <c r="C167" s="82" t="s">
        <v>25</v>
      </c>
      <c r="D167" s="84" t="s">
        <v>1241</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1240</v>
      </c>
      <c r="B168" s="81" t="s">
        <v>1242</v>
      </c>
      <c r="C168" s="83" t="s">
        <v>1243</v>
      </c>
      <c r="D168" s="85" t="s">
        <v>1244</v>
      </c>
      <c r="E168" s="85" t="s">
        <v>1245</v>
      </c>
      <c r="F168" s="86" t="s">
        <v>750</v>
      </c>
      <c r="G168" s="86" t="s">
        <v>698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1240</v>
      </c>
      <c r="B169" s="81" t="s">
        <v>1246</v>
      </c>
      <c r="C169" s="83" t="s">
        <v>1247</v>
      </c>
      <c r="D169" s="85" t="s">
        <v>1248</v>
      </c>
      <c r="E169" s="85" t="s">
        <v>1249</v>
      </c>
      <c r="F169" s="86" t="s">
        <v>887</v>
      </c>
      <c r="G169" s="86" t="s">
        <v>658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1240</v>
      </c>
      <c r="B170" s="81" t="s">
        <v>1250</v>
      </c>
      <c r="C170" s="83" t="s">
        <v>1251</v>
      </c>
      <c r="D170" s="85" t="s">
        <v>1252</v>
      </c>
      <c r="E170" s="85" t="s">
        <v>1253</v>
      </c>
      <c r="F170" s="86" t="s">
        <v>887</v>
      </c>
      <c r="G170" s="86" t="s">
        <v>685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1240</v>
      </c>
      <c r="B171" s="81" t="s">
        <v>1254</v>
      </c>
      <c r="C171" s="83" t="s">
        <v>1255</v>
      </c>
      <c r="D171" s="85" t="s">
        <v>1256</v>
      </c>
      <c r="E171" s="85" t="s">
        <v>1257</v>
      </c>
      <c r="F171" s="86" t="s">
        <v>887</v>
      </c>
      <c r="G171" s="86" t="s">
        <v>685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1240</v>
      </c>
      <c r="B172" s="91" t="s">
        <v>1258</v>
      </c>
      <c r="C172" s="92" t="s">
        <v>1259</v>
      </c>
      <c r="D172" s="93" t="s">
        <v>1260</v>
      </c>
      <c r="E172" s="93" t="s">
        <v>1261</v>
      </c>
      <c r="F172" s="94" t="s">
        <v>887</v>
      </c>
      <c r="G172" s="94" t="s">
        <v>658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350</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IFERROR(INDEX('Recommendations'!$I$2:$I$50, MATCH(J2,'Recommendations'!$B$2:$B$50,0))="Implemented", FALSE))</xm:f>
            <x14:dxf>
              <font>
                <color rgb="FF000000"/>
              </font>
              <fill>
                <patternFill>
                  <bgColor rgb="FF3C7D22"/>
                </patternFill>
              </fill>
            </x14:dxf>
          </x14:cfRule>
          <x14:cfRule type="expression" priority="2" id="{00000000-000E-0000-0400-000002000000}">
            <xm:f>AND(J2&lt;&gt;"", IFERROR(INDEX('Recommendations'!$I$2:$I$50, MATCH(J2,'Recommendations'!$B$2:$B$50,0))="Compensated", FALSE))</xm:f>
            <x14:dxf>
              <font>
                <color rgb="FF000000"/>
              </font>
              <fill>
                <patternFill>
                  <bgColor rgb="FFC6E0B4"/>
                </patternFill>
              </fill>
            </x14:dxf>
          </x14:cfRule>
          <x14:cfRule type="expression" priority="3" id="{00000000-000E-0000-0400-000003000000}">
            <xm:f>AND(J2&lt;&gt;"", IFERROR(INDEX('Recommendations'!$I$2:$I$50, MATCH(J2,'Recommendations'!$B$2:$B$50,0))="Testing", FALSE))</xm:f>
            <x14:dxf>
              <font>
                <color rgb="FF000000"/>
              </font>
              <fill>
                <patternFill>
                  <bgColor rgb="FFFFC000"/>
                </patternFill>
              </fill>
            </x14:dxf>
          </x14:cfRule>
          <x14:cfRule type="expression" priority="4" id="{00000000-000E-0000-0400-000004000000}">
            <xm:f>AND(J2&lt;&gt;"", IFERROR(INDEX('Recommendations'!$I$2:$I$50, MATCH(J2,'Recommendations'!$B$2:$B$50,0))="Failed", FALSE))</xm:f>
            <x14:dxf>
              <font>
                <color rgb="FF000000"/>
              </font>
              <fill>
                <patternFill>
                  <bgColor rgb="FFD82891"/>
                </patternFill>
              </fill>
            </x14:dxf>
          </x14:cfRule>
          <x14:cfRule type="expression" priority="5" id="{00000000-000E-0000-0400-000005000000}">
            <xm:f>AND(J2&lt;&gt;"", IFERROR(INDEX('Recommendations'!$I$2:$I$50, MATCH(J2,'Recommendations'!$B$2:$B$50,0))="Risk Accepted", FALSE))</xm:f>
            <x14:dxf>
              <font>
                <color rgb="FF000000"/>
              </font>
              <fill>
                <patternFill>
                  <bgColor rgb="FFD9D9D9"/>
                </patternFill>
              </fill>
            </x14:dxf>
          </x14:cfRule>
          <x14:cfRule type="expression" priority="6" id="{00000000-000E-0000-0400-000006000000}">
            <xm:f>AND(J2&lt;&gt;"", IFERROR(INDEX('Recommendations'!$I$2:$I$50, MATCH(J2,'Recommendations'!$B$2:$B$50,0))="N/A",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1262</v>
      </c>
      <c r="C1" s="121" t="s">
        <v>11</v>
      </c>
      <c r="D1" s="121" t="s">
        <v>506</v>
      </c>
      <c r="E1" s="121" t="s">
        <v>1263</v>
      </c>
      <c r="F1" s="121" t="s">
        <v>1264</v>
      </c>
      <c r="G1" s="121" t="s">
        <v>600</v>
      </c>
      <c r="H1" s="121" t="s">
        <v>601</v>
      </c>
      <c r="I1" s="121" t="s">
        <v>602</v>
      </c>
      <c r="J1" s="121" t="s">
        <v>603</v>
      </c>
      <c r="K1" s="121" t="s">
        <v>604</v>
      </c>
      <c r="L1" s="121" t="s">
        <v>605</v>
      </c>
      <c r="M1" s="121" t="s">
        <v>606</v>
      </c>
      <c r="N1" s="121" t="s">
        <v>607</v>
      </c>
      <c r="O1" s="121" t="s">
        <v>608</v>
      </c>
      <c r="P1" s="121" t="s">
        <v>609</v>
      </c>
      <c r="Q1" s="121" t="s">
        <v>610</v>
      </c>
      <c r="R1" s="121" t="s">
        <v>611</v>
      </c>
      <c r="S1" s="121" t="s">
        <v>612</v>
      </c>
      <c r="T1" s="121" t="s">
        <v>613</v>
      </c>
      <c r="U1" s="121" t="s">
        <v>614</v>
      </c>
      <c r="V1" s="121" t="s">
        <v>615</v>
      </c>
      <c r="W1" s="121" t="s">
        <v>616</v>
      </c>
      <c r="X1" s="121" t="s">
        <v>617</v>
      </c>
      <c r="Y1" s="121" t="s">
        <v>618</v>
      </c>
      <c r="Z1" s="121" t="s">
        <v>619</v>
      </c>
      <c r="AA1" s="121" t="s">
        <v>620</v>
      </c>
      <c r="AB1" s="121" t="s">
        <v>621</v>
      </c>
      <c r="AC1" s="121" t="s">
        <v>622</v>
      </c>
      <c r="AD1" s="121" t="s">
        <v>623</v>
      </c>
      <c r="AE1" s="121" t="s">
        <v>624</v>
      </c>
      <c r="AF1" s="121" t="s">
        <v>625</v>
      </c>
      <c r="AG1" s="121" t="s">
        <v>626</v>
      </c>
      <c r="AH1" s="121" t="s">
        <v>627</v>
      </c>
      <c r="AI1" s="121" t="s">
        <v>628</v>
      </c>
      <c r="AJ1" s="121" t="s">
        <v>629</v>
      </c>
      <c r="AK1" s="121" t="s">
        <v>630</v>
      </c>
      <c r="AL1" s="121" t="s">
        <v>631</v>
      </c>
      <c r="AM1" s="121" t="s">
        <v>632</v>
      </c>
      <c r="AN1" s="121" t="s">
        <v>633</v>
      </c>
      <c r="AO1" s="121" t="s">
        <v>634</v>
      </c>
      <c r="AP1" s="121" t="s">
        <v>635</v>
      </c>
      <c r="AQ1" s="121" t="s">
        <v>636</v>
      </c>
      <c r="AR1" s="121" t="s">
        <v>637</v>
      </c>
      <c r="AS1" s="121" t="s">
        <v>638</v>
      </c>
      <c r="AT1" s="121" t="s">
        <v>639</v>
      </c>
      <c r="AU1" s="122" t="s">
        <v>640</v>
      </c>
    </row>
    <row r="2" spans="1:47" ht="60" customHeight="1" x14ac:dyDescent="0.35">
      <c r="A2" s="116" t="s">
        <v>1265</v>
      </c>
      <c r="B2" s="106" t="s">
        <v>1266</v>
      </c>
      <c r="C2" s="107" t="s">
        <v>1267</v>
      </c>
      <c r="D2" s="107" t="s">
        <v>1268</v>
      </c>
      <c r="E2" s="107" t="s">
        <v>1269</v>
      </c>
      <c r="F2" s="108" t="s">
        <v>1270</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1271</v>
      </c>
      <c r="B3" s="106" t="s">
        <v>1272</v>
      </c>
      <c r="C3" s="107" t="s">
        <v>1273</v>
      </c>
      <c r="D3" s="107" t="s">
        <v>1274</v>
      </c>
      <c r="E3" s="107" t="s">
        <v>1275</v>
      </c>
      <c r="F3" s="108" t="s">
        <v>1276</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1277</v>
      </c>
      <c r="B4" s="106" t="s">
        <v>1278</v>
      </c>
      <c r="C4" s="107" t="s">
        <v>1279</v>
      </c>
      <c r="D4" s="107" t="s">
        <v>1280</v>
      </c>
      <c r="E4" s="107" t="s">
        <v>1281</v>
      </c>
      <c r="F4" s="108" t="s">
        <v>1282</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1283</v>
      </c>
      <c r="B5" s="106" t="s">
        <v>1284</v>
      </c>
      <c r="C5" s="107" t="s">
        <v>1285</v>
      </c>
      <c r="D5" s="107" t="s">
        <v>1286</v>
      </c>
      <c r="E5" s="107" t="s">
        <v>1287</v>
      </c>
      <c r="F5" s="108" t="s">
        <v>1288</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1289</v>
      </c>
      <c r="B6" s="106" t="s">
        <v>1290</v>
      </c>
      <c r="C6" s="107" t="s">
        <v>1291</v>
      </c>
      <c r="D6" s="107" t="s">
        <v>1292</v>
      </c>
      <c r="E6" s="107" t="s">
        <v>25</v>
      </c>
      <c r="F6" s="108" t="s">
        <v>1293</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1294</v>
      </c>
      <c r="B7" s="106" t="s">
        <v>13</v>
      </c>
      <c r="C7" s="107" t="s">
        <v>1295</v>
      </c>
      <c r="D7" s="107" t="s">
        <v>1296</v>
      </c>
      <c r="E7" s="107" t="s">
        <v>25</v>
      </c>
      <c r="F7" s="108" t="s">
        <v>1297</v>
      </c>
      <c r="G7" s="109">
        <f>IF(COUNTIF(H7:AU7,"&lt;&gt;")=0,"",SUMPRODUCT(((Recommendations[ImplStatus]="Implemented")+(Recommendations[ImplStatus]="Compensated"))*ISNUMBER(MATCH(Recommendations[Id],H7:AU7,0)))/COUNTIF(H7:AU7,"&lt;&gt;"))</f>
        <v>0</v>
      </c>
      <c r="H7" s="110" t="s">
        <v>299</v>
      </c>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1298</v>
      </c>
      <c r="B8" s="106" t="s">
        <v>1299</v>
      </c>
      <c r="C8" s="107" t="s">
        <v>1300</v>
      </c>
      <c r="D8" s="107" t="s">
        <v>1301</v>
      </c>
      <c r="E8" s="107" t="s">
        <v>25</v>
      </c>
      <c r="F8" s="108" t="s">
        <v>1302</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1303</v>
      </c>
      <c r="B9" s="106" t="s">
        <v>1304</v>
      </c>
      <c r="C9" s="107" t="s">
        <v>1305</v>
      </c>
      <c r="D9" s="107" t="s">
        <v>1306</v>
      </c>
      <c r="E9" s="107" t="s">
        <v>25</v>
      </c>
      <c r="F9" s="108" t="s">
        <v>1307</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1308</v>
      </c>
      <c r="B10" s="106" t="s">
        <v>1309</v>
      </c>
      <c r="C10" s="107" t="s">
        <v>1310</v>
      </c>
      <c r="D10" s="107" t="s">
        <v>1311</v>
      </c>
      <c r="E10" s="107" t="s">
        <v>25</v>
      </c>
      <c r="F10" s="108" t="s">
        <v>1312</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1313</v>
      </c>
      <c r="B11" s="106" t="s">
        <v>1314</v>
      </c>
      <c r="C11" s="107" t="s">
        <v>1315</v>
      </c>
      <c r="D11" s="107" t="s">
        <v>1316</v>
      </c>
      <c r="E11" s="107" t="s">
        <v>25</v>
      </c>
      <c r="F11" s="108" t="s">
        <v>1317</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1318</v>
      </c>
      <c r="B12" s="106" t="s">
        <v>1319</v>
      </c>
      <c r="C12" s="107" t="s">
        <v>1320</v>
      </c>
      <c r="D12" s="107" t="s">
        <v>1321</v>
      </c>
      <c r="E12" s="107" t="s">
        <v>25</v>
      </c>
      <c r="F12" s="108" t="s">
        <v>1322</v>
      </c>
      <c r="G12" s="109">
        <f>IF(COUNTIF(H12:AU12,"&lt;&gt;")=0,"",SUMPRODUCT(((Recommendations[ImplStatus]="Implemented")+(Recommendations[ImplStatus]="Compensated"))*ISNUMBER(MATCH(Recommendations[Id],H12:AU12,0)))/COUNTIF(H12:AU12,"&lt;&gt;"))</f>
        <v>0</v>
      </c>
      <c r="H12" s="110" t="s">
        <v>259</v>
      </c>
      <c r="I12" s="110" t="s">
        <v>266</v>
      </c>
      <c r="J12" s="110" t="s">
        <v>272</v>
      </c>
      <c r="K12" s="110" t="s">
        <v>279</v>
      </c>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1323</v>
      </c>
      <c r="B13" s="106" t="s">
        <v>1324</v>
      </c>
      <c r="C13" s="107" t="s">
        <v>1325</v>
      </c>
      <c r="D13" s="107" t="s">
        <v>1326</v>
      </c>
      <c r="E13" s="107" t="s">
        <v>25</v>
      </c>
      <c r="F13" s="108" t="s">
        <v>1327</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1328</v>
      </c>
      <c r="B14" s="106" t="s">
        <v>1329</v>
      </c>
      <c r="C14" s="107" t="s">
        <v>1330</v>
      </c>
      <c r="D14" s="107" t="s">
        <v>1331</v>
      </c>
      <c r="E14" s="107" t="s">
        <v>25</v>
      </c>
      <c r="F14" s="108" t="s">
        <v>1332</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1333</v>
      </c>
      <c r="B15" s="106" t="s">
        <v>1334</v>
      </c>
      <c r="C15" s="107" t="s">
        <v>1335</v>
      </c>
      <c r="D15" s="107" t="s">
        <v>1336</v>
      </c>
      <c r="E15" s="107" t="s">
        <v>25</v>
      </c>
      <c r="F15" s="108" t="s">
        <v>1337</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1338</v>
      </c>
      <c r="B16" s="106" t="s">
        <v>1339</v>
      </c>
      <c r="C16" s="107" t="s">
        <v>1340</v>
      </c>
      <c r="D16" s="107" t="s">
        <v>1341</v>
      </c>
      <c r="E16" s="107" t="s">
        <v>25</v>
      </c>
      <c r="F16" s="108" t="s">
        <v>1342</v>
      </c>
      <c r="G16" s="109">
        <f>IF(COUNTIF(H16:AU16,"&lt;&gt;")=0,"",SUMPRODUCT(((Recommendations[ImplStatus]="Implemented")+(Recommendations[ImplStatus]="Compensated"))*ISNUMBER(MATCH(Recommendations[Id],H16:AU16,0)))/COUNTIF(H16:AU16,"&lt;&gt;"))</f>
        <v>0</v>
      </c>
      <c r="H16" s="110" t="s">
        <v>31</v>
      </c>
      <c r="I16" s="110" t="s">
        <v>39</v>
      </c>
      <c r="J16" s="110" t="s">
        <v>73</v>
      </c>
      <c r="K16" s="110" t="s">
        <v>123</v>
      </c>
      <c r="L16" s="110" t="s">
        <v>145</v>
      </c>
      <c r="M16" s="110" t="s">
        <v>159</v>
      </c>
      <c r="N16" s="110" t="s">
        <v>174</v>
      </c>
      <c r="O16" s="110" t="s">
        <v>218</v>
      </c>
      <c r="P16" s="110" t="s">
        <v>224</v>
      </c>
      <c r="Q16" s="110" t="s">
        <v>231</v>
      </c>
      <c r="R16" s="110" t="s">
        <v>285</v>
      </c>
      <c r="S16" s="110" t="s">
        <v>291</v>
      </c>
      <c r="T16" s="110" t="s">
        <v>317</v>
      </c>
      <c r="U16" s="110" t="s">
        <v>331</v>
      </c>
      <c r="V16" s="110" t="s">
        <v>343</v>
      </c>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1343</v>
      </c>
      <c r="B17" s="106" t="s">
        <v>1344</v>
      </c>
      <c r="C17" s="107" t="s">
        <v>1345</v>
      </c>
      <c r="D17" s="107" t="s">
        <v>1346</v>
      </c>
      <c r="E17" s="107" t="s">
        <v>25</v>
      </c>
      <c r="F17" s="108" t="s">
        <v>1347</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1348</v>
      </c>
      <c r="B18" s="106" t="s">
        <v>1349</v>
      </c>
      <c r="C18" s="107" t="s">
        <v>1350</v>
      </c>
      <c r="D18" s="107" t="s">
        <v>1351</v>
      </c>
      <c r="E18" s="107" t="s">
        <v>25</v>
      </c>
      <c r="F18" s="108" t="s">
        <v>1352</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1353</v>
      </c>
      <c r="B19" s="106" t="s">
        <v>1354</v>
      </c>
      <c r="C19" s="107" t="s">
        <v>1355</v>
      </c>
      <c r="D19" s="107" t="s">
        <v>1356</v>
      </c>
      <c r="E19" s="107" t="s">
        <v>25</v>
      </c>
      <c r="F19" s="108" t="s">
        <v>1357</v>
      </c>
      <c r="G19" s="109">
        <f>IF(COUNTIF(H19:AU19,"&lt;&gt;")=0,"",SUMPRODUCT(((Recommendations[ImplStatus]="Implemented")+(Recommendations[ImplStatus]="Compensated"))*ISNUMBER(MATCH(Recommendations[Id],H19:AU19,0)))/COUNTIF(H19:AU19,"&lt;&gt;"))</f>
        <v>0</v>
      </c>
      <c r="H19" s="110" t="s">
        <v>310</v>
      </c>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1358</v>
      </c>
      <c r="B20" s="106" t="s">
        <v>1359</v>
      </c>
      <c r="C20" s="107" t="s">
        <v>1360</v>
      </c>
      <c r="D20" s="107" t="s">
        <v>1361</v>
      </c>
      <c r="E20" s="107" t="s">
        <v>25</v>
      </c>
      <c r="F20" s="108" t="s">
        <v>1362</v>
      </c>
      <c r="G20" s="109">
        <f>IF(COUNTIF(H20:AU20,"&lt;&gt;")=0,"",SUMPRODUCT(((Recommendations[ImplStatus]="Implemented")+(Recommendations[ImplStatus]="Compensated"))*ISNUMBER(MATCH(Recommendations[Id],H20:AU20,0)))/COUNTIF(H20:AU20,"&lt;&gt;"))</f>
        <v>0</v>
      </c>
      <c r="H20" s="110" t="s">
        <v>130</v>
      </c>
      <c r="I20" s="110" t="s">
        <v>253</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1363</v>
      </c>
      <c r="B21" s="106" t="s">
        <v>1364</v>
      </c>
      <c r="C21" s="107" t="s">
        <v>1365</v>
      </c>
      <c r="D21" s="107" t="s">
        <v>1366</v>
      </c>
      <c r="E21" s="107" t="s">
        <v>1367</v>
      </c>
      <c r="F21" s="108" t="s">
        <v>1368</v>
      </c>
      <c r="G21" s="109">
        <f>IF(COUNTIF(H21:AU21,"&lt;&gt;")=0,"",SUMPRODUCT(((Recommendations[ImplStatus]="Implemented")+(Recommendations[ImplStatus]="Compensated"))*ISNUMBER(MATCH(Recommendations[Id],H21:AU21,0)))/COUNTIF(H21:AU21,"&lt;&gt;"))</f>
        <v>0</v>
      </c>
      <c r="H21" s="110" t="s">
        <v>59</v>
      </c>
      <c r="I21" s="110" t="s">
        <v>66</v>
      </c>
      <c r="J21" s="110" t="s">
        <v>95</v>
      </c>
      <c r="K21" s="110" t="s">
        <v>102</v>
      </c>
      <c r="L21" s="110" t="s">
        <v>116</v>
      </c>
      <c r="M21" s="110" t="s">
        <v>187</v>
      </c>
      <c r="N21" s="110" t="s">
        <v>193</v>
      </c>
      <c r="O21" s="110" t="s">
        <v>247</v>
      </c>
      <c r="P21" s="110" t="s">
        <v>305</v>
      </c>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1369</v>
      </c>
      <c r="B22" s="106" t="s">
        <v>1370</v>
      </c>
      <c r="C22" s="107" t="s">
        <v>1371</v>
      </c>
      <c r="D22" s="107" t="s">
        <v>1372</v>
      </c>
      <c r="E22" s="107" t="s">
        <v>1373</v>
      </c>
      <c r="F22" s="108" t="s">
        <v>1374</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1375</v>
      </c>
      <c r="B23" s="106" t="s">
        <v>1376</v>
      </c>
      <c r="C23" s="107" t="s">
        <v>1377</v>
      </c>
      <c r="D23" s="107" t="s">
        <v>1378</v>
      </c>
      <c r="E23" s="107" t="s">
        <v>1379</v>
      </c>
      <c r="F23" s="108" t="s">
        <v>1380</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1381</v>
      </c>
      <c r="B24" s="106" t="s">
        <v>1382</v>
      </c>
      <c r="C24" s="107" t="s">
        <v>1383</v>
      </c>
      <c r="D24" s="107" t="s">
        <v>1384</v>
      </c>
      <c r="E24" s="107" t="s">
        <v>25</v>
      </c>
      <c r="F24" s="108" t="s">
        <v>1385</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1386</v>
      </c>
      <c r="B25" s="106" t="s">
        <v>1387</v>
      </c>
      <c r="C25" s="107" t="s">
        <v>1388</v>
      </c>
      <c r="D25" s="107" t="s">
        <v>25</v>
      </c>
      <c r="E25" s="107" t="s">
        <v>25</v>
      </c>
      <c r="F25" s="108" t="s">
        <v>1389</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1390</v>
      </c>
      <c r="B26" s="106" t="s">
        <v>1391</v>
      </c>
      <c r="C26" s="107" t="s">
        <v>1392</v>
      </c>
      <c r="D26" s="107" t="s">
        <v>1393</v>
      </c>
      <c r="E26" s="107" t="s">
        <v>25</v>
      </c>
      <c r="F26" s="108" t="s">
        <v>1394</v>
      </c>
      <c r="G26" s="109">
        <f>IF(COUNTIF(H26:AU26,"&lt;&gt;")=0,"",SUMPRODUCT(((Recommendations[ImplStatus]="Implemented")+(Recommendations[ImplStatus]="Compensated"))*ISNUMBER(MATCH(Recommendations[Id],H26:AU26,0)))/COUNTIF(H26:AU26,"&lt;&gt;"))</f>
        <v>0</v>
      </c>
      <c r="H26" s="110" t="s">
        <v>59</v>
      </c>
      <c r="I26" s="110" t="s">
        <v>66</v>
      </c>
      <c r="J26" s="110" t="s">
        <v>95</v>
      </c>
      <c r="K26" s="110" t="s">
        <v>102</v>
      </c>
      <c r="L26" s="110" t="s">
        <v>116</v>
      </c>
      <c r="M26" s="110" t="s">
        <v>187</v>
      </c>
      <c r="N26" s="110" t="s">
        <v>193</v>
      </c>
      <c r="O26" s="110" t="s">
        <v>247</v>
      </c>
      <c r="P26" s="110" t="s">
        <v>305</v>
      </c>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1395</v>
      </c>
      <c r="B27" s="106" t="s">
        <v>1396</v>
      </c>
      <c r="C27" s="107" t="s">
        <v>1397</v>
      </c>
      <c r="D27" s="107" t="s">
        <v>1398</v>
      </c>
      <c r="E27" s="107" t="s">
        <v>1399</v>
      </c>
      <c r="F27" s="108" t="s">
        <v>1400</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1401</v>
      </c>
      <c r="B28" s="106" t="s">
        <v>1402</v>
      </c>
      <c r="C28" s="107" t="s">
        <v>1403</v>
      </c>
      <c r="D28" s="107" t="s">
        <v>25</v>
      </c>
      <c r="E28" s="107" t="s">
        <v>25</v>
      </c>
      <c r="F28" s="108" t="s">
        <v>1404</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1405</v>
      </c>
      <c r="B29" s="106" t="s">
        <v>1406</v>
      </c>
      <c r="C29" s="107" t="s">
        <v>1407</v>
      </c>
      <c r="D29" s="107" t="s">
        <v>1408</v>
      </c>
      <c r="E29" s="107" t="s">
        <v>1409</v>
      </c>
      <c r="F29" s="108" t="s">
        <v>1410</v>
      </c>
      <c r="G29" s="109">
        <f>IF(COUNTIF(H29:AU29,"&lt;&gt;")=0,"",SUMPRODUCT(((Recommendations[ImplStatus]="Implemented")+(Recommendations[ImplStatus]="Compensated"))*ISNUMBER(MATCH(Recommendations[Id],H29:AU29,0)))/COUNTIF(H29:AU29,"&lt;&gt;"))</f>
        <v>0</v>
      </c>
      <c r="H29" s="110" t="s">
        <v>109</v>
      </c>
      <c r="I29" s="110" t="s">
        <v>159</v>
      </c>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1411</v>
      </c>
      <c r="B30" s="106" t="s">
        <v>1412</v>
      </c>
      <c r="C30" s="107" t="s">
        <v>1413</v>
      </c>
      <c r="D30" s="107" t="s">
        <v>1414</v>
      </c>
      <c r="E30" s="107" t="s">
        <v>25</v>
      </c>
      <c r="F30" s="108" t="s">
        <v>1415</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1416</v>
      </c>
      <c r="B31" s="106" t="s">
        <v>1417</v>
      </c>
      <c r="C31" s="107" t="s">
        <v>1418</v>
      </c>
      <c r="D31" s="107" t="s">
        <v>1419</v>
      </c>
      <c r="E31" s="107" t="s">
        <v>1420</v>
      </c>
      <c r="F31" s="108" t="s">
        <v>1421</v>
      </c>
      <c r="G31" s="109">
        <f>IF(COUNTIF(H31:AU31,"&lt;&gt;")=0,"",SUMPRODUCT(((Recommendations[ImplStatus]="Implemented")+(Recommendations[ImplStatus]="Compensated"))*ISNUMBER(MATCH(Recommendations[Id],H31:AU31,0)))/COUNTIF(H31:AU31,"&lt;&gt;"))</f>
        <v>0</v>
      </c>
      <c r="H31" s="110" t="s">
        <v>18</v>
      </c>
      <c r="I31" s="110" t="s">
        <v>53</v>
      </c>
      <c r="J31" s="110" t="s">
        <v>109</v>
      </c>
      <c r="K31" s="110" t="s">
        <v>152</v>
      </c>
      <c r="L31" s="110" t="s">
        <v>166</v>
      </c>
      <c r="M31" s="110" t="s">
        <v>181</v>
      </c>
      <c r="N31" s="110" t="s">
        <v>236</v>
      </c>
      <c r="O31" s="110" t="s">
        <v>324</v>
      </c>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1422</v>
      </c>
      <c r="B32" s="106" t="s">
        <v>1423</v>
      </c>
      <c r="C32" s="107" t="s">
        <v>1424</v>
      </c>
      <c r="D32" s="107" t="s">
        <v>1425</v>
      </c>
      <c r="E32" s="107" t="s">
        <v>1426</v>
      </c>
      <c r="F32" s="108" t="s">
        <v>1427</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1428</v>
      </c>
      <c r="B33" s="106" t="s">
        <v>1429</v>
      </c>
      <c r="C33" s="107" t="s">
        <v>1430</v>
      </c>
      <c r="D33" s="107" t="s">
        <v>1431</v>
      </c>
      <c r="E33" s="107" t="s">
        <v>25</v>
      </c>
      <c r="F33" s="108" t="s">
        <v>1432</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1433</v>
      </c>
      <c r="B34" s="106" t="s">
        <v>1434</v>
      </c>
      <c r="C34" s="107" t="s">
        <v>1435</v>
      </c>
      <c r="D34" s="107" t="s">
        <v>1436</v>
      </c>
      <c r="E34" s="107" t="s">
        <v>25</v>
      </c>
      <c r="F34" s="108" t="s">
        <v>1437</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1438</v>
      </c>
      <c r="B35" s="106" t="s">
        <v>1439</v>
      </c>
      <c r="C35" s="107" t="s">
        <v>1440</v>
      </c>
      <c r="D35" s="107" t="s">
        <v>1441</v>
      </c>
      <c r="E35" s="107" t="s">
        <v>1442</v>
      </c>
      <c r="F35" s="108" t="s">
        <v>1443</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1444</v>
      </c>
      <c r="B36" s="106" t="s">
        <v>1445</v>
      </c>
      <c r="C36" s="107" t="s">
        <v>1446</v>
      </c>
      <c r="D36" s="107" t="s">
        <v>1447</v>
      </c>
      <c r="E36" s="107" t="s">
        <v>1448</v>
      </c>
      <c r="F36" s="108" t="s">
        <v>1449</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1450</v>
      </c>
      <c r="B37" s="106" t="s">
        <v>1451</v>
      </c>
      <c r="C37" s="107" t="s">
        <v>1452</v>
      </c>
      <c r="D37" s="107" t="s">
        <v>1453</v>
      </c>
      <c r="E37" s="107" t="s">
        <v>25</v>
      </c>
      <c r="F37" s="108" t="s">
        <v>1454</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1455</v>
      </c>
      <c r="B38" s="106" t="s">
        <v>1456</v>
      </c>
      <c r="C38" s="107" t="s">
        <v>1457</v>
      </c>
      <c r="D38" s="107" t="s">
        <v>1458</v>
      </c>
      <c r="E38" s="107" t="s">
        <v>1459</v>
      </c>
      <c r="F38" s="108" t="s">
        <v>1460</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1461</v>
      </c>
      <c r="B39" s="106" t="s">
        <v>1462</v>
      </c>
      <c r="C39" s="107" t="s">
        <v>1463</v>
      </c>
      <c r="D39" s="107" t="s">
        <v>1464</v>
      </c>
      <c r="E39" s="107" t="s">
        <v>25</v>
      </c>
      <c r="F39" s="108" t="s">
        <v>1465</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1466</v>
      </c>
      <c r="B40" s="106" t="s">
        <v>1467</v>
      </c>
      <c r="C40" s="107" t="s">
        <v>1468</v>
      </c>
      <c r="D40" s="107" t="s">
        <v>1469</v>
      </c>
      <c r="E40" s="107" t="s">
        <v>1470</v>
      </c>
      <c r="F40" s="108" t="s">
        <v>1471</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1472</v>
      </c>
      <c r="B41" s="106" t="s">
        <v>1473</v>
      </c>
      <c r="C41" s="107" t="s">
        <v>1474</v>
      </c>
      <c r="D41" s="107" t="s">
        <v>1475</v>
      </c>
      <c r="E41" s="107" t="s">
        <v>1476</v>
      </c>
      <c r="F41" s="108" t="s">
        <v>1477</v>
      </c>
      <c r="G41" s="109">
        <f>IF(COUNTIF(H41:AU41,"&lt;&gt;")=0,"",SUMPRODUCT(((Recommendations[ImplStatus]="Implemented")+(Recommendations[ImplStatus]="Compensated"))*ISNUMBER(MATCH(Recommendations[Id],H41:AU41,0)))/COUNTIF(H41:AU41,"&lt;&gt;"))</f>
        <v>0</v>
      </c>
      <c r="H41" s="110" t="s">
        <v>87</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1478</v>
      </c>
      <c r="B42" s="106" t="s">
        <v>1479</v>
      </c>
      <c r="C42" s="107" t="s">
        <v>1480</v>
      </c>
      <c r="D42" s="107" t="s">
        <v>1481</v>
      </c>
      <c r="E42" s="107" t="s">
        <v>1482</v>
      </c>
      <c r="F42" s="108" t="s">
        <v>1483</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1484</v>
      </c>
      <c r="B43" s="106" t="s">
        <v>1485</v>
      </c>
      <c r="C43" s="107" t="s">
        <v>1486</v>
      </c>
      <c r="D43" s="107" t="s">
        <v>1487</v>
      </c>
      <c r="E43" s="107" t="s">
        <v>1488</v>
      </c>
      <c r="F43" s="108" t="s">
        <v>1489</v>
      </c>
      <c r="G43" s="109">
        <f>IF(COUNTIF(H43:AU43,"&lt;&gt;")=0,"",SUMPRODUCT(((Recommendations[ImplStatus]="Implemented")+(Recommendations[ImplStatus]="Compensated"))*ISNUMBER(MATCH(Recommendations[Id],H43:AU43,0)))/COUNTIF(H43:AU43,"&lt;&gt;"))</f>
        <v>0</v>
      </c>
      <c r="H43" s="110" t="s">
        <v>45</v>
      </c>
      <c r="I43" s="110" t="s">
        <v>80</v>
      </c>
      <c r="J43" s="110" t="s">
        <v>166</v>
      </c>
      <c r="K43" s="110" t="s">
        <v>242</v>
      </c>
      <c r="L43" s="110" t="s">
        <v>324</v>
      </c>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1490</v>
      </c>
      <c r="B44" s="106" t="s">
        <v>1491</v>
      </c>
      <c r="C44" s="107" t="s">
        <v>1492</v>
      </c>
      <c r="D44" s="107" t="s">
        <v>1493</v>
      </c>
      <c r="E44" s="107" t="s">
        <v>25</v>
      </c>
      <c r="F44" s="108" t="s">
        <v>1494</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1495</v>
      </c>
      <c r="B45" s="111" t="s">
        <v>1496</v>
      </c>
      <c r="C45" s="112" t="s">
        <v>1497</v>
      </c>
      <c r="D45" s="112" t="s">
        <v>1498</v>
      </c>
      <c r="E45" s="112" t="s">
        <v>1499</v>
      </c>
      <c r="F45" s="113" t="s">
        <v>1500</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350</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IFERROR(INDEX('Recommendations'!$I$2:$I$50, MATCH(H2,'Recommendations'!$B$2:$B$50,0))="Implemented", FALSE))</xm:f>
            <x14:dxf>
              <font>
                <color rgb="FF000000"/>
              </font>
              <fill>
                <patternFill>
                  <bgColor rgb="FF3C7D22"/>
                </patternFill>
              </fill>
            </x14:dxf>
          </x14:cfRule>
          <x14:cfRule type="expression" priority="2" id="{00000000-000E-0000-0500-000002000000}">
            <xm:f>AND(H2&lt;&gt;"", IFERROR(INDEX('Recommendations'!$I$2:$I$50, MATCH(H2,'Recommendations'!$B$2:$B$50,0))="Compensated", FALSE))</xm:f>
            <x14:dxf>
              <font>
                <color rgb="FF000000"/>
              </font>
              <fill>
                <patternFill>
                  <bgColor rgb="FFC6E0B4"/>
                </patternFill>
              </fill>
            </x14:dxf>
          </x14:cfRule>
          <x14:cfRule type="expression" priority="3" id="{00000000-000E-0000-0500-000003000000}">
            <xm:f>AND(H2&lt;&gt;"", IFERROR(INDEX('Recommendations'!$I$2:$I$50, MATCH(H2,'Recommendations'!$B$2:$B$50,0))="Testing", FALSE))</xm:f>
            <x14:dxf>
              <font>
                <color rgb="FF000000"/>
              </font>
              <fill>
                <patternFill>
                  <bgColor rgb="FFFFC000"/>
                </patternFill>
              </fill>
            </x14:dxf>
          </x14:cfRule>
          <x14:cfRule type="expression" priority="4" id="{00000000-000E-0000-0500-000004000000}">
            <xm:f>AND(H2&lt;&gt;"", IFERROR(INDEX('Recommendations'!$I$2:$I$50, MATCH(H2,'Recommendations'!$B$2:$B$50,0))="Failed", FALSE))</xm:f>
            <x14:dxf>
              <font>
                <color rgb="FF000000"/>
              </font>
              <fill>
                <patternFill>
                  <bgColor rgb="FFD82891"/>
                </patternFill>
              </fill>
            </x14:dxf>
          </x14:cfRule>
          <x14:cfRule type="expression" priority="5" id="{00000000-000E-0000-0500-000005000000}">
            <xm:f>AND(H2&lt;&gt;"", IFERROR(INDEX('Recommendations'!$I$2:$I$50, MATCH(H2,'Recommendations'!$B$2:$B$50,0))="Risk Accepted", FALSE))</xm:f>
            <x14:dxf>
              <font>
                <color rgb="FF000000"/>
              </font>
              <fill>
                <patternFill>
                  <bgColor rgb="FFD9D9D9"/>
                </patternFill>
              </fill>
            </x14:dxf>
          </x14:cfRule>
          <x14:cfRule type="expression" priority="6" id="{00000000-000E-0000-0500-000006000000}">
            <xm:f>AND(H2&lt;&gt;"", IFERROR(INDEX('Recommendations'!$I$2:$I$50, MATCH(H2,'Recommendations'!$B$2:$B$50,0))="N/A",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1501</v>
      </c>
      <c r="B1" s="145" t="s">
        <v>594</v>
      </c>
      <c r="C1" s="145" t="s">
        <v>1</v>
      </c>
      <c r="D1" s="145" t="s">
        <v>595</v>
      </c>
      <c r="E1" s="145" t="s">
        <v>1502</v>
      </c>
      <c r="F1" s="145" t="s">
        <v>1503</v>
      </c>
      <c r="G1" s="145" t="s">
        <v>1504</v>
      </c>
      <c r="H1" s="145" t="s">
        <v>1505</v>
      </c>
      <c r="I1" s="145" t="s">
        <v>600</v>
      </c>
      <c r="J1" s="145" t="s">
        <v>601</v>
      </c>
      <c r="K1" s="145" t="s">
        <v>602</v>
      </c>
      <c r="L1" s="145" t="s">
        <v>603</v>
      </c>
      <c r="M1" s="145" t="s">
        <v>604</v>
      </c>
      <c r="N1" s="145" t="s">
        <v>605</v>
      </c>
      <c r="O1" s="145" t="s">
        <v>606</v>
      </c>
      <c r="P1" s="145" t="s">
        <v>607</v>
      </c>
      <c r="Q1" s="145" t="s">
        <v>608</v>
      </c>
      <c r="R1" s="145" t="s">
        <v>609</v>
      </c>
      <c r="S1" s="145" t="s">
        <v>610</v>
      </c>
      <c r="T1" s="145" t="s">
        <v>611</v>
      </c>
      <c r="U1" s="145" t="s">
        <v>612</v>
      </c>
      <c r="V1" s="145" t="s">
        <v>613</v>
      </c>
      <c r="W1" s="145" t="s">
        <v>614</v>
      </c>
      <c r="X1" s="145" t="s">
        <v>615</v>
      </c>
      <c r="Y1" s="145" t="s">
        <v>616</v>
      </c>
      <c r="Z1" s="145" t="s">
        <v>617</v>
      </c>
      <c r="AA1" s="145" t="s">
        <v>618</v>
      </c>
      <c r="AB1" s="145" t="s">
        <v>619</v>
      </c>
      <c r="AC1" s="145" t="s">
        <v>620</v>
      </c>
      <c r="AD1" s="145" t="s">
        <v>621</v>
      </c>
      <c r="AE1" s="145" t="s">
        <v>622</v>
      </c>
      <c r="AF1" s="145" t="s">
        <v>623</v>
      </c>
      <c r="AG1" s="145" t="s">
        <v>624</v>
      </c>
      <c r="AH1" s="145" t="s">
        <v>625</v>
      </c>
      <c r="AI1" s="145" t="s">
        <v>626</v>
      </c>
      <c r="AJ1" s="145" t="s">
        <v>627</v>
      </c>
      <c r="AK1" s="145" t="s">
        <v>628</v>
      </c>
      <c r="AL1" s="145" t="s">
        <v>629</v>
      </c>
      <c r="AM1" s="145" t="s">
        <v>630</v>
      </c>
      <c r="AN1" s="145" t="s">
        <v>631</v>
      </c>
      <c r="AO1" s="145" t="s">
        <v>632</v>
      </c>
      <c r="AP1" s="145" t="s">
        <v>633</v>
      </c>
      <c r="AQ1" s="145" t="s">
        <v>634</v>
      </c>
      <c r="AR1" s="145" t="s">
        <v>635</v>
      </c>
      <c r="AS1" s="145" t="s">
        <v>636</v>
      </c>
      <c r="AT1" s="145" t="s">
        <v>637</v>
      </c>
      <c r="AU1" s="145" t="s">
        <v>638</v>
      </c>
      <c r="AV1" s="145" t="s">
        <v>639</v>
      </c>
      <c r="AW1" s="146" t="s">
        <v>640</v>
      </c>
    </row>
    <row r="2" spans="1:49" ht="60" customHeight="1" outlineLevel="1" x14ac:dyDescent="0.35">
      <c r="A2" s="138" t="s">
        <v>1506</v>
      </c>
      <c r="B2" s="124"/>
      <c r="C2" s="123" t="s">
        <v>1507</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1506</v>
      </c>
      <c r="B3" s="125" t="s">
        <v>793</v>
      </c>
      <c r="C3" s="126" t="s">
        <v>1508</v>
      </c>
      <c r="D3" s="128" t="s">
        <v>1509</v>
      </c>
      <c r="E3" s="128" t="s">
        <v>1510</v>
      </c>
      <c r="F3" s="128" t="s">
        <v>1511</v>
      </c>
      <c r="G3" s="128" t="s">
        <v>1512</v>
      </c>
      <c r="H3" s="128" t="s">
        <v>1513</v>
      </c>
      <c r="I3" s="130">
        <f>IF(COUNTIF(J3:AW3,"&lt;&gt;")=0,"",SUMPRODUCT(((Recommendations[ImplStatus]="Implemented")+(Recommendations[ImplStatus]="Compensated"))*ISNUMBER(MATCH(Recommendations[Id],J3:AW3,0)))/COUNTIF(J3:AW3,"&lt;&gt;"))</f>
        <v>0</v>
      </c>
      <c r="J3" s="132" t="s">
        <v>18</v>
      </c>
      <c r="K3" s="132" t="s">
        <v>45</v>
      </c>
      <c r="L3" s="132" t="s">
        <v>53</v>
      </c>
      <c r="M3" s="132" t="s">
        <v>166</v>
      </c>
      <c r="N3" s="132" t="s">
        <v>181</v>
      </c>
      <c r="O3" s="132" t="s">
        <v>236</v>
      </c>
      <c r="P3" s="132" t="s">
        <v>324</v>
      </c>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1506</v>
      </c>
      <c r="B4" s="125" t="s">
        <v>1514</v>
      </c>
      <c r="C4" s="126" t="s">
        <v>1515</v>
      </c>
      <c r="D4" s="128" t="s">
        <v>1516</v>
      </c>
      <c r="E4" s="128" t="s">
        <v>1517</v>
      </c>
      <c r="F4" s="128" t="s">
        <v>1518</v>
      </c>
      <c r="G4" s="128" t="s">
        <v>1519</v>
      </c>
      <c r="H4" s="128" t="s">
        <v>1520</v>
      </c>
      <c r="I4" s="130">
        <f>IF(COUNTIF(J4:AW4,"&lt;&gt;")=0,"",SUMPRODUCT(((Recommendations[ImplStatus]="Implemented")+(Recommendations[ImplStatus]="Compensated"))*ISNUMBER(MATCH(Recommendations[Id],J4:AW4,0)))/COUNTIF(J4:AW4,"&lt;&gt;"))</f>
        <v>0</v>
      </c>
      <c r="J4" s="132" t="s">
        <v>45</v>
      </c>
      <c r="K4" s="132" t="s">
        <v>166</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1506</v>
      </c>
      <c r="B5" s="125" t="s">
        <v>1521</v>
      </c>
      <c r="C5" s="126" t="s">
        <v>1522</v>
      </c>
      <c r="D5" s="128" t="s">
        <v>1523</v>
      </c>
      <c r="E5" s="128" t="s">
        <v>1524</v>
      </c>
      <c r="F5" s="128" t="s">
        <v>1525</v>
      </c>
      <c r="G5" s="128" t="s">
        <v>1526</v>
      </c>
      <c r="H5" s="128" t="s">
        <v>1527</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1506</v>
      </c>
      <c r="B6" s="125" t="s">
        <v>1528</v>
      </c>
      <c r="C6" s="126" t="s">
        <v>1529</v>
      </c>
      <c r="D6" s="128" t="s">
        <v>1530</v>
      </c>
      <c r="E6" s="128" t="s">
        <v>1531</v>
      </c>
      <c r="F6" s="128" t="s">
        <v>1532</v>
      </c>
      <c r="G6" s="128" t="s">
        <v>1533</v>
      </c>
      <c r="H6" s="128" t="s">
        <v>1534</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1506</v>
      </c>
      <c r="B7" s="125" t="s">
        <v>1535</v>
      </c>
      <c r="C7" s="126" t="s">
        <v>1536</v>
      </c>
      <c r="D7" s="128" t="s">
        <v>1537</v>
      </c>
      <c r="E7" s="128" t="s">
        <v>1538</v>
      </c>
      <c r="F7" s="128" t="s">
        <v>1539</v>
      </c>
      <c r="G7" s="128" t="s">
        <v>1540</v>
      </c>
      <c r="H7" s="128" t="s">
        <v>1541</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1506</v>
      </c>
      <c r="B8" s="125" t="s">
        <v>1542</v>
      </c>
      <c r="C8" s="126" t="s">
        <v>1543</v>
      </c>
      <c r="D8" s="128" t="s">
        <v>1544</v>
      </c>
      <c r="E8" s="128" t="s">
        <v>1545</v>
      </c>
      <c r="F8" s="128" t="s">
        <v>1546</v>
      </c>
      <c r="G8" s="128" t="s">
        <v>1540</v>
      </c>
      <c r="H8" s="128" t="s">
        <v>1547</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1506</v>
      </c>
      <c r="B9" s="125" t="s">
        <v>1548</v>
      </c>
      <c r="C9" s="126" t="s">
        <v>1549</v>
      </c>
      <c r="D9" s="128" t="s">
        <v>1550</v>
      </c>
      <c r="E9" s="128" t="s">
        <v>1551</v>
      </c>
      <c r="F9" s="128" t="s">
        <v>1552</v>
      </c>
      <c r="G9" s="128" t="s">
        <v>1553</v>
      </c>
      <c r="H9" s="128" t="s">
        <v>1554</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1506</v>
      </c>
      <c r="B10" s="125" t="s">
        <v>1555</v>
      </c>
      <c r="C10" s="126" t="s">
        <v>1556</v>
      </c>
      <c r="D10" s="128" t="s">
        <v>1557</v>
      </c>
      <c r="E10" s="128" t="s">
        <v>1558</v>
      </c>
      <c r="F10" s="128" t="s">
        <v>1559</v>
      </c>
      <c r="G10" s="128" t="s">
        <v>1560</v>
      </c>
      <c r="H10" s="128" t="s">
        <v>1561</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1506</v>
      </c>
      <c r="B11" s="125" t="s">
        <v>1562</v>
      </c>
      <c r="C11" s="126" t="s">
        <v>1563</v>
      </c>
      <c r="D11" s="128" t="s">
        <v>1564</v>
      </c>
      <c r="E11" s="128" t="s">
        <v>1565</v>
      </c>
      <c r="F11" s="128" t="s">
        <v>1566</v>
      </c>
      <c r="G11" s="128" t="s">
        <v>1567</v>
      </c>
      <c r="H11" s="128" t="s">
        <v>1568</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1506</v>
      </c>
      <c r="B12" s="125" t="s">
        <v>1569</v>
      </c>
      <c r="C12" s="126" t="s">
        <v>1570</v>
      </c>
      <c r="D12" s="128" t="s">
        <v>1571</v>
      </c>
      <c r="E12" s="128" t="s">
        <v>1572</v>
      </c>
      <c r="F12" s="128" t="s">
        <v>1573</v>
      </c>
      <c r="G12" s="128" t="s">
        <v>1560</v>
      </c>
      <c r="H12" s="128" t="s">
        <v>1574</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1506</v>
      </c>
      <c r="B13" s="125" t="s">
        <v>1575</v>
      </c>
      <c r="C13" s="126" t="s">
        <v>1576</v>
      </c>
      <c r="D13" s="128" t="s">
        <v>1577</v>
      </c>
      <c r="E13" s="128" t="s">
        <v>1578</v>
      </c>
      <c r="F13" s="128" t="s">
        <v>1579</v>
      </c>
      <c r="G13" s="128" t="s">
        <v>1560</v>
      </c>
      <c r="H13" s="128" t="s">
        <v>1580</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1506</v>
      </c>
      <c r="B14" s="125" t="s">
        <v>1581</v>
      </c>
      <c r="C14" s="126" t="s">
        <v>1582</v>
      </c>
      <c r="D14" s="128" t="s">
        <v>1583</v>
      </c>
      <c r="E14" s="128" t="s">
        <v>1584</v>
      </c>
      <c r="F14" s="128" t="s">
        <v>1585</v>
      </c>
      <c r="G14" s="128" t="s">
        <v>1586</v>
      </c>
      <c r="H14" s="128" t="s">
        <v>1587</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1506</v>
      </c>
      <c r="B15" s="125" t="s">
        <v>1588</v>
      </c>
      <c r="C15" s="126" t="s">
        <v>1589</v>
      </c>
      <c r="D15" s="128" t="s">
        <v>1590</v>
      </c>
      <c r="E15" s="128" t="s">
        <v>1591</v>
      </c>
      <c r="F15" s="128" t="s">
        <v>1592</v>
      </c>
      <c r="G15" s="128" t="s">
        <v>1593</v>
      </c>
      <c r="H15" s="128" t="s">
        <v>1594</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1506</v>
      </c>
      <c r="B16" s="125" t="s">
        <v>1595</v>
      </c>
      <c r="C16" s="126" t="s">
        <v>1596</v>
      </c>
      <c r="D16" s="128" t="s">
        <v>1597</v>
      </c>
      <c r="E16" s="128" t="s">
        <v>1598</v>
      </c>
      <c r="F16" s="128" t="s">
        <v>1599</v>
      </c>
      <c r="G16" s="128" t="s">
        <v>1600</v>
      </c>
      <c r="H16" s="128" t="s">
        <v>1601</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1506</v>
      </c>
      <c r="B17" s="125" t="s">
        <v>1602</v>
      </c>
      <c r="C17" s="126" t="s">
        <v>1603</v>
      </c>
      <c r="D17" s="128" t="s">
        <v>1604</v>
      </c>
      <c r="E17" s="128" t="s">
        <v>1605</v>
      </c>
      <c r="F17" s="128" t="s">
        <v>1606</v>
      </c>
      <c r="G17" s="128" t="s">
        <v>1607</v>
      </c>
      <c r="H17" s="128" t="s">
        <v>1608</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1506</v>
      </c>
      <c r="B18" s="125" t="s">
        <v>1609</v>
      </c>
      <c r="C18" s="126" t="s">
        <v>1610</v>
      </c>
      <c r="D18" s="128" t="s">
        <v>1611</v>
      </c>
      <c r="E18" s="128" t="s">
        <v>1612</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1613</v>
      </c>
      <c r="B19" s="124"/>
      <c r="C19" s="123" t="s">
        <v>1614</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1613</v>
      </c>
      <c r="B20" s="125" t="s">
        <v>1615</v>
      </c>
      <c r="C20" s="126" t="s">
        <v>1616</v>
      </c>
      <c r="D20" s="128" t="s">
        <v>1617</v>
      </c>
      <c r="E20" s="128" t="s">
        <v>1618</v>
      </c>
      <c r="F20" s="128" t="s">
        <v>1619</v>
      </c>
      <c r="G20" s="128" t="s">
        <v>1620</v>
      </c>
      <c r="H20" s="128" t="s">
        <v>1621</v>
      </c>
      <c r="I20" s="130">
        <f>IF(COUNTIF(J20:AW20,"&lt;&gt;")=0,"",SUMPRODUCT(((Recommendations[ImplStatus]="Implemented")+(Recommendations[ImplStatus]="Compensated"))*ISNUMBER(MATCH(Recommendations[Id],J20:AW20,0)))/COUNTIF(J20:AW20,"&lt;&gt;"))</f>
        <v>0</v>
      </c>
      <c r="J20" s="132" t="s">
        <v>166</v>
      </c>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1613</v>
      </c>
      <c r="B21" s="125" t="s">
        <v>1622</v>
      </c>
      <c r="C21" s="126" t="s">
        <v>1623</v>
      </c>
      <c r="D21" s="128" t="s">
        <v>1624</v>
      </c>
      <c r="E21" s="128" t="s">
        <v>1625</v>
      </c>
      <c r="F21" s="128" t="s">
        <v>1626</v>
      </c>
      <c r="G21" s="128" t="s">
        <v>1627</v>
      </c>
      <c r="H21" s="128" t="s">
        <v>1628</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1629</v>
      </c>
      <c r="B22" s="124"/>
      <c r="C22" s="123" t="s">
        <v>1630</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1629</v>
      </c>
      <c r="B23" s="125" t="s">
        <v>1631</v>
      </c>
      <c r="C23" s="126" t="s">
        <v>1632</v>
      </c>
      <c r="D23" s="128" t="s">
        <v>1633</v>
      </c>
      <c r="E23" s="128" t="s">
        <v>1634</v>
      </c>
      <c r="F23" s="128" t="s">
        <v>1635</v>
      </c>
      <c r="G23" s="128" t="s">
        <v>1636</v>
      </c>
      <c r="H23" s="128" t="s">
        <v>1637</v>
      </c>
      <c r="I23" s="130">
        <f>IF(COUNTIF(J23:AW23,"&lt;&gt;")=0,"",SUMPRODUCT(((Recommendations[ImplStatus]="Implemented")+(Recommendations[ImplStatus]="Compensated"))*ISNUMBER(MATCH(Recommendations[Id],J23:AW23,0)))/COUNTIF(J23:AW23,"&lt;&gt;"))</f>
        <v>0</v>
      </c>
      <c r="J23" s="132" t="s">
        <v>137</v>
      </c>
      <c r="K23" s="132" t="s">
        <v>199</v>
      </c>
      <c r="L23" s="132" t="s">
        <v>206</v>
      </c>
      <c r="M23" s="132" t="s">
        <v>212</v>
      </c>
      <c r="N23" s="132" t="s">
        <v>259</v>
      </c>
      <c r="O23" s="132" t="s">
        <v>266</v>
      </c>
      <c r="P23" s="132" t="s">
        <v>272</v>
      </c>
      <c r="Q23" s="132" t="s">
        <v>279</v>
      </c>
      <c r="R23" s="132" t="s">
        <v>299</v>
      </c>
      <c r="S23" s="132" t="s">
        <v>337</v>
      </c>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1629</v>
      </c>
      <c r="B24" s="125" t="s">
        <v>1638</v>
      </c>
      <c r="C24" s="126" t="s">
        <v>1639</v>
      </c>
      <c r="D24" s="128" t="s">
        <v>1640</v>
      </c>
      <c r="E24" s="128" t="s">
        <v>1641</v>
      </c>
      <c r="F24" s="128" t="s">
        <v>1642</v>
      </c>
      <c r="G24" s="128" t="s">
        <v>1643</v>
      </c>
      <c r="H24" s="128" t="s">
        <v>1644</v>
      </c>
      <c r="I24" s="130">
        <f>IF(COUNTIF(J24:AW24,"&lt;&gt;")=0,"",SUMPRODUCT(((Recommendations[ImplStatus]="Implemented")+(Recommendations[ImplStatus]="Compensated"))*ISNUMBER(MATCH(Recommendations[Id],J24:AW24,0)))/COUNTIF(J24:AW24,"&lt;&gt;"))</f>
        <v>0</v>
      </c>
      <c r="J24" s="132" t="s">
        <v>137</v>
      </c>
      <c r="K24" s="132" t="s">
        <v>199</v>
      </c>
      <c r="L24" s="132" t="s">
        <v>206</v>
      </c>
      <c r="M24" s="132" t="s">
        <v>272</v>
      </c>
      <c r="N24" s="132" t="s">
        <v>279</v>
      </c>
      <c r="O24" s="132" t="s">
        <v>299</v>
      </c>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1629</v>
      </c>
      <c r="B25" s="125" t="s">
        <v>1645</v>
      </c>
      <c r="C25" s="126" t="s">
        <v>1646</v>
      </c>
      <c r="D25" s="128" t="s">
        <v>1647</v>
      </c>
      <c r="E25" s="128" t="s">
        <v>1648</v>
      </c>
      <c r="F25" s="128" t="s">
        <v>1649</v>
      </c>
      <c r="G25" s="128" t="s">
        <v>1650</v>
      </c>
      <c r="H25" s="128" t="s">
        <v>1651</v>
      </c>
      <c r="I25" s="130">
        <f>IF(COUNTIF(J25:AW25,"&lt;&gt;")=0,"",SUMPRODUCT(((Recommendations[ImplStatus]="Implemented")+(Recommendations[ImplStatus]="Compensated"))*ISNUMBER(MATCH(Recommendations[Id],J25:AW25,0)))/COUNTIF(J25:AW25,"&lt;&gt;"))</f>
        <v>0</v>
      </c>
      <c r="J25" s="132" t="s">
        <v>259</v>
      </c>
      <c r="K25" s="132" t="s">
        <v>337</v>
      </c>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1629</v>
      </c>
      <c r="B26" s="125" t="s">
        <v>1652</v>
      </c>
      <c r="C26" s="126" t="s">
        <v>1653</v>
      </c>
      <c r="D26" s="128" t="s">
        <v>1654</v>
      </c>
      <c r="E26" s="128" t="s">
        <v>1655</v>
      </c>
      <c r="F26" s="128" t="s">
        <v>1656</v>
      </c>
      <c r="G26" s="128" t="s">
        <v>1643</v>
      </c>
      <c r="H26" s="128" t="s">
        <v>1657</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1629</v>
      </c>
      <c r="B27" s="125" t="s">
        <v>1658</v>
      </c>
      <c r="C27" s="126" t="s">
        <v>1659</v>
      </c>
      <c r="D27" s="128" t="s">
        <v>1660</v>
      </c>
      <c r="E27" s="128" t="s">
        <v>1661</v>
      </c>
      <c r="F27" s="128" t="s">
        <v>1662</v>
      </c>
      <c r="G27" s="128" t="s">
        <v>1663</v>
      </c>
      <c r="H27" s="128" t="s">
        <v>1664</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1629</v>
      </c>
      <c r="B28" s="125" t="s">
        <v>1665</v>
      </c>
      <c r="C28" s="126" t="s">
        <v>1666</v>
      </c>
      <c r="D28" s="128" t="s">
        <v>1667</v>
      </c>
      <c r="E28" s="128" t="s">
        <v>1668</v>
      </c>
      <c r="F28" s="128" t="s">
        <v>1669</v>
      </c>
      <c r="G28" s="128" t="s">
        <v>1670</v>
      </c>
      <c r="H28" s="128" t="s">
        <v>1671</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1629</v>
      </c>
      <c r="B29" s="125" t="s">
        <v>1672</v>
      </c>
      <c r="C29" s="126" t="s">
        <v>1673</v>
      </c>
      <c r="D29" s="128" t="s">
        <v>1674</v>
      </c>
      <c r="E29" s="128" t="s">
        <v>1675</v>
      </c>
      <c r="F29" s="128" t="s">
        <v>1676</v>
      </c>
      <c r="G29" s="128" t="s">
        <v>1560</v>
      </c>
      <c r="H29" s="128" t="s">
        <v>1677</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1629</v>
      </c>
      <c r="B30" s="125" t="s">
        <v>1678</v>
      </c>
      <c r="C30" s="126" t="s">
        <v>1679</v>
      </c>
      <c r="D30" s="128" t="s">
        <v>1680</v>
      </c>
      <c r="E30" s="128" t="s">
        <v>1681</v>
      </c>
      <c r="F30" s="128" t="s">
        <v>1682</v>
      </c>
      <c r="G30" s="128" t="s">
        <v>1643</v>
      </c>
      <c r="H30" s="128" t="s">
        <v>1683</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1684</v>
      </c>
      <c r="B31" s="124"/>
      <c r="C31" s="123" t="s">
        <v>1685</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1684</v>
      </c>
      <c r="B32" s="125" t="s">
        <v>1686</v>
      </c>
      <c r="C32" s="126" t="s">
        <v>1687</v>
      </c>
      <c r="D32" s="128" t="s">
        <v>1688</v>
      </c>
      <c r="E32" s="128" t="s">
        <v>1689</v>
      </c>
      <c r="F32" s="128" t="s">
        <v>1690</v>
      </c>
      <c r="G32" s="128" t="s">
        <v>1691</v>
      </c>
      <c r="H32" s="128" t="s">
        <v>1692</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1684</v>
      </c>
      <c r="B33" s="125" t="s">
        <v>1693</v>
      </c>
      <c r="C33" s="126" t="s">
        <v>1694</v>
      </c>
      <c r="D33" s="128" t="s">
        <v>1695</v>
      </c>
      <c r="E33" s="128" t="s">
        <v>1696</v>
      </c>
      <c r="F33" s="128" t="s">
        <v>1697</v>
      </c>
      <c r="G33" s="128" t="s">
        <v>1698</v>
      </c>
      <c r="H33" s="128" t="s">
        <v>1699</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1684</v>
      </c>
      <c r="B34" s="125" t="s">
        <v>1700</v>
      </c>
      <c r="C34" s="126" t="s">
        <v>1701</v>
      </c>
      <c r="D34" s="128" t="s">
        <v>1702</v>
      </c>
      <c r="E34" s="128" t="s">
        <v>1703</v>
      </c>
      <c r="F34" s="128" t="s">
        <v>1704</v>
      </c>
      <c r="G34" s="128" t="s">
        <v>1705</v>
      </c>
      <c r="H34" s="128" t="s">
        <v>1706</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1684</v>
      </c>
      <c r="B35" s="125" t="s">
        <v>1707</v>
      </c>
      <c r="C35" s="126" t="s">
        <v>1708</v>
      </c>
      <c r="D35" s="128" t="s">
        <v>1709</v>
      </c>
      <c r="E35" s="128" t="s">
        <v>1710</v>
      </c>
      <c r="F35" s="128" t="s">
        <v>1711</v>
      </c>
      <c r="G35" s="128" t="s">
        <v>1712</v>
      </c>
      <c r="H35" s="128" t="s">
        <v>1713</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1684</v>
      </c>
      <c r="B36" s="125" t="s">
        <v>1714</v>
      </c>
      <c r="C36" s="126" t="s">
        <v>1715</v>
      </c>
      <c r="D36" s="128" t="s">
        <v>1716</v>
      </c>
      <c r="E36" s="128" t="s">
        <v>1717</v>
      </c>
      <c r="F36" s="128" t="s">
        <v>1718</v>
      </c>
      <c r="G36" s="128" t="s">
        <v>1719</v>
      </c>
      <c r="H36" s="128" t="s">
        <v>1720</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1684</v>
      </c>
      <c r="B37" s="125" t="s">
        <v>1721</v>
      </c>
      <c r="C37" s="126" t="s">
        <v>1722</v>
      </c>
      <c r="D37" s="128" t="s">
        <v>1723</v>
      </c>
      <c r="E37" s="128" t="s">
        <v>1724</v>
      </c>
      <c r="F37" s="128" t="s">
        <v>1725</v>
      </c>
      <c r="G37" s="128" t="s">
        <v>1726</v>
      </c>
      <c r="H37" s="128" t="s">
        <v>1727</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1684</v>
      </c>
      <c r="B38" s="125" t="s">
        <v>1728</v>
      </c>
      <c r="C38" s="126" t="s">
        <v>1729</v>
      </c>
      <c r="D38" s="128" t="s">
        <v>1730</v>
      </c>
      <c r="E38" s="128" t="s">
        <v>1731</v>
      </c>
      <c r="F38" s="128" t="s">
        <v>1732</v>
      </c>
      <c r="G38" s="128" t="s">
        <v>1733</v>
      </c>
      <c r="H38" s="128" t="s">
        <v>1734</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1684</v>
      </c>
      <c r="B39" s="125" t="s">
        <v>1735</v>
      </c>
      <c r="C39" s="126" t="s">
        <v>1736</v>
      </c>
      <c r="D39" s="128" t="s">
        <v>1737</v>
      </c>
      <c r="E39" s="128" t="s">
        <v>1738</v>
      </c>
      <c r="F39" s="128" t="s">
        <v>1739</v>
      </c>
      <c r="G39" s="128" t="s">
        <v>1740</v>
      </c>
      <c r="H39" s="128" t="s">
        <v>1741</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1684</v>
      </c>
      <c r="B40" s="125" t="s">
        <v>1742</v>
      </c>
      <c r="C40" s="126" t="s">
        <v>1743</v>
      </c>
      <c r="D40" s="128" t="s">
        <v>1744</v>
      </c>
      <c r="E40" s="128" t="s">
        <v>1745</v>
      </c>
      <c r="F40" s="128" t="s">
        <v>1746</v>
      </c>
      <c r="G40" s="128" t="s">
        <v>1747</v>
      </c>
      <c r="H40" s="128" t="s">
        <v>1748</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1684</v>
      </c>
      <c r="B41" s="125" t="s">
        <v>1749</v>
      </c>
      <c r="C41" s="126" t="s">
        <v>1750</v>
      </c>
      <c r="D41" s="128" t="s">
        <v>1751</v>
      </c>
      <c r="E41" s="128" t="s">
        <v>1752</v>
      </c>
      <c r="F41" s="128" t="s">
        <v>1753</v>
      </c>
      <c r="G41" s="128" t="s">
        <v>1691</v>
      </c>
      <c r="H41" s="128" t="s">
        <v>1754</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1755</v>
      </c>
      <c r="B42" s="124"/>
      <c r="C42" s="123" t="s">
        <v>1756</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1755</v>
      </c>
      <c r="B43" s="125" t="s">
        <v>1757</v>
      </c>
      <c r="C43" s="126" t="s">
        <v>1758</v>
      </c>
      <c r="D43" s="128" t="s">
        <v>1759</v>
      </c>
      <c r="E43" s="128" t="s">
        <v>1760</v>
      </c>
      <c r="F43" s="128" t="s">
        <v>1761</v>
      </c>
      <c r="G43" s="128" t="s">
        <v>1762</v>
      </c>
      <c r="H43" s="128" t="s">
        <v>1763</v>
      </c>
      <c r="I43" s="130">
        <f>IF(COUNTIF(J43:AW43,"&lt;&gt;")=0,"",SUMPRODUCT(((Recommendations[ImplStatus]="Implemented")+(Recommendations[ImplStatus]="Compensated"))*ISNUMBER(MATCH(Recommendations[Id],J43:AW43,0)))/COUNTIF(J43:AW43,"&lt;&gt;"))</f>
        <v>0</v>
      </c>
      <c r="J43" s="132" t="s">
        <v>18</v>
      </c>
      <c r="K43" s="132" t="s">
        <v>80</v>
      </c>
      <c r="L43" s="132" t="s">
        <v>109</v>
      </c>
      <c r="M43" s="132" t="s">
        <v>152</v>
      </c>
      <c r="N43" s="132" t="s">
        <v>181</v>
      </c>
      <c r="O43" s="132" t="s">
        <v>236</v>
      </c>
      <c r="P43" s="132" t="s">
        <v>324</v>
      </c>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1755</v>
      </c>
      <c r="B44" s="125" t="s">
        <v>1764</v>
      </c>
      <c r="C44" s="126" t="s">
        <v>1765</v>
      </c>
      <c r="D44" s="128" t="s">
        <v>1766</v>
      </c>
      <c r="E44" s="128" t="s">
        <v>1767</v>
      </c>
      <c r="F44" s="128" t="s">
        <v>1768</v>
      </c>
      <c r="G44" s="128" t="s">
        <v>1769</v>
      </c>
      <c r="H44" s="128" t="s">
        <v>1770</v>
      </c>
      <c r="I44" s="130">
        <f>IF(COUNTIF(J44:AW44,"&lt;&gt;")=0,"",SUMPRODUCT(((Recommendations[ImplStatus]="Implemented")+(Recommendations[ImplStatus]="Compensated"))*ISNUMBER(MATCH(Recommendations[Id],J44:AW44,0)))/COUNTIF(J44:AW44,"&lt;&gt;"))</f>
        <v>0</v>
      </c>
      <c r="J44" s="132" t="s">
        <v>80</v>
      </c>
      <c r="K44" s="132" t="s">
        <v>109</v>
      </c>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1755</v>
      </c>
      <c r="B45" s="125" t="s">
        <v>1771</v>
      </c>
      <c r="C45" s="126" t="s">
        <v>1772</v>
      </c>
      <c r="D45" s="128" t="s">
        <v>1773</v>
      </c>
      <c r="E45" s="128" t="s">
        <v>1774</v>
      </c>
      <c r="F45" s="128" t="s">
        <v>1775</v>
      </c>
      <c r="G45" s="128" t="s">
        <v>1776</v>
      </c>
      <c r="H45" s="128" t="s">
        <v>1777</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1755</v>
      </c>
      <c r="B46" s="125" t="s">
        <v>1778</v>
      </c>
      <c r="C46" s="126" t="s">
        <v>1779</v>
      </c>
      <c r="D46" s="128" t="s">
        <v>1780</v>
      </c>
      <c r="E46" s="128" t="s">
        <v>1781</v>
      </c>
      <c r="F46" s="128" t="s">
        <v>1782</v>
      </c>
      <c r="G46" s="128" t="s">
        <v>1776</v>
      </c>
      <c r="H46" s="128" t="s">
        <v>1783</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1755</v>
      </c>
      <c r="B47" s="125" t="s">
        <v>1784</v>
      </c>
      <c r="C47" s="126" t="s">
        <v>1785</v>
      </c>
      <c r="D47" s="128" t="s">
        <v>1786</v>
      </c>
      <c r="E47" s="128" t="s">
        <v>1787</v>
      </c>
      <c r="F47" s="128" t="s">
        <v>1788</v>
      </c>
      <c r="G47" s="128" t="s">
        <v>1789</v>
      </c>
      <c r="H47" s="128" t="s">
        <v>1790</v>
      </c>
      <c r="I47" s="130">
        <f>IF(COUNTIF(J47:AW47,"&lt;&gt;")=0,"",SUMPRODUCT(((Recommendations[ImplStatus]="Implemented")+(Recommendations[ImplStatus]="Compensated"))*ISNUMBER(MATCH(Recommendations[Id],J47:AW47,0)))/COUNTIF(J47:AW47,"&lt;&gt;"))</f>
        <v>0</v>
      </c>
      <c r="J47" s="132" t="s">
        <v>53</v>
      </c>
      <c r="K47" s="132" t="s">
        <v>152</v>
      </c>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1755</v>
      </c>
      <c r="B48" s="125" t="s">
        <v>1791</v>
      </c>
      <c r="C48" s="126" t="s">
        <v>1792</v>
      </c>
      <c r="D48" s="128" t="s">
        <v>1793</v>
      </c>
      <c r="E48" s="128" t="s">
        <v>1794</v>
      </c>
      <c r="F48" s="128" t="s">
        <v>1795</v>
      </c>
      <c r="G48" s="128" t="s">
        <v>1796</v>
      </c>
      <c r="H48" s="128" t="s">
        <v>1797</v>
      </c>
      <c r="I48" s="130">
        <f>IF(COUNTIF(J48:AW48,"&lt;&gt;")=0,"",SUMPRODUCT(((Recommendations[ImplStatus]="Implemented")+(Recommendations[ImplStatus]="Compensated"))*ISNUMBER(MATCH(Recommendations[Id],J48:AW48,0)))/COUNTIF(J48:AW48,"&lt;&gt;"))</f>
        <v>0</v>
      </c>
      <c r="J48" s="132" t="s">
        <v>253</v>
      </c>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1755</v>
      </c>
      <c r="B49" s="125" t="s">
        <v>1798</v>
      </c>
      <c r="C49" s="126" t="s">
        <v>1799</v>
      </c>
      <c r="D49" s="128" t="s">
        <v>1800</v>
      </c>
      <c r="E49" s="128" t="s">
        <v>1801</v>
      </c>
      <c r="F49" s="128" t="s">
        <v>1802</v>
      </c>
      <c r="G49" s="128" t="s">
        <v>1560</v>
      </c>
      <c r="H49" s="128" t="s">
        <v>1803</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1755</v>
      </c>
      <c r="B50" s="125" t="s">
        <v>1804</v>
      </c>
      <c r="C50" s="126" t="s">
        <v>1805</v>
      </c>
      <c r="D50" s="128" t="s">
        <v>1806</v>
      </c>
      <c r="E50" s="128" t="s">
        <v>1807</v>
      </c>
      <c r="F50" s="128" t="s">
        <v>1808</v>
      </c>
      <c r="G50" s="128" t="s">
        <v>1809</v>
      </c>
      <c r="H50" s="128" t="s">
        <v>1810</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1811</v>
      </c>
      <c r="B51" s="124"/>
      <c r="C51" s="123" t="s">
        <v>1812</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1811</v>
      </c>
      <c r="B52" s="125" t="s">
        <v>1813</v>
      </c>
      <c r="C52" s="126" t="s">
        <v>1814</v>
      </c>
      <c r="D52" s="128" t="s">
        <v>1815</v>
      </c>
      <c r="E52" s="128" t="s">
        <v>1816</v>
      </c>
      <c r="F52" s="128" t="s">
        <v>1817</v>
      </c>
      <c r="G52" s="128" t="s">
        <v>1818</v>
      </c>
      <c r="H52" s="128" t="s">
        <v>1819</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1811</v>
      </c>
      <c r="B53" s="125" t="s">
        <v>1820</v>
      </c>
      <c r="C53" s="126" t="s">
        <v>1821</v>
      </c>
      <c r="D53" s="128" t="s">
        <v>1822</v>
      </c>
      <c r="E53" s="128" t="s">
        <v>1823</v>
      </c>
      <c r="F53" s="128" t="s">
        <v>1824</v>
      </c>
      <c r="G53" s="128" t="s">
        <v>1825</v>
      </c>
      <c r="H53" s="128" t="s">
        <v>1826</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1811</v>
      </c>
      <c r="B54" s="125" t="s">
        <v>1827</v>
      </c>
      <c r="C54" s="126" t="s">
        <v>1828</v>
      </c>
      <c r="D54" s="128" t="s">
        <v>1829</v>
      </c>
      <c r="E54" s="128" t="s">
        <v>1830</v>
      </c>
      <c r="F54" s="128" t="s">
        <v>1831</v>
      </c>
      <c r="G54" s="128" t="s">
        <v>1832</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1811</v>
      </c>
      <c r="B55" s="125" t="s">
        <v>1833</v>
      </c>
      <c r="C55" s="126" t="s">
        <v>1834</v>
      </c>
      <c r="D55" s="128" t="s">
        <v>1835</v>
      </c>
      <c r="E55" s="128" t="s">
        <v>1836</v>
      </c>
      <c r="F55" s="128" t="s">
        <v>1837</v>
      </c>
      <c r="G55" s="128" t="s">
        <v>1838</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1811</v>
      </c>
      <c r="B56" s="125" t="s">
        <v>1839</v>
      </c>
      <c r="C56" s="126" t="s">
        <v>1840</v>
      </c>
      <c r="D56" s="128" t="s">
        <v>1841</v>
      </c>
      <c r="E56" s="128" t="s">
        <v>1842</v>
      </c>
      <c r="F56" s="128" t="s">
        <v>1843</v>
      </c>
      <c r="G56" s="128" t="s">
        <v>1844</v>
      </c>
      <c r="H56" s="128" t="s">
        <v>1845</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1846</v>
      </c>
      <c r="B57" s="124"/>
      <c r="C57" s="123" t="s">
        <v>1847</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1846</v>
      </c>
      <c r="B58" s="125" t="s">
        <v>1848</v>
      </c>
      <c r="C58" s="126" t="s">
        <v>1849</v>
      </c>
      <c r="D58" s="128" t="s">
        <v>1850</v>
      </c>
      <c r="E58" s="128" t="s">
        <v>1851</v>
      </c>
      <c r="F58" s="128" t="s">
        <v>1852</v>
      </c>
      <c r="G58" s="128" t="s">
        <v>1853</v>
      </c>
      <c r="H58" s="128" t="s">
        <v>1854</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1846</v>
      </c>
      <c r="B59" s="125" t="s">
        <v>1855</v>
      </c>
      <c r="C59" s="126" t="s">
        <v>1856</v>
      </c>
      <c r="D59" s="128" t="s">
        <v>1857</v>
      </c>
      <c r="E59" s="128" t="s">
        <v>1858</v>
      </c>
      <c r="F59" s="128" t="s">
        <v>1859</v>
      </c>
      <c r="G59" s="128" t="s">
        <v>1860</v>
      </c>
      <c r="H59" s="128" t="s">
        <v>1861</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1846</v>
      </c>
      <c r="B60" s="125" t="s">
        <v>1862</v>
      </c>
      <c r="C60" s="126" t="s">
        <v>1863</v>
      </c>
      <c r="D60" s="128" t="s">
        <v>1864</v>
      </c>
      <c r="E60" s="128" t="s">
        <v>1865</v>
      </c>
      <c r="F60" s="128" t="s">
        <v>1866</v>
      </c>
      <c r="G60" s="128" t="s">
        <v>1867</v>
      </c>
      <c r="H60" s="128" t="s">
        <v>1868</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1869</v>
      </c>
      <c r="B61" s="124"/>
      <c r="C61" s="123" t="s">
        <v>1870</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1869</v>
      </c>
      <c r="B62" s="125" t="s">
        <v>1871</v>
      </c>
      <c r="C62" s="126" t="s">
        <v>1872</v>
      </c>
      <c r="D62" s="128" t="s">
        <v>1873</v>
      </c>
      <c r="E62" s="128" t="s">
        <v>1874</v>
      </c>
      <c r="F62" s="128" t="s">
        <v>1875</v>
      </c>
      <c r="G62" s="128" t="s">
        <v>1876</v>
      </c>
      <c r="H62" s="128" t="s">
        <v>1877</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1869</v>
      </c>
      <c r="B63" s="125" t="s">
        <v>1878</v>
      </c>
      <c r="C63" s="126" t="s">
        <v>1879</v>
      </c>
      <c r="D63" s="128" t="s">
        <v>1880</v>
      </c>
      <c r="E63" s="128" t="s">
        <v>1881</v>
      </c>
      <c r="F63" s="128" t="s">
        <v>1882</v>
      </c>
      <c r="G63" s="128" t="s">
        <v>1883</v>
      </c>
      <c r="H63" s="128" t="s">
        <v>1884</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1869</v>
      </c>
      <c r="B64" s="125" t="s">
        <v>1885</v>
      </c>
      <c r="C64" s="126" t="s">
        <v>1886</v>
      </c>
      <c r="D64" s="128" t="s">
        <v>1887</v>
      </c>
      <c r="E64" s="128" t="s">
        <v>1888</v>
      </c>
      <c r="F64" s="128" t="s">
        <v>1889</v>
      </c>
      <c r="G64" s="128" t="s">
        <v>1890</v>
      </c>
      <c r="H64" s="128" t="s">
        <v>1891</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1869</v>
      </c>
      <c r="B65" s="125" t="s">
        <v>1892</v>
      </c>
      <c r="C65" s="126" t="s">
        <v>1893</v>
      </c>
      <c r="D65" s="128" t="s">
        <v>1894</v>
      </c>
      <c r="E65" s="128" t="s">
        <v>1895</v>
      </c>
      <c r="F65" s="128" t="s">
        <v>1896</v>
      </c>
      <c r="G65" s="128" t="s">
        <v>1897</v>
      </c>
      <c r="H65" s="128" t="s">
        <v>1898</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1869</v>
      </c>
      <c r="B66" s="125" t="s">
        <v>1899</v>
      </c>
      <c r="C66" s="126" t="s">
        <v>1900</v>
      </c>
      <c r="D66" s="128" t="s">
        <v>1901</v>
      </c>
      <c r="E66" s="128" t="s">
        <v>1902</v>
      </c>
      <c r="F66" s="128" t="s">
        <v>1903</v>
      </c>
      <c r="G66" s="128" t="s">
        <v>1904</v>
      </c>
      <c r="H66" s="128" t="s">
        <v>1905</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1869</v>
      </c>
      <c r="B67" s="125" t="s">
        <v>1906</v>
      </c>
      <c r="C67" s="126" t="s">
        <v>1907</v>
      </c>
      <c r="D67" s="128" t="s">
        <v>1908</v>
      </c>
      <c r="E67" s="128" t="s">
        <v>1909</v>
      </c>
      <c r="F67" s="128" t="s">
        <v>1910</v>
      </c>
      <c r="G67" s="128" t="s">
        <v>1911</v>
      </c>
      <c r="H67" s="128" t="s">
        <v>1912</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1869</v>
      </c>
      <c r="B68" s="125" t="s">
        <v>1913</v>
      </c>
      <c r="C68" s="126" t="s">
        <v>1914</v>
      </c>
      <c r="D68" s="128" t="s">
        <v>1915</v>
      </c>
      <c r="E68" s="128" t="s">
        <v>1916</v>
      </c>
      <c r="F68" s="128" t="s">
        <v>1917</v>
      </c>
      <c r="G68" s="128" t="s">
        <v>1918</v>
      </c>
      <c r="H68" s="128" t="s">
        <v>1919</v>
      </c>
      <c r="I68" s="130">
        <f>IF(COUNTIF(J68:AW68,"&lt;&gt;")=0,"",SUMPRODUCT(((Recommendations[ImplStatus]="Implemented")+(Recommendations[ImplStatus]="Compensated"))*ISNUMBER(MATCH(Recommendations[Id],J68:AW68,0)))/COUNTIF(J68:AW68,"&lt;&gt;"))</f>
        <v>0</v>
      </c>
      <c r="J68" s="132" t="s">
        <v>159</v>
      </c>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1920</v>
      </c>
      <c r="B69" s="124"/>
      <c r="C69" s="123" t="s">
        <v>1921</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1920</v>
      </c>
      <c r="B70" s="125" t="s">
        <v>1922</v>
      </c>
      <c r="C70" s="126" t="s">
        <v>1923</v>
      </c>
      <c r="D70" s="128" t="s">
        <v>1924</v>
      </c>
      <c r="E70" s="128" t="s">
        <v>1925</v>
      </c>
      <c r="F70" s="128" t="s">
        <v>1926</v>
      </c>
      <c r="G70" s="128" t="s">
        <v>1927</v>
      </c>
      <c r="H70" s="128" t="s">
        <v>1928</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1920</v>
      </c>
      <c r="B71" s="125" t="s">
        <v>1929</v>
      </c>
      <c r="C71" s="126" t="s">
        <v>1930</v>
      </c>
      <c r="D71" s="128" t="s">
        <v>1931</v>
      </c>
      <c r="E71" s="128" t="s">
        <v>1932</v>
      </c>
      <c r="F71" s="128" t="s">
        <v>1933</v>
      </c>
      <c r="G71" s="128" t="s">
        <v>1934</v>
      </c>
      <c r="H71" s="128" t="s">
        <v>1935</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1936</v>
      </c>
      <c r="B72" s="124"/>
      <c r="C72" s="123" t="s">
        <v>1937</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1936</v>
      </c>
      <c r="B73" s="125" t="s">
        <v>1938</v>
      </c>
      <c r="C73" s="126" t="s">
        <v>1939</v>
      </c>
      <c r="D73" s="128" t="s">
        <v>1940</v>
      </c>
      <c r="E73" s="128" t="s">
        <v>1941</v>
      </c>
      <c r="F73" s="128" t="s">
        <v>1942</v>
      </c>
      <c r="G73" s="128" t="s">
        <v>1943</v>
      </c>
      <c r="H73" s="128" t="s">
        <v>1944</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1936</v>
      </c>
      <c r="B74" s="125" t="s">
        <v>1945</v>
      </c>
      <c r="C74" s="126" t="s">
        <v>1946</v>
      </c>
      <c r="D74" s="128" t="s">
        <v>1947</v>
      </c>
      <c r="E74" s="128" t="s">
        <v>1948</v>
      </c>
      <c r="F74" s="128" t="s">
        <v>1949</v>
      </c>
      <c r="G74" s="128" t="s">
        <v>1950</v>
      </c>
      <c r="H74" s="128" t="s">
        <v>1951</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1936</v>
      </c>
      <c r="B75" s="125" t="s">
        <v>1952</v>
      </c>
      <c r="C75" s="126" t="s">
        <v>1953</v>
      </c>
      <c r="D75" s="128" t="s">
        <v>1954</v>
      </c>
      <c r="E75" s="128" t="s">
        <v>1955</v>
      </c>
      <c r="F75" s="128" t="s">
        <v>1956</v>
      </c>
      <c r="G75" s="128" t="s">
        <v>1957</v>
      </c>
      <c r="H75" s="128" t="s">
        <v>1958</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1936</v>
      </c>
      <c r="B76" s="125" t="s">
        <v>1959</v>
      </c>
      <c r="C76" s="126" t="s">
        <v>1960</v>
      </c>
      <c r="D76" s="128" t="s">
        <v>1961</v>
      </c>
      <c r="E76" s="128" t="s">
        <v>1962</v>
      </c>
      <c r="F76" s="128" t="s">
        <v>1963</v>
      </c>
      <c r="G76" s="128" t="s">
        <v>1964</v>
      </c>
      <c r="H76" s="128" t="s">
        <v>1965</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1936</v>
      </c>
      <c r="B77" s="125" t="s">
        <v>1966</v>
      </c>
      <c r="C77" s="126" t="s">
        <v>1967</v>
      </c>
      <c r="D77" s="128" t="s">
        <v>1968</v>
      </c>
      <c r="E77" s="128" t="s">
        <v>1969</v>
      </c>
      <c r="F77" s="128" t="s">
        <v>1970</v>
      </c>
      <c r="G77" s="128" t="s">
        <v>1964</v>
      </c>
      <c r="H77" s="128" t="s">
        <v>1971</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1972</v>
      </c>
      <c r="B78" s="124"/>
      <c r="C78" s="123" t="s">
        <v>1973</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1972</v>
      </c>
      <c r="B79" s="125" t="s">
        <v>1972</v>
      </c>
      <c r="C79" s="126" t="s">
        <v>1974</v>
      </c>
      <c r="D79" s="128" t="s">
        <v>1975</v>
      </c>
      <c r="E79" s="128" t="s">
        <v>1976</v>
      </c>
      <c r="F79" s="128" t="s">
        <v>1977</v>
      </c>
      <c r="G79" s="128" t="s">
        <v>1978</v>
      </c>
      <c r="H79" s="128" t="s">
        <v>1979</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1972</v>
      </c>
      <c r="B80" s="125" t="s">
        <v>1980</v>
      </c>
      <c r="C80" s="126" t="s">
        <v>1981</v>
      </c>
      <c r="D80" s="128" t="s">
        <v>1982</v>
      </c>
      <c r="E80" s="128" t="s">
        <v>1983</v>
      </c>
      <c r="F80" s="128" t="s">
        <v>1984</v>
      </c>
      <c r="G80" s="128" t="s">
        <v>1985</v>
      </c>
      <c r="H80" s="128" t="s">
        <v>1986</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1972</v>
      </c>
      <c r="B81" s="125" t="s">
        <v>1987</v>
      </c>
      <c r="C81" s="126" t="s">
        <v>1988</v>
      </c>
      <c r="D81" s="128" t="s">
        <v>1989</v>
      </c>
      <c r="E81" s="128" t="s">
        <v>1990</v>
      </c>
      <c r="F81" s="128" t="s">
        <v>1991</v>
      </c>
      <c r="G81" s="128" t="s">
        <v>1992</v>
      </c>
      <c r="H81" s="128" t="s">
        <v>1993</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1994</v>
      </c>
      <c r="B82" s="124"/>
      <c r="C82" s="123" t="s">
        <v>1995</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1994</v>
      </c>
      <c r="B83" s="125" t="s">
        <v>1996</v>
      </c>
      <c r="C83" s="126" t="s">
        <v>1997</v>
      </c>
      <c r="D83" s="128" t="s">
        <v>1998</v>
      </c>
      <c r="E83" s="128" t="s">
        <v>1999</v>
      </c>
      <c r="F83" s="128" t="s">
        <v>2000</v>
      </c>
      <c r="G83" s="128" t="s">
        <v>2001</v>
      </c>
      <c r="H83" s="128" t="s">
        <v>2002</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1994</v>
      </c>
      <c r="B84" s="125" t="s">
        <v>2003</v>
      </c>
      <c r="C84" s="126" t="s">
        <v>2004</v>
      </c>
      <c r="D84" s="128" t="s">
        <v>2005</v>
      </c>
      <c r="E84" s="128" t="s">
        <v>2006</v>
      </c>
      <c r="F84" s="128" t="s">
        <v>2007</v>
      </c>
      <c r="G84" s="128" t="s">
        <v>2008</v>
      </c>
      <c r="H84" s="128" t="s">
        <v>2009</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1994</v>
      </c>
      <c r="B85" s="125" t="s">
        <v>2010</v>
      </c>
      <c r="C85" s="126" t="s">
        <v>2011</v>
      </c>
      <c r="D85" s="128" t="s">
        <v>2012</v>
      </c>
      <c r="E85" s="128" t="s">
        <v>2013</v>
      </c>
      <c r="F85" s="128" t="s">
        <v>2014</v>
      </c>
      <c r="G85" s="128" t="s">
        <v>2015</v>
      </c>
      <c r="H85" s="128" t="s">
        <v>2016</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1994</v>
      </c>
      <c r="B86" s="125" t="s">
        <v>2017</v>
      </c>
      <c r="C86" s="126" t="s">
        <v>2018</v>
      </c>
      <c r="D86" s="128" t="s">
        <v>2019</v>
      </c>
      <c r="E86" s="128" t="s">
        <v>2020</v>
      </c>
      <c r="F86" s="128" t="s">
        <v>2021</v>
      </c>
      <c r="G86" s="128" t="s">
        <v>2022</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2023</v>
      </c>
      <c r="B87" s="124"/>
      <c r="C87" s="123" t="s">
        <v>2024</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2023</v>
      </c>
      <c r="B88" s="125" t="s">
        <v>2025</v>
      </c>
      <c r="C88" s="126" t="s">
        <v>2026</v>
      </c>
      <c r="D88" s="128" t="s">
        <v>2027</v>
      </c>
      <c r="E88" s="128" t="s">
        <v>2028</v>
      </c>
      <c r="F88" s="128" t="s">
        <v>2029</v>
      </c>
      <c r="G88" s="128" t="s">
        <v>2030</v>
      </c>
      <c r="H88" s="128" t="s">
        <v>2031</v>
      </c>
      <c r="I88" s="130">
        <f>IF(COUNTIF(J88:AW88,"&lt;&gt;")=0,"",SUMPRODUCT(((Recommendations[ImplStatus]="Implemented")+(Recommendations[ImplStatus]="Compensated"))*ISNUMBER(MATCH(Recommendations[Id],J88:AW88,0)))/COUNTIF(J88:AW88,"&lt;&gt;"))</f>
        <v>0</v>
      </c>
      <c r="J88" s="132" t="s">
        <v>59</v>
      </c>
      <c r="K88" s="132" t="s">
        <v>66</v>
      </c>
      <c r="L88" s="132" t="s">
        <v>95</v>
      </c>
      <c r="M88" s="132" t="s">
        <v>102</v>
      </c>
      <c r="N88" s="132" t="s">
        <v>116</v>
      </c>
      <c r="O88" s="132" t="s">
        <v>130</v>
      </c>
      <c r="P88" s="132" t="s">
        <v>187</v>
      </c>
      <c r="Q88" s="132" t="s">
        <v>193</v>
      </c>
      <c r="R88" s="132" t="s">
        <v>242</v>
      </c>
      <c r="S88" s="132" t="s">
        <v>247</v>
      </c>
      <c r="T88" s="132" t="s">
        <v>305</v>
      </c>
      <c r="U88" s="132" t="s">
        <v>310</v>
      </c>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2023</v>
      </c>
      <c r="B89" s="125" t="s">
        <v>2032</v>
      </c>
      <c r="C89" s="126" t="s">
        <v>2033</v>
      </c>
      <c r="D89" s="128" t="s">
        <v>2034</v>
      </c>
      <c r="E89" s="128" t="s">
        <v>2035</v>
      </c>
      <c r="F89" s="128" t="s">
        <v>2036</v>
      </c>
      <c r="G89" s="128" t="s">
        <v>1560</v>
      </c>
      <c r="H89" s="128" t="s">
        <v>2037</v>
      </c>
      <c r="I89" s="130">
        <f>IF(COUNTIF(J89:AW89,"&lt;&gt;")=0,"",SUMPRODUCT(((Recommendations[ImplStatus]="Implemented")+(Recommendations[ImplStatus]="Compensated"))*ISNUMBER(MATCH(Recommendations[Id],J89:AW89,0)))/COUNTIF(J89:AW89,"&lt;&gt;"))</f>
        <v>0</v>
      </c>
      <c r="J89" s="132" t="s">
        <v>59</v>
      </c>
      <c r="K89" s="132" t="s">
        <v>66</v>
      </c>
      <c r="L89" s="132" t="s">
        <v>95</v>
      </c>
      <c r="M89" s="132" t="s">
        <v>102</v>
      </c>
      <c r="N89" s="132" t="s">
        <v>116</v>
      </c>
      <c r="O89" s="132" t="s">
        <v>187</v>
      </c>
      <c r="P89" s="132" t="s">
        <v>193</v>
      </c>
      <c r="Q89" s="132" t="s">
        <v>242</v>
      </c>
      <c r="R89" s="132" t="s">
        <v>247</v>
      </c>
      <c r="S89" s="132" t="s">
        <v>305</v>
      </c>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2023</v>
      </c>
      <c r="B90" s="125" t="s">
        <v>2038</v>
      </c>
      <c r="C90" s="126" t="s">
        <v>2039</v>
      </c>
      <c r="D90" s="128" t="s">
        <v>2040</v>
      </c>
      <c r="E90" s="128" t="s">
        <v>2041</v>
      </c>
      <c r="F90" s="128" t="s">
        <v>2042</v>
      </c>
      <c r="G90" s="128" t="s">
        <v>2030</v>
      </c>
      <c r="H90" s="128" t="s">
        <v>2043</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2023</v>
      </c>
      <c r="B91" s="125" t="s">
        <v>2044</v>
      </c>
      <c r="C91" s="126" t="s">
        <v>2045</v>
      </c>
      <c r="D91" s="128" t="s">
        <v>2046</v>
      </c>
      <c r="E91" s="128" t="s">
        <v>2047</v>
      </c>
      <c r="F91" s="128" t="s">
        <v>2048</v>
      </c>
      <c r="G91" s="128" t="s">
        <v>1560</v>
      </c>
      <c r="H91" s="128" t="s">
        <v>2049</v>
      </c>
      <c r="I91" s="130">
        <f>IF(COUNTIF(J91:AW91,"&lt;&gt;")=0,"",SUMPRODUCT(((Recommendations[ImplStatus]="Implemented")+(Recommendations[ImplStatus]="Compensated"))*ISNUMBER(MATCH(Recommendations[Id],J91:AW91,0)))/COUNTIF(J91:AW91,"&lt;&gt;"))</f>
        <v>0</v>
      </c>
      <c r="J91" s="132" t="s">
        <v>31</v>
      </c>
      <c r="K91" s="132" t="s">
        <v>39</v>
      </c>
      <c r="L91" s="132" t="s">
        <v>218</v>
      </c>
      <c r="M91" s="132" t="s">
        <v>224</v>
      </c>
      <c r="N91" s="132" t="s">
        <v>285</v>
      </c>
      <c r="O91" s="132" t="s">
        <v>291</v>
      </c>
      <c r="P91" s="132" t="s">
        <v>343</v>
      </c>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2023</v>
      </c>
      <c r="B92" s="125" t="s">
        <v>2050</v>
      </c>
      <c r="C92" s="126" t="s">
        <v>2051</v>
      </c>
      <c r="D92" s="128" t="s">
        <v>2052</v>
      </c>
      <c r="E92" s="128" t="s">
        <v>2053</v>
      </c>
      <c r="F92" s="128" t="s">
        <v>2054</v>
      </c>
      <c r="G92" s="128" t="s">
        <v>1560</v>
      </c>
      <c r="H92" s="128" t="s">
        <v>2055</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2023</v>
      </c>
      <c r="B93" s="125" t="s">
        <v>2056</v>
      </c>
      <c r="C93" s="126" t="s">
        <v>2057</v>
      </c>
      <c r="D93" s="128" t="s">
        <v>2058</v>
      </c>
      <c r="E93" s="128" t="s">
        <v>2059</v>
      </c>
      <c r="F93" s="128" t="s">
        <v>2060</v>
      </c>
      <c r="G93" s="128" t="s">
        <v>2061</v>
      </c>
      <c r="H93" s="128" t="s">
        <v>2062</v>
      </c>
      <c r="I93" s="130">
        <f>IF(COUNTIF(J93:AW93,"&lt;&gt;")=0,"",SUMPRODUCT(((Recommendations[ImplStatus]="Implemented")+(Recommendations[ImplStatus]="Compensated"))*ISNUMBER(MATCH(Recommendations[Id],J93:AW93,0)))/COUNTIF(J93:AW93,"&lt;&gt;"))</f>
        <v>0</v>
      </c>
      <c r="J93" s="132" t="s">
        <v>73</v>
      </c>
      <c r="K93" s="132" t="s">
        <v>123</v>
      </c>
      <c r="L93" s="132" t="s">
        <v>145</v>
      </c>
      <c r="M93" s="132" t="s">
        <v>159</v>
      </c>
      <c r="N93" s="132" t="s">
        <v>174</v>
      </c>
      <c r="O93" s="132" t="s">
        <v>231</v>
      </c>
      <c r="P93" s="132" t="s">
        <v>317</v>
      </c>
      <c r="Q93" s="132" t="s">
        <v>331</v>
      </c>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2023</v>
      </c>
      <c r="B94" s="125" t="s">
        <v>2063</v>
      </c>
      <c r="C94" s="126" t="s">
        <v>2064</v>
      </c>
      <c r="D94" s="128" t="s">
        <v>2065</v>
      </c>
      <c r="E94" s="128" t="s">
        <v>2066</v>
      </c>
      <c r="F94" s="128" t="s">
        <v>2067</v>
      </c>
      <c r="G94" s="128" t="s">
        <v>2068</v>
      </c>
      <c r="H94" s="128" t="s">
        <v>2069</v>
      </c>
      <c r="I94" s="130">
        <f>IF(COUNTIF(J94:AW94,"&lt;&gt;")=0,"",SUMPRODUCT(((Recommendations[ImplStatus]="Implemented")+(Recommendations[ImplStatus]="Compensated"))*ISNUMBER(MATCH(Recommendations[Id],J94:AW94,0)))/COUNTIF(J94:AW94,"&lt;&gt;"))</f>
        <v>0</v>
      </c>
      <c r="J94" s="132" t="s">
        <v>39</v>
      </c>
      <c r="K94" s="132" t="s">
        <v>224</v>
      </c>
      <c r="L94" s="132" t="s">
        <v>291</v>
      </c>
      <c r="M94" s="132" t="s">
        <v>343</v>
      </c>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2023</v>
      </c>
      <c r="B95" s="125" t="s">
        <v>2070</v>
      </c>
      <c r="C95" s="126" t="s">
        <v>2071</v>
      </c>
      <c r="D95" s="128" t="s">
        <v>2072</v>
      </c>
      <c r="E95" s="128" t="s">
        <v>2073</v>
      </c>
      <c r="F95" s="128" t="s">
        <v>2074</v>
      </c>
      <c r="G95" s="128" t="s">
        <v>2075</v>
      </c>
      <c r="H95" s="128" t="s">
        <v>2076</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2023</v>
      </c>
      <c r="B96" s="125" t="s">
        <v>2077</v>
      </c>
      <c r="C96" s="126" t="s">
        <v>2078</v>
      </c>
      <c r="D96" s="128" t="s">
        <v>2079</v>
      </c>
      <c r="E96" s="128" t="s">
        <v>2080</v>
      </c>
      <c r="F96" s="128" t="s">
        <v>2081</v>
      </c>
      <c r="G96" s="128" t="s">
        <v>2082</v>
      </c>
      <c r="H96" s="128" t="s">
        <v>2083</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2023</v>
      </c>
      <c r="B97" s="125" t="s">
        <v>2084</v>
      </c>
      <c r="C97" s="126" t="s">
        <v>2085</v>
      </c>
      <c r="D97" s="128" t="s">
        <v>2086</v>
      </c>
      <c r="E97" s="128" t="s">
        <v>2087</v>
      </c>
      <c r="F97" s="128" t="s">
        <v>2088</v>
      </c>
      <c r="G97" s="128" t="s">
        <v>2089</v>
      </c>
      <c r="H97" s="128" t="s">
        <v>2090</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2091</v>
      </c>
      <c r="B98" s="124"/>
      <c r="C98" s="123" t="s">
        <v>2092</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2091</v>
      </c>
      <c r="B99" s="125" t="s">
        <v>2093</v>
      </c>
      <c r="C99" s="126" t="s">
        <v>2094</v>
      </c>
      <c r="D99" s="128" t="s">
        <v>2095</v>
      </c>
      <c r="E99" s="128" t="s">
        <v>2096</v>
      </c>
      <c r="F99" s="128" t="s">
        <v>2097</v>
      </c>
      <c r="G99" s="128" t="s">
        <v>2098</v>
      </c>
      <c r="H99" s="128" t="s">
        <v>2099</v>
      </c>
      <c r="I99" s="130">
        <f>IF(COUNTIF(J99:AW99,"&lt;&gt;")=0,"",SUMPRODUCT(((Recommendations[ImplStatus]="Implemented")+(Recommendations[ImplStatus]="Compensated"))*ISNUMBER(MATCH(Recommendations[Id],J99:AW99,0)))/COUNTIF(J99:AW99,"&lt;&gt;"))</f>
        <v>0</v>
      </c>
      <c r="J99" s="132" t="s">
        <v>87</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2091</v>
      </c>
      <c r="B100" s="125" t="s">
        <v>2100</v>
      </c>
      <c r="C100" s="126" t="s">
        <v>2101</v>
      </c>
      <c r="D100" s="128" t="s">
        <v>2102</v>
      </c>
      <c r="E100" s="128" t="s">
        <v>2103</v>
      </c>
      <c r="F100" s="128" t="s">
        <v>2104</v>
      </c>
      <c r="G100" s="128" t="s">
        <v>2105</v>
      </c>
      <c r="H100" s="128" t="s">
        <v>2106</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2091</v>
      </c>
      <c r="B101" s="125" t="s">
        <v>2107</v>
      </c>
      <c r="C101" s="126" t="s">
        <v>2108</v>
      </c>
      <c r="D101" s="128" t="s">
        <v>2109</v>
      </c>
      <c r="E101" s="128" t="s">
        <v>2110</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2091</v>
      </c>
      <c r="B102" s="125" t="s">
        <v>2111</v>
      </c>
      <c r="C102" s="126" t="s">
        <v>2112</v>
      </c>
      <c r="D102" s="128" t="s">
        <v>2113</v>
      </c>
      <c r="E102" s="128" t="s">
        <v>2114</v>
      </c>
      <c r="F102" s="128" t="s">
        <v>2115</v>
      </c>
      <c r="G102" s="128" t="s">
        <v>2116</v>
      </c>
      <c r="H102" s="128" t="s">
        <v>2117</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2091</v>
      </c>
      <c r="B103" s="125" t="s">
        <v>2118</v>
      </c>
      <c r="C103" s="126" t="s">
        <v>2119</v>
      </c>
      <c r="D103" s="128" t="s">
        <v>2120</v>
      </c>
      <c r="E103" s="128" t="s">
        <v>2121</v>
      </c>
      <c r="F103" s="128" t="s">
        <v>2122</v>
      </c>
      <c r="G103" s="128" t="s">
        <v>2123</v>
      </c>
      <c r="H103" s="128" t="s">
        <v>2124</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2125</v>
      </c>
      <c r="B104" s="124"/>
      <c r="C104" s="123" t="s">
        <v>2126</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2125</v>
      </c>
      <c r="B105" s="125" t="s">
        <v>2127</v>
      </c>
      <c r="C105" s="126" t="s">
        <v>2128</v>
      </c>
      <c r="D105" s="128" t="s">
        <v>2129</v>
      </c>
      <c r="E105" s="128" t="s">
        <v>2130</v>
      </c>
      <c r="F105" s="128" t="s">
        <v>2131</v>
      </c>
      <c r="G105" s="128" t="s">
        <v>2132</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2125</v>
      </c>
      <c r="B106" s="125" t="s">
        <v>2133</v>
      </c>
      <c r="C106" s="126" t="s">
        <v>2134</v>
      </c>
      <c r="D106" s="128" t="s">
        <v>2135</v>
      </c>
      <c r="E106" s="128" t="s">
        <v>2136</v>
      </c>
      <c r="F106" s="128" t="s">
        <v>2137</v>
      </c>
      <c r="G106" s="128" t="s">
        <v>2138</v>
      </c>
      <c r="H106" s="128" t="s">
        <v>2139</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2125</v>
      </c>
      <c r="B107" s="125" t="s">
        <v>2140</v>
      </c>
      <c r="C107" s="126" t="s">
        <v>2141</v>
      </c>
      <c r="D107" s="128" t="s">
        <v>2142</v>
      </c>
      <c r="E107" s="128" t="s">
        <v>2143</v>
      </c>
      <c r="F107" s="128" t="s">
        <v>2144</v>
      </c>
      <c r="G107" s="128" t="s">
        <v>2145</v>
      </c>
      <c r="H107" s="128" t="s">
        <v>2146</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2147</v>
      </c>
      <c r="B108" s="124"/>
      <c r="C108" s="123" t="s">
        <v>2148</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2147</v>
      </c>
      <c r="B109" s="125" t="s">
        <v>2149</v>
      </c>
      <c r="C109" s="126" t="s">
        <v>2150</v>
      </c>
      <c r="D109" s="128" t="s">
        <v>2151</v>
      </c>
      <c r="E109" s="128" t="s">
        <v>2152</v>
      </c>
      <c r="F109" s="128" t="s">
        <v>2153</v>
      </c>
      <c r="G109" s="128" t="s">
        <v>2154</v>
      </c>
      <c r="H109" s="128" t="s">
        <v>2155</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2147</v>
      </c>
      <c r="B110" s="125" t="s">
        <v>2156</v>
      </c>
      <c r="C110" s="126" t="s">
        <v>2157</v>
      </c>
      <c r="D110" s="128" t="s">
        <v>2158</v>
      </c>
      <c r="E110" s="128" t="s">
        <v>2159</v>
      </c>
      <c r="F110" s="128" t="s">
        <v>2160</v>
      </c>
      <c r="G110" s="128" t="s">
        <v>2161</v>
      </c>
      <c r="H110" s="128" t="s">
        <v>2162</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2147</v>
      </c>
      <c r="B111" s="125" t="s">
        <v>2163</v>
      </c>
      <c r="C111" s="126" t="s">
        <v>2164</v>
      </c>
      <c r="D111" s="128" t="s">
        <v>2165</v>
      </c>
      <c r="E111" s="128" t="s">
        <v>2166</v>
      </c>
      <c r="F111" s="128" t="s">
        <v>2167</v>
      </c>
      <c r="G111" s="128" t="s">
        <v>2168</v>
      </c>
      <c r="H111" s="128" t="s">
        <v>2169</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2170</v>
      </c>
      <c r="B112" s="124"/>
      <c r="C112" s="123" t="s">
        <v>2171</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2170</v>
      </c>
      <c r="B113" s="125" t="s">
        <v>2172</v>
      </c>
      <c r="C113" s="126" t="s">
        <v>2173</v>
      </c>
      <c r="D113" s="128" t="s">
        <v>2174</v>
      </c>
      <c r="E113" s="128" t="s">
        <v>2175</v>
      </c>
      <c r="F113" s="128" t="s">
        <v>2176</v>
      </c>
      <c r="G113" s="128" t="s">
        <v>2177</v>
      </c>
      <c r="H113" s="128" t="s">
        <v>2178</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2170</v>
      </c>
      <c r="B114" s="125" t="s">
        <v>2179</v>
      </c>
      <c r="C114" s="126" t="s">
        <v>2180</v>
      </c>
      <c r="D114" s="128" t="s">
        <v>2181</v>
      </c>
      <c r="E114" s="128" t="s">
        <v>2182</v>
      </c>
      <c r="F114" s="128" t="s">
        <v>2183</v>
      </c>
      <c r="G114" s="128" t="s">
        <v>2177</v>
      </c>
      <c r="H114" s="128" t="s">
        <v>2184</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2170</v>
      </c>
      <c r="B115" s="133" t="s">
        <v>2185</v>
      </c>
      <c r="C115" s="134" t="s">
        <v>2186</v>
      </c>
      <c r="D115" s="135" t="s">
        <v>2187</v>
      </c>
      <c r="E115" s="135" t="s">
        <v>2188</v>
      </c>
      <c r="F115" s="135" t="s">
        <v>2189</v>
      </c>
      <c r="G115" s="135" t="s">
        <v>2190</v>
      </c>
      <c r="H115" s="135" t="s">
        <v>2191</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350</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IFERROR(INDEX('Recommendations'!$I$2:$I$50, MATCH(J2,'Recommendations'!$B$2:$B$50,0))="Implemented", FALSE))</xm:f>
            <x14:dxf>
              <font>
                <color rgb="FF000000"/>
              </font>
              <fill>
                <patternFill>
                  <bgColor rgb="FF3C7D22"/>
                </patternFill>
              </fill>
            </x14:dxf>
          </x14:cfRule>
          <x14:cfRule type="expression" priority="2" id="{00000000-000E-0000-0600-000002000000}">
            <xm:f>AND(J2&lt;&gt;"", IFERROR(INDEX('Recommendations'!$I$2:$I$50, MATCH(J2,'Recommendations'!$B$2:$B$50,0))="Compensated", FALSE))</xm:f>
            <x14:dxf>
              <font>
                <color rgb="FF000000"/>
              </font>
              <fill>
                <patternFill>
                  <bgColor rgb="FFC6E0B4"/>
                </patternFill>
              </fill>
            </x14:dxf>
          </x14:cfRule>
          <x14:cfRule type="expression" priority="3" id="{00000000-000E-0000-0600-000003000000}">
            <xm:f>AND(J2&lt;&gt;"", IFERROR(INDEX('Recommendations'!$I$2:$I$50, MATCH(J2,'Recommendations'!$B$2:$B$50,0))="Testing", FALSE))</xm:f>
            <x14:dxf>
              <font>
                <color rgb="FF000000"/>
              </font>
              <fill>
                <patternFill>
                  <bgColor rgb="FFFFC000"/>
                </patternFill>
              </fill>
            </x14:dxf>
          </x14:cfRule>
          <x14:cfRule type="expression" priority="4" id="{00000000-000E-0000-0600-000004000000}">
            <xm:f>AND(J2&lt;&gt;"", IFERROR(INDEX('Recommendations'!$I$2:$I$50, MATCH(J2,'Recommendations'!$B$2:$B$50,0))="Failed", FALSE))</xm:f>
            <x14:dxf>
              <font>
                <color rgb="FF000000"/>
              </font>
              <fill>
                <patternFill>
                  <bgColor rgb="FFD82891"/>
                </patternFill>
              </fill>
            </x14:dxf>
          </x14:cfRule>
          <x14:cfRule type="expression" priority="5" id="{00000000-000E-0000-0600-000005000000}">
            <xm:f>AND(J2&lt;&gt;"", IFERROR(INDEX('Recommendations'!$I$2:$I$50, MATCH(J2,'Recommendations'!$B$2:$B$50,0))="Risk Accepted", FALSE))</xm:f>
            <x14:dxf>
              <font>
                <color rgb="FF000000"/>
              </font>
              <fill>
                <patternFill>
                  <bgColor rgb="FFD9D9D9"/>
                </patternFill>
              </fill>
            </x14:dxf>
          </x14:cfRule>
          <x14:cfRule type="expression" priority="6" id="{00000000-000E-0000-0600-000006000000}">
            <xm:f>AND(J2&lt;&gt;"", IFERROR(INDEX('Recommendations'!$I$2:$I$50, MATCH(J2,'Recommendations'!$B$2:$B$50,0))="N/A",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2192</v>
      </c>
      <c r="B1" s="184" t="s">
        <v>2193</v>
      </c>
      <c r="C1" s="184" t="s">
        <v>1</v>
      </c>
      <c r="D1" s="184" t="s">
        <v>2194</v>
      </c>
      <c r="E1" s="184" t="s">
        <v>2195</v>
      </c>
      <c r="F1" s="184" t="s">
        <v>2196</v>
      </c>
      <c r="G1" s="184" t="s">
        <v>600</v>
      </c>
      <c r="H1" s="184" t="s">
        <v>601</v>
      </c>
      <c r="I1" s="184" t="s">
        <v>602</v>
      </c>
      <c r="J1" s="184" t="s">
        <v>603</v>
      </c>
      <c r="K1" s="184" t="s">
        <v>604</v>
      </c>
      <c r="L1" s="184" t="s">
        <v>605</v>
      </c>
      <c r="M1" s="184" t="s">
        <v>606</v>
      </c>
      <c r="N1" s="184" t="s">
        <v>607</v>
      </c>
      <c r="O1" s="184" t="s">
        <v>608</v>
      </c>
      <c r="P1" s="184" t="s">
        <v>609</v>
      </c>
      <c r="Q1" s="184" t="s">
        <v>610</v>
      </c>
      <c r="R1" s="184" t="s">
        <v>611</v>
      </c>
      <c r="S1" s="184" t="s">
        <v>612</v>
      </c>
      <c r="T1" s="184" t="s">
        <v>613</v>
      </c>
      <c r="U1" s="184" t="s">
        <v>614</v>
      </c>
      <c r="V1" s="184" t="s">
        <v>615</v>
      </c>
      <c r="W1" s="184" t="s">
        <v>616</v>
      </c>
      <c r="X1" s="184" t="s">
        <v>617</v>
      </c>
      <c r="Y1" s="184" t="s">
        <v>618</v>
      </c>
      <c r="Z1" s="184" t="s">
        <v>619</v>
      </c>
      <c r="AA1" s="184" t="s">
        <v>620</v>
      </c>
      <c r="AB1" s="184" t="s">
        <v>621</v>
      </c>
      <c r="AC1" s="184" t="s">
        <v>622</v>
      </c>
      <c r="AD1" s="184" t="s">
        <v>623</v>
      </c>
      <c r="AE1" s="184" t="s">
        <v>624</v>
      </c>
      <c r="AF1" s="184" t="s">
        <v>625</v>
      </c>
      <c r="AG1" s="184" t="s">
        <v>626</v>
      </c>
      <c r="AH1" s="184" t="s">
        <v>627</v>
      </c>
      <c r="AI1" s="184" t="s">
        <v>628</v>
      </c>
      <c r="AJ1" s="184" t="s">
        <v>629</v>
      </c>
      <c r="AK1" s="184" t="s">
        <v>630</v>
      </c>
      <c r="AL1" s="184" t="s">
        <v>631</v>
      </c>
      <c r="AM1" s="184" t="s">
        <v>632</v>
      </c>
      <c r="AN1" s="184" t="s">
        <v>633</v>
      </c>
      <c r="AO1" s="184" t="s">
        <v>634</v>
      </c>
      <c r="AP1" s="184" t="s">
        <v>635</v>
      </c>
      <c r="AQ1" s="184" t="s">
        <v>636</v>
      </c>
      <c r="AR1" s="184" t="s">
        <v>637</v>
      </c>
      <c r="AS1" s="184" t="s">
        <v>638</v>
      </c>
      <c r="AT1" s="184" t="s">
        <v>639</v>
      </c>
      <c r="AU1" s="185" t="s">
        <v>640</v>
      </c>
    </row>
    <row r="2" spans="1:47" ht="60" customHeight="1" outlineLevel="1" x14ac:dyDescent="0.35">
      <c r="A2" s="175" t="s">
        <v>2197</v>
      </c>
      <c r="B2" s="149" t="s">
        <v>25</v>
      </c>
      <c r="C2" s="147" t="s">
        <v>2198</v>
      </c>
      <c r="D2" s="153" t="s">
        <v>2199</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2197</v>
      </c>
      <c r="B3" s="150" t="s">
        <v>2200</v>
      </c>
      <c r="C3" s="148" t="s">
        <v>2201</v>
      </c>
      <c r="D3" s="154" t="s">
        <v>2202</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2197</v>
      </c>
      <c r="B4" s="151" t="s">
        <v>2200</v>
      </c>
      <c r="C4" s="152" t="s">
        <v>2203</v>
      </c>
      <c r="D4" s="155" t="s">
        <v>2204</v>
      </c>
      <c r="E4" s="158" t="s">
        <v>2205</v>
      </c>
      <c r="F4" s="161" t="s">
        <v>2206</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2197</v>
      </c>
      <c r="B5" s="151" t="s">
        <v>2200</v>
      </c>
      <c r="C5" s="152" t="s">
        <v>2207</v>
      </c>
      <c r="D5" s="155" t="s">
        <v>2208</v>
      </c>
      <c r="E5" s="158" t="s">
        <v>2209</v>
      </c>
      <c r="F5" s="161" t="s">
        <v>2210</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2197</v>
      </c>
      <c r="B6" s="151" t="s">
        <v>2200</v>
      </c>
      <c r="C6" s="152" t="s">
        <v>2211</v>
      </c>
      <c r="D6" s="155" t="s">
        <v>2212</v>
      </c>
      <c r="E6" s="158" t="s">
        <v>2213</v>
      </c>
      <c r="F6" s="161" t="s">
        <v>2210</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2197</v>
      </c>
      <c r="B7" s="151" t="s">
        <v>2200</v>
      </c>
      <c r="C7" s="152" t="s">
        <v>2214</v>
      </c>
      <c r="D7" s="155" t="s">
        <v>2215</v>
      </c>
      <c r="E7" s="158" t="s">
        <v>2216</v>
      </c>
      <c r="F7" s="161" t="s">
        <v>2210</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2197</v>
      </c>
      <c r="B8" s="151" t="s">
        <v>2200</v>
      </c>
      <c r="C8" s="152" t="s">
        <v>2217</v>
      </c>
      <c r="D8" s="155" t="s">
        <v>2218</v>
      </c>
      <c r="E8" s="158" t="s">
        <v>2219</v>
      </c>
      <c r="F8" s="161" t="s">
        <v>2220</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2197</v>
      </c>
      <c r="B9" s="150" t="s">
        <v>2221</v>
      </c>
      <c r="C9" s="148" t="s">
        <v>2222</v>
      </c>
      <c r="D9" s="154" t="s">
        <v>2223</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2197</v>
      </c>
      <c r="B10" s="151" t="s">
        <v>2221</v>
      </c>
      <c r="C10" s="152" t="s">
        <v>2224</v>
      </c>
      <c r="D10" s="155" t="s">
        <v>2225</v>
      </c>
      <c r="E10" s="158" t="s">
        <v>2226</v>
      </c>
      <c r="F10" s="161" t="s">
        <v>2206</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2197</v>
      </c>
      <c r="B11" s="151" t="s">
        <v>2221</v>
      </c>
      <c r="C11" s="152" t="s">
        <v>2227</v>
      </c>
      <c r="D11" s="155" t="s">
        <v>2228</v>
      </c>
      <c r="E11" s="158" t="s">
        <v>2229</v>
      </c>
      <c r="F11" s="161" t="s">
        <v>2206</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2197</v>
      </c>
      <c r="B12" s="151" t="s">
        <v>2221</v>
      </c>
      <c r="C12" s="152" t="s">
        <v>2230</v>
      </c>
      <c r="D12" s="155" t="s">
        <v>2231</v>
      </c>
      <c r="E12" s="158" t="s">
        <v>2232</v>
      </c>
      <c r="F12" s="161" t="s">
        <v>2206</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2197</v>
      </c>
      <c r="B13" s="150" t="s">
        <v>2233</v>
      </c>
      <c r="C13" s="148" t="s">
        <v>2234</v>
      </c>
      <c r="D13" s="154" t="s">
        <v>2235</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2197</v>
      </c>
      <c r="B14" s="151" t="s">
        <v>2233</v>
      </c>
      <c r="C14" s="152" t="s">
        <v>2236</v>
      </c>
      <c r="D14" s="155" t="s">
        <v>2237</v>
      </c>
      <c r="E14" s="158" t="s">
        <v>2238</v>
      </c>
      <c r="F14" s="161" t="s">
        <v>2206</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2197</v>
      </c>
      <c r="B15" s="151" t="s">
        <v>2233</v>
      </c>
      <c r="C15" s="152" t="s">
        <v>2239</v>
      </c>
      <c r="D15" s="155" t="s">
        <v>2240</v>
      </c>
      <c r="E15" s="158" t="s">
        <v>2241</v>
      </c>
      <c r="F15" s="161" t="s">
        <v>2206</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2197</v>
      </c>
      <c r="B16" s="150" t="s">
        <v>2242</v>
      </c>
      <c r="C16" s="148" t="s">
        <v>2243</v>
      </c>
      <c r="D16" s="154" t="s">
        <v>2244</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2197</v>
      </c>
      <c r="B17" s="151" t="s">
        <v>2242</v>
      </c>
      <c r="C17" s="152" t="s">
        <v>2245</v>
      </c>
      <c r="D17" s="155" t="s">
        <v>2246</v>
      </c>
      <c r="E17" s="158" t="s">
        <v>2247</v>
      </c>
      <c r="F17" s="161" t="s">
        <v>2206</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2197</v>
      </c>
      <c r="B18" s="151" t="s">
        <v>2242</v>
      </c>
      <c r="C18" s="152" t="s">
        <v>2248</v>
      </c>
      <c r="D18" s="155" t="s">
        <v>2249</v>
      </c>
      <c r="E18" s="158" t="s">
        <v>2250</v>
      </c>
      <c r="F18" s="161" t="s">
        <v>2210</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2197</v>
      </c>
      <c r="B19" s="151" t="s">
        <v>2242</v>
      </c>
      <c r="C19" s="152" t="s">
        <v>2251</v>
      </c>
      <c r="D19" s="155" t="s">
        <v>2252</v>
      </c>
      <c r="E19" s="158" t="s">
        <v>2253</v>
      </c>
      <c r="F19" s="161" t="s">
        <v>2206</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2197</v>
      </c>
      <c r="B20" s="151" t="s">
        <v>2242</v>
      </c>
      <c r="C20" s="152" t="s">
        <v>2254</v>
      </c>
      <c r="D20" s="155" t="s">
        <v>2255</v>
      </c>
      <c r="E20" s="158" t="s">
        <v>2256</v>
      </c>
      <c r="F20" s="161" t="s">
        <v>2206</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2197</v>
      </c>
      <c r="B21" s="151" t="s">
        <v>2242</v>
      </c>
      <c r="C21" s="152" t="s">
        <v>2257</v>
      </c>
      <c r="D21" s="155" t="s">
        <v>2258</v>
      </c>
      <c r="E21" s="158" t="s">
        <v>2259</v>
      </c>
      <c r="F21" s="161" t="s">
        <v>2210</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2197</v>
      </c>
      <c r="B22" s="151" t="s">
        <v>2242</v>
      </c>
      <c r="C22" s="152" t="s">
        <v>2260</v>
      </c>
      <c r="D22" s="155" t="s">
        <v>2261</v>
      </c>
      <c r="E22" s="158" t="s">
        <v>2262</v>
      </c>
      <c r="F22" s="161" t="s">
        <v>2206</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2197</v>
      </c>
      <c r="B23" s="151" t="s">
        <v>2242</v>
      </c>
      <c r="C23" s="152" t="s">
        <v>2263</v>
      </c>
      <c r="D23" s="155" t="s">
        <v>2264</v>
      </c>
      <c r="E23" s="158" t="s">
        <v>2265</v>
      </c>
      <c r="F23" s="161" t="s">
        <v>2206</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2197</v>
      </c>
      <c r="B24" s="150" t="s">
        <v>2266</v>
      </c>
      <c r="C24" s="148" t="s">
        <v>2267</v>
      </c>
      <c r="D24" s="154" t="s">
        <v>2268</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2197</v>
      </c>
      <c r="B25" s="151" t="s">
        <v>2266</v>
      </c>
      <c r="C25" s="152" t="s">
        <v>2269</v>
      </c>
      <c r="D25" s="155" t="s">
        <v>2270</v>
      </c>
      <c r="E25" s="158" t="s">
        <v>2271</v>
      </c>
      <c r="F25" s="161" t="s">
        <v>2206</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2197</v>
      </c>
      <c r="B26" s="151" t="s">
        <v>2266</v>
      </c>
      <c r="C26" s="152" t="s">
        <v>2272</v>
      </c>
      <c r="D26" s="155" t="s">
        <v>2273</v>
      </c>
      <c r="E26" s="158" t="s">
        <v>2274</v>
      </c>
      <c r="F26" s="161" t="s">
        <v>2206</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2197</v>
      </c>
      <c r="B27" s="151" t="s">
        <v>2266</v>
      </c>
      <c r="C27" s="152" t="s">
        <v>2275</v>
      </c>
      <c r="D27" s="155" t="s">
        <v>2276</v>
      </c>
      <c r="E27" s="158" t="s">
        <v>2277</v>
      </c>
      <c r="F27" s="161" t="s">
        <v>2210</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2197</v>
      </c>
      <c r="B28" s="151" t="s">
        <v>2266</v>
      </c>
      <c r="C28" s="152" t="s">
        <v>2278</v>
      </c>
      <c r="D28" s="155" t="s">
        <v>2279</v>
      </c>
      <c r="E28" s="158" t="s">
        <v>2280</v>
      </c>
      <c r="F28" s="161" t="s">
        <v>2206</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2197</v>
      </c>
      <c r="B29" s="150" t="s">
        <v>2281</v>
      </c>
      <c r="C29" s="148" t="s">
        <v>2282</v>
      </c>
      <c r="D29" s="154" t="s">
        <v>2283</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2197</v>
      </c>
      <c r="B30" s="151" t="s">
        <v>2281</v>
      </c>
      <c r="C30" s="152" t="s">
        <v>2284</v>
      </c>
      <c r="D30" s="155" t="s">
        <v>2285</v>
      </c>
      <c r="E30" s="158" t="s">
        <v>2286</v>
      </c>
      <c r="F30" s="161" t="s">
        <v>2220</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2197</v>
      </c>
      <c r="B31" s="151" t="s">
        <v>2281</v>
      </c>
      <c r="C31" s="152" t="s">
        <v>2287</v>
      </c>
      <c r="D31" s="155" t="s">
        <v>2288</v>
      </c>
      <c r="E31" s="158" t="s">
        <v>2289</v>
      </c>
      <c r="F31" s="161" t="s">
        <v>2220</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2197</v>
      </c>
      <c r="B32" s="151" t="s">
        <v>2281</v>
      </c>
      <c r="C32" s="152" t="s">
        <v>2290</v>
      </c>
      <c r="D32" s="155" t="s">
        <v>2291</v>
      </c>
      <c r="E32" s="158" t="s">
        <v>2292</v>
      </c>
      <c r="F32" s="161" t="s">
        <v>2220</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2197</v>
      </c>
      <c r="B33" s="151" t="s">
        <v>2281</v>
      </c>
      <c r="C33" s="152" t="s">
        <v>2293</v>
      </c>
      <c r="D33" s="155" t="s">
        <v>2294</v>
      </c>
      <c r="E33" s="158" t="s">
        <v>2295</v>
      </c>
      <c r="F33" s="161" t="s">
        <v>2220</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2197</v>
      </c>
      <c r="B34" s="151" t="s">
        <v>2281</v>
      </c>
      <c r="C34" s="152" t="s">
        <v>2296</v>
      </c>
      <c r="D34" s="155" t="s">
        <v>2297</v>
      </c>
      <c r="E34" s="158" t="s">
        <v>2298</v>
      </c>
      <c r="F34" s="161" t="s">
        <v>2220</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2197</v>
      </c>
      <c r="B35" s="151" t="s">
        <v>2281</v>
      </c>
      <c r="C35" s="152" t="s">
        <v>2299</v>
      </c>
      <c r="D35" s="155" t="s">
        <v>2300</v>
      </c>
      <c r="E35" s="158" t="s">
        <v>2301</v>
      </c>
      <c r="F35" s="161" t="s">
        <v>2220</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2197</v>
      </c>
      <c r="B36" s="151" t="s">
        <v>2281</v>
      </c>
      <c r="C36" s="152" t="s">
        <v>2302</v>
      </c>
      <c r="D36" s="155" t="s">
        <v>2303</v>
      </c>
      <c r="E36" s="158" t="s">
        <v>2304</v>
      </c>
      <c r="F36" s="161" t="s">
        <v>2220</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2197</v>
      </c>
      <c r="B37" s="151" t="s">
        <v>2281</v>
      </c>
      <c r="C37" s="152" t="s">
        <v>2305</v>
      </c>
      <c r="D37" s="155" t="s">
        <v>2306</v>
      </c>
      <c r="E37" s="158" t="s">
        <v>2307</v>
      </c>
      <c r="F37" s="161" t="s">
        <v>2220</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2197</v>
      </c>
      <c r="B38" s="151" t="s">
        <v>2281</v>
      </c>
      <c r="C38" s="152" t="s">
        <v>2308</v>
      </c>
      <c r="D38" s="155" t="s">
        <v>2309</v>
      </c>
      <c r="E38" s="158" t="s">
        <v>2310</v>
      </c>
      <c r="F38" s="161" t="s">
        <v>2220</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2197</v>
      </c>
      <c r="B39" s="151" t="s">
        <v>2281</v>
      </c>
      <c r="C39" s="152" t="s">
        <v>2311</v>
      </c>
      <c r="D39" s="155" t="s">
        <v>2312</v>
      </c>
      <c r="E39" s="158" t="s">
        <v>2313</v>
      </c>
      <c r="F39" s="161" t="s">
        <v>2220</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2314</v>
      </c>
      <c r="B40" s="149" t="s">
        <v>25</v>
      </c>
      <c r="C40" s="147" t="s">
        <v>2315</v>
      </c>
      <c r="D40" s="153" t="s">
        <v>2316</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2314</v>
      </c>
      <c r="B41" s="150" t="s">
        <v>2317</v>
      </c>
      <c r="C41" s="148" t="s">
        <v>2318</v>
      </c>
      <c r="D41" s="154" t="s">
        <v>2319</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2314</v>
      </c>
      <c r="B42" s="151" t="s">
        <v>2317</v>
      </c>
      <c r="C42" s="152" t="s">
        <v>2320</v>
      </c>
      <c r="D42" s="155" t="s">
        <v>2321</v>
      </c>
      <c r="E42" s="158" t="s">
        <v>2322</v>
      </c>
      <c r="F42" s="161" t="s">
        <v>2206</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2314</v>
      </c>
      <c r="B43" s="151" t="s">
        <v>2317</v>
      </c>
      <c r="C43" s="152" t="s">
        <v>2323</v>
      </c>
      <c r="D43" s="155" t="s">
        <v>2324</v>
      </c>
      <c r="E43" s="158" t="s">
        <v>2325</v>
      </c>
      <c r="F43" s="161" t="s">
        <v>2206</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2314</v>
      </c>
      <c r="B44" s="151" t="s">
        <v>2317</v>
      </c>
      <c r="C44" s="152" t="s">
        <v>2326</v>
      </c>
      <c r="D44" s="155" t="s">
        <v>2327</v>
      </c>
      <c r="E44" s="158" t="s">
        <v>2328</v>
      </c>
      <c r="F44" s="161" t="s">
        <v>2210</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2314</v>
      </c>
      <c r="B45" s="151" t="s">
        <v>2317</v>
      </c>
      <c r="C45" s="152" t="s">
        <v>2329</v>
      </c>
      <c r="D45" s="155" t="s">
        <v>2330</v>
      </c>
      <c r="E45" s="158" t="s">
        <v>2331</v>
      </c>
      <c r="F45" s="161" t="s">
        <v>2220</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2314</v>
      </c>
      <c r="B46" s="151" t="s">
        <v>2317</v>
      </c>
      <c r="C46" s="152" t="s">
        <v>2332</v>
      </c>
      <c r="D46" s="155" t="s">
        <v>2333</v>
      </c>
      <c r="E46" s="158" t="s">
        <v>2334</v>
      </c>
      <c r="F46" s="161" t="s">
        <v>2206</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2314</v>
      </c>
      <c r="B47" s="151" t="s">
        <v>2317</v>
      </c>
      <c r="C47" s="152" t="s">
        <v>2335</v>
      </c>
      <c r="D47" s="155" t="s">
        <v>2336</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2314</v>
      </c>
      <c r="B48" s="151" t="s">
        <v>2317</v>
      </c>
      <c r="C48" s="152" t="s">
        <v>2337</v>
      </c>
      <c r="D48" s="155" t="s">
        <v>2338</v>
      </c>
      <c r="E48" s="158" t="s">
        <v>2339</v>
      </c>
      <c r="F48" s="161" t="s">
        <v>2206</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2314</v>
      </c>
      <c r="B49" s="151" t="s">
        <v>2317</v>
      </c>
      <c r="C49" s="152" t="s">
        <v>2340</v>
      </c>
      <c r="D49" s="155" t="s">
        <v>2341</v>
      </c>
      <c r="E49" s="158" t="s">
        <v>2342</v>
      </c>
      <c r="F49" s="161" t="s">
        <v>2210</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2314</v>
      </c>
      <c r="B50" s="150" t="s">
        <v>2343</v>
      </c>
      <c r="C50" s="148" t="s">
        <v>2344</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2314</v>
      </c>
      <c r="B51" s="151" t="s">
        <v>2343</v>
      </c>
      <c r="C51" s="152" t="s">
        <v>2345</v>
      </c>
      <c r="D51" s="155" t="s">
        <v>2346</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2314</v>
      </c>
      <c r="B52" s="151" t="s">
        <v>2343</v>
      </c>
      <c r="C52" s="152" t="s">
        <v>2347</v>
      </c>
      <c r="D52" s="155" t="s">
        <v>2348</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2314</v>
      </c>
      <c r="B53" s="151" t="s">
        <v>2343</v>
      </c>
      <c r="C53" s="152" t="s">
        <v>2349</v>
      </c>
      <c r="D53" s="155" t="s">
        <v>2350</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2314</v>
      </c>
      <c r="B54" s="151" t="s">
        <v>2343</v>
      </c>
      <c r="C54" s="152" t="s">
        <v>2351</v>
      </c>
      <c r="D54" s="155" t="s">
        <v>2352</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2314</v>
      </c>
      <c r="B55" s="151" t="s">
        <v>2343</v>
      </c>
      <c r="C55" s="152" t="s">
        <v>2353</v>
      </c>
      <c r="D55" s="155" t="s">
        <v>2354</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2314</v>
      </c>
      <c r="B56" s="150" t="s">
        <v>507</v>
      </c>
      <c r="C56" s="148" t="s">
        <v>2355</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2314</v>
      </c>
      <c r="B57" s="151" t="s">
        <v>507</v>
      </c>
      <c r="C57" s="152" t="s">
        <v>2356</v>
      </c>
      <c r="D57" s="155" t="s">
        <v>2357</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2314</v>
      </c>
      <c r="B58" s="151" t="s">
        <v>507</v>
      </c>
      <c r="C58" s="152" t="s">
        <v>2358</v>
      </c>
      <c r="D58" s="155" t="s">
        <v>2359</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2314</v>
      </c>
      <c r="B59" s="151" t="s">
        <v>507</v>
      </c>
      <c r="C59" s="152" t="s">
        <v>2360</v>
      </c>
      <c r="D59" s="155" t="s">
        <v>2361</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2314</v>
      </c>
      <c r="B60" s="151" t="s">
        <v>507</v>
      </c>
      <c r="C60" s="152" t="s">
        <v>2362</v>
      </c>
      <c r="D60" s="155" t="s">
        <v>2363</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2314</v>
      </c>
      <c r="B61" s="150" t="s">
        <v>2364</v>
      </c>
      <c r="C61" s="148" t="s">
        <v>2365</v>
      </c>
      <c r="D61" s="154" t="s">
        <v>2366</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2314</v>
      </c>
      <c r="B62" s="151" t="s">
        <v>2364</v>
      </c>
      <c r="C62" s="152" t="s">
        <v>2367</v>
      </c>
      <c r="D62" s="155" t="s">
        <v>2368</v>
      </c>
      <c r="E62" s="158" t="s">
        <v>2369</v>
      </c>
      <c r="F62" s="161" t="s">
        <v>2206</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2314</v>
      </c>
      <c r="B63" s="151" t="s">
        <v>2364</v>
      </c>
      <c r="C63" s="152" t="s">
        <v>2370</v>
      </c>
      <c r="D63" s="155" t="s">
        <v>2371</v>
      </c>
      <c r="E63" s="158" t="s">
        <v>2372</v>
      </c>
      <c r="F63" s="161" t="s">
        <v>2210</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2314</v>
      </c>
      <c r="B64" s="151" t="s">
        <v>2364</v>
      </c>
      <c r="C64" s="152" t="s">
        <v>2373</v>
      </c>
      <c r="D64" s="155" t="s">
        <v>2374</v>
      </c>
      <c r="E64" s="158" t="s">
        <v>2375</v>
      </c>
      <c r="F64" s="161" t="s">
        <v>2206</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2314</v>
      </c>
      <c r="B65" s="151" t="s">
        <v>2364</v>
      </c>
      <c r="C65" s="152" t="s">
        <v>2376</v>
      </c>
      <c r="D65" s="155" t="s">
        <v>2377</v>
      </c>
      <c r="E65" s="158" t="s">
        <v>2378</v>
      </c>
      <c r="F65" s="161" t="s">
        <v>2206</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2314</v>
      </c>
      <c r="B66" s="150" t="s">
        <v>1972</v>
      </c>
      <c r="C66" s="148" t="s">
        <v>2379</v>
      </c>
      <c r="D66" s="154" t="s">
        <v>2380</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2314</v>
      </c>
      <c r="B67" s="151" t="s">
        <v>1972</v>
      </c>
      <c r="C67" s="152" t="s">
        <v>2381</v>
      </c>
      <c r="D67" s="155" t="s">
        <v>2382</v>
      </c>
      <c r="E67" s="158" t="s">
        <v>2383</v>
      </c>
      <c r="F67" s="161" t="s">
        <v>2206</v>
      </c>
      <c r="G67" s="164">
        <f>IF(COUNTIF(H67:AU67,"&lt;&gt;")=0,"",SUMPRODUCT(((Recommendations[ImplStatus]="Implemented")+(Recommendations[ImplStatus]="Compensated"))*ISNUMBER(MATCH(Recommendations[Id],H67:AU67,0)))/COUNTIF(H67:AU67,"&lt;&gt;"))</f>
        <v>0</v>
      </c>
      <c r="H67" s="167" t="s">
        <v>87</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2314</v>
      </c>
      <c r="B68" s="151" t="s">
        <v>1972</v>
      </c>
      <c r="C68" s="152" t="s">
        <v>2384</v>
      </c>
      <c r="D68" s="155" t="s">
        <v>2385</v>
      </c>
      <c r="E68" s="158" t="s">
        <v>2386</v>
      </c>
      <c r="F68" s="161" t="s">
        <v>2206</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2314</v>
      </c>
      <c r="B69" s="151" t="s">
        <v>1972</v>
      </c>
      <c r="C69" s="152" t="s">
        <v>2387</v>
      </c>
      <c r="D69" s="155" t="s">
        <v>2388</v>
      </c>
      <c r="E69" s="158" t="s">
        <v>2389</v>
      </c>
      <c r="F69" s="161" t="s">
        <v>2210</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2314</v>
      </c>
      <c r="B70" s="151" t="s">
        <v>1972</v>
      </c>
      <c r="C70" s="152" t="s">
        <v>2390</v>
      </c>
      <c r="D70" s="155" t="s">
        <v>2391</v>
      </c>
      <c r="E70" s="158" t="s">
        <v>2392</v>
      </c>
      <c r="F70" s="161" t="s">
        <v>2206</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2314</v>
      </c>
      <c r="B71" s="151" t="s">
        <v>1972</v>
      </c>
      <c r="C71" s="152" t="s">
        <v>2393</v>
      </c>
      <c r="D71" s="155" t="s">
        <v>2394</v>
      </c>
      <c r="E71" s="158" t="s">
        <v>2395</v>
      </c>
      <c r="F71" s="161" t="s">
        <v>2206</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2314</v>
      </c>
      <c r="B72" s="151" t="s">
        <v>1972</v>
      </c>
      <c r="C72" s="152" t="s">
        <v>2396</v>
      </c>
      <c r="D72" s="155" t="s">
        <v>2397</v>
      </c>
      <c r="E72" s="158" t="s">
        <v>2398</v>
      </c>
      <c r="F72" s="161" t="s">
        <v>2206</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2314</v>
      </c>
      <c r="B73" s="151" t="s">
        <v>1972</v>
      </c>
      <c r="C73" s="152" t="s">
        <v>2399</v>
      </c>
      <c r="D73" s="155" t="s">
        <v>2400</v>
      </c>
      <c r="E73" s="158" t="s">
        <v>2401</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2314</v>
      </c>
      <c r="B74" s="151" t="s">
        <v>1972</v>
      </c>
      <c r="C74" s="152" t="s">
        <v>2402</v>
      </c>
      <c r="D74" s="155" t="s">
        <v>2403</v>
      </c>
      <c r="E74" s="158" t="s">
        <v>2404</v>
      </c>
      <c r="F74" s="161" t="s">
        <v>2210</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2314</v>
      </c>
      <c r="B75" s="151" t="s">
        <v>1972</v>
      </c>
      <c r="C75" s="152" t="s">
        <v>2405</v>
      </c>
      <c r="D75" s="155" t="s">
        <v>2406</v>
      </c>
      <c r="E75" s="158" t="s">
        <v>2407</v>
      </c>
      <c r="F75" s="161" t="s">
        <v>2220</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2314</v>
      </c>
      <c r="B76" s="151" t="s">
        <v>1972</v>
      </c>
      <c r="C76" s="152" t="s">
        <v>2408</v>
      </c>
      <c r="D76" s="155" t="s">
        <v>2409</v>
      </c>
      <c r="E76" s="158" t="s">
        <v>2410</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2314</v>
      </c>
      <c r="B77" s="150" t="s">
        <v>2242</v>
      </c>
      <c r="C77" s="148" t="s">
        <v>2411</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2314</v>
      </c>
      <c r="B78" s="151" t="s">
        <v>2242</v>
      </c>
      <c r="C78" s="152" t="s">
        <v>2412</v>
      </c>
      <c r="D78" s="155" t="s">
        <v>2413</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2314</v>
      </c>
      <c r="B79" s="151" t="s">
        <v>2242</v>
      </c>
      <c r="C79" s="152" t="s">
        <v>2414</v>
      </c>
      <c r="D79" s="155" t="s">
        <v>2415</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2314</v>
      </c>
      <c r="B80" s="151" t="s">
        <v>2242</v>
      </c>
      <c r="C80" s="152" t="s">
        <v>2416</v>
      </c>
      <c r="D80" s="155" t="s">
        <v>2417</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2314</v>
      </c>
      <c r="B81" s="150" t="s">
        <v>2170</v>
      </c>
      <c r="C81" s="148" t="s">
        <v>2418</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2314</v>
      </c>
      <c r="B82" s="151" t="s">
        <v>2170</v>
      </c>
      <c r="C82" s="152" t="s">
        <v>2419</v>
      </c>
      <c r="D82" s="155" t="s">
        <v>2420</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2314</v>
      </c>
      <c r="B83" s="151" t="s">
        <v>2170</v>
      </c>
      <c r="C83" s="152" t="s">
        <v>2421</v>
      </c>
      <c r="D83" s="155" t="s">
        <v>2422</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2314</v>
      </c>
      <c r="B84" s="151" t="s">
        <v>2170</v>
      </c>
      <c r="C84" s="152" t="s">
        <v>2423</v>
      </c>
      <c r="D84" s="155" t="s">
        <v>2424</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2314</v>
      </c>
      <c r="B85" s="151" t="s">
        <v>2170</v>
      </c>
      <c r="C85" s="152" t="s">
        <v>2425</v>
      </c>
      <c r="D85" s="155" t="s">
        <v>2426</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2314</v>
      </c>
      <c r="B86" s="151" t="s">
        <v>2170</v>
      </c>
      <c r="C86" s="152" t="s">
        <v>2427</v>
      </c>
      <c r="D86" s="155" t="s">
        <v>2428</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2429</v>
      </c>
      <c r="B87" s="149" t="s">
        <v>25</v>
      </c>
      <c r="C87" s="147" t="s">
        <v>2430</v>
      </c>
      <c r="D87" s="153" t="s">
        <v>2431</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2429</v>
      </c>
      <c r="B88" s="150" t="s">
        <v>2432</v>
      </c>
      <c r="C88" s="148" t="s">
        <v>2433</v>
      </c>
      <c r="D88" s="154" t="s">
        <v>2434</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2429</v>
      </c>
      <c r="B89" s="151" t="s">
        <v>2432</v>
      </c>
      <c r="C89" s="152" t="s">
        <v>2435</v>
      </c>
      <c r="D89" s="155" t="s">
        <v>2436</v>
      </c>
      <c r="E89" s="158" t="s">
        <v>2437</v>
      </c>
      <c r="F89" s="161" t="s">
        <v>2206</v>
      </c>
      <c r="G89" s="164">
        <f>IF(COUNTIF(H89:AU89,"&lt;&gt;")=0,"",SUMPRODUCT(((Recommendations[ImplStatus]="Implemented")+(Recommendations[ImplStatus]="Compensated"))*ISNUMBER(MATCH(Recommendations[Id],H89:AU89,0)))/COUNTIF(H89:AU89,"&lt;&gt;"))</f>
        <v>0</v>
      </c>
      <c r="H89" s="167" t="s">
        <v>45</v>
      </c>
      <c r="I89" s="167" t="s">
        <v>80</v>
      </c>
      <c r="J89" s="167" t="s">
        <v>109</v>
      </c>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2429</v>
      </c>
      <c r="B90" s="151" t="s">
        <v>2432</v>
      </c>
      <c r="C90" s="152" t="s">
        <v>2438</v>
      </c>
      <c r="D90" s="155" t="s">
        <v>2439</v>
      </c>
      <c r="E90" s="158" t="s">
        <v>2440</v>
      </c>
      <c r="F90" s="161" t="s">
        <v>2210</v>
      </c>
      <c r="G90" s="164">
        <f>IF(COUNTIF(H90:AU90,"&lt;&gt;")=0,"",SUMPRODUCT(((Recommendations[ImplStatus]="Implemented")+(Recommendations[ImplStatus]="Compensated"))*ISNUMBER(MATCH(Recommendations[Id],H90:AU90,0)))/COUNTIF(H90:AU90,"&lt;&gt;"))</f>
        <v>0</v>
      </c>
      <c r="H90" s="167" t="s">
        <v>53</v>
      </c>
      <c r="I90" s="167" t="s">
        <v>152</v>
      </c>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2429</v>
      </c>
      <c r="B91" s="151" t="s">
        <v>2432</v>
      </c>
      <c r="C91" s="152" t="s">
        <v>2441</v>
      </c>
      <c r="D91" s="155" t="s">
        <v>2442</v>
      </c>
      <c r="E91" s="158" t="s">
        <v>2443</v>
      </c>
      <c r="F91" s="161" t="s">
        <v>2206</v>
      </c>
      <c r="G91" s="164">
        <f>IF(COUNTIF(H91:AU91,"&lt;&gt;")=0,"",SUMPRODUCT(((Recommendations[ImplStatus]="Implemented")+(Recommendations[ImplStatus]="Compensated"))*ISNUMBER(MATCH(Recommendations[Id],H91:AU91,0)))/COUNTIF(H91:AU91,"&lt;&gt;"))</f>
        <v>0</v>
      </c>
      <c r="H91" s="167" t="s">
        <v>18</v>
      </c>
      <c r="I91" s="167" t="s">
        <v>80</v>
      </c>
      <c r="J91" s="167" t="s">
        <v>109</v>
      </c>
      <c r="K91" s="167" t="s">
        <v>181</v>
      </c>
      <c r="L91" s="167" t="s">
        <v>236</v>
      </c>
      <c r="M91" s="167" t="s">
        <v>253</v>
      </c>
      <c r="N91" s="167" t="s">
        <v>324</v>
      </c>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2429</v>
      </c>
      <c r="B92" s="151" t="s">
        <v>2432</v>
      </c>
      <c r="C92" s="152" t="s">
        <v>2444</v>
      </c>
      <c r="D92" s="155" t="s">
        <v>2445</v>
      </c>
      <c r="E92" s="158" t="s">
        <v>2446</v>
      </c>
      <c r="F92" s="161" t="s">
        <v>2206</v>
      </c>
      <c r="G92" s="164">
        <f>IF(COUNTIF(H92:AU92,"&lt;&gt;")=0,"",SUMPRODUCT(((Recommendations[ImplStatus]="Implemented")+(Recommendations[ImplStatus]="Compensated"))*ISNUMBER(MATCH(Recommendations[Id],H92:AU92,0)))/COUNTIF(H92:AU92,"&lt;&gt;"))</f>
        <v>0</v>
      </c>
      <c r="H92" s="167" t="s">
        <v>166</v>
      </c>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2429</v>
      </c>
      <c r="B93" s="151" t="s">
        <v>2432</v>
      </c>
      <c r="C93" s="152" t="s">
        <v>2447</v>
      </c>
      <c r="D93" s="155" t="s">
        <v>2448</v>
      </c>
      <c r="E93" s="158" t="s">
        <v>2449</v>
      </c>
      <c r="F93" s="161" t="s">
        <v>2206</v>
      </c>
      <c r="G93" s="164">
        <f>IF(COUNTIF(H93:AU93,"&lt;&gt;")=0,"",SUMPRODUCT(((Recommendations[ImplStatus]="Implemented")+(Recommendations[ImplStatus]="Compensated"))*ISNUMBER(MATCH(Recommendations[Id],H93:AU93,0)))/COUNTIF(H93:AU93,"&lt;&gt;"))</f>
        <v>0</v>
      </c>
      <c r="H93" s="167" t="s">
        <v>18</v>
      </c>
      <c r="I93" s="167" t="s">
        <v>45</v>
      </c>
      <c r="J93" s="167" t="s">
        <v>53</v>
      </c>
      <c r="K93" s="167" t="s">
        <v>59</v>
      </c>
      <c r="L93" s="167" t="s">
        <v>152</v>
      </c>
      <c r="M93" s="167" t="s">
        <v>166</v>
      </c>
      <c r="N93" s="167" t="s">
        <v>181</v>
      </c>
      <c r="O93" s="167" t="s">
        <v>236</v>
      </c>
      <c r="P93" s="167" t="s">
        <v>324</v>
      </c>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2429</v>
      </c>
      <c r="B94" s="151" t="s">
        <v>2432</v>
      </c>
      <c r="C94" s="152" t="s">
        <v>2450</v>
      </c>
      <c r="D94" s="155" t="s">
        <v>2451</v>
      </c>
      <c r="E94" s="158" t="s">
        <v>2452</v>
      </c>
      <c r="F94" s="161" t="s">
        <v>2210</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2429</v>
      </c>
      <c r="B95" s="150" t="s">
        <v>2453</v>
      </c>
      <c r="C95" s="148" t="s">
        <v>2454</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2429</v>
      </c>
      <c r="B96" s="151" t="s">
        <v>2453</v>
      </c>
      <c r="C96" s="152" t="s">
        <v>2455</v>
      </c>
      <c r="D96" s="155" t="s">
        <v>2456</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2429</v>
      </c>
      <c r="B97" s="151" t="s">
        <v>2453</v>
      </c>
      <c r="C97" s="152" t="s">
        <v>2457</v>
      </c>
      <c r="D97" s="155" t="s">
        <v>2458</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2429</v>
      </c>
      <c r="B98" s="151" t="s">
        <v>2453</v>
      </c>
      <c r="C98" s="152" t="s">
        <v>2459</v>
      </c>
      <c r="D98" s="155" t="s">
        <v>2460</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2429</v>
      </c>
      <c r="B99" s="151" t="s">
        <v>2453</v>
      </c>
      <c r="C99" s="152" t="s">
        <v>2461</v>
      </c>
      <c r="D99" s="155" t="s">
        <v>2462</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2429</v>
      </c>
      <c r="B100" s="151" t="s">
        <v>2453</v>
      </c>
      <c r="C100" s="152" t="s">
        <v>2463</v>
      </c>
      <c r="D100" s="155" t="s">
        <v>2464</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2429</v>
      </c>
      <c r="B101" s="151" t="s">
        <v>2453</v>
      </c>
      <c r="C101" s="152" t="s">
        <v>2465</v>
      </c>
      <c r="D101" s="155" t="s">
        <v>2466</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2429</v>
      </c>
      <c r="B102" s="151" t="s">
        <v>2453</v>
      </c>
      <c r="C102" s="152" t="s">
        <v>2467</v>
      </c>
      <c r="D102" s="155" t="s">
        <v>2468</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2429</v>
      </c>
      <c r="B103" s="150" t="s">
        <v>1613</v>
      </c>
      <c r="C103" s="148" t="s">
        <v>2469</v>
      </c>
      <c r="D103" s="154" t="s">
        <v>2470</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2429</v>
      </c>
      <c r="B104" s="151" t="s">
        <v>1613</v>
      </c>
      <c r="C104" s="152" t="s">
        <v>2471</v>
      </c>
      <c r="D104" s="155" t="s">
        <v>2472</v>
      </c>
      <c r="E104" s="158" t="s">
        <v>2473</v>
      </c>
      <c r="F104" s="161" t="s">
        <v>2206</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2429</v>
      </c>
      <c r="B105" s="151" t="s">
        <v>1613</v>
      </c>
      <c r="C105" s="152" t="s">
        <v>2474</v>
      </c>
      <c r="D105" s="155" t="s">
        <v>2475</v>
      </c>
      <c r="E105" s="158" t="s">
        <v>2476</v>
      </c>
      <c r="F105" s="161" t="s">
        <v>2210</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2429</v>
      </c>
      <c r="B106" s="151" t="s">
        <v>1613</v>
      </c>
      <c r="C106" s="152" t="s">
        <v>2477</v>
      </c>
      <c r="D106" s="155" t="s">
        <v>2478</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2429</v>
      </c>
      <c r="B107" s="151" t="s">
        <v>1613</v>
      </c>
      <c r="C107" s="152" t="s">
        <v>2479</v>
      </c>
      <c r="D107" s="155" t="s">
        <v>2480</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2429</v>
      </c>
      <c r="B108" s="151" t="s">
        <v>1613</v>
      </c>
      <c r="C108" s="152" t="s">
        <v>2481</v>
      </c>
      <c r="D108" s="155" t="s">
        <v>2482</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2429</v>
      </c>
      <c r="B109" s="150" t="s">
        <v>2483</v>
      </c>
      <c r="C109" s="148" t="s">
        <v>2484</v>
      </c>
      <c r="D109" s="154" t="s">
        <v>2485</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2429</v>
      </c>
      <c r="B110" s="151" t="s">
        <v>2483</v>
      </c>
      <c r="C110" s="152" t="s">
        <v>2486</v>
      </c>
      <c r="D110" s="155" t="s">
        <v>2487</v>
      </c>
      <c r="E110" s="158" t="s">
        <v>2488</v>
      </c>
      <c r="F110" s="161" t="s">
        <v>2206</v>
      </c>
      <c r="G110" s="164">
        <f>IF(COUNTIF(H110:AU110,"&lt;&gt;")=0,"",SUMPRODUCT(((Recommendations[ImplStatus]="Implemented")+(Recommendations[ImplStatus]="Compensated"))*ISNUMBER(MATCH(Recommendations[Id],H110:AU110,0)))/COUNTIF(H110:AU110,"&lt;&gt;"))</f>
        <v>0</v>
      </c>
      <c r="H110" s="167" t="s">
        <v>73</v>
      </c>
      <c r="I110" s="167" t="s">
        <v>123</v>
      </c>
      <c r="J110" s="167" t="s">
        <v>145</v>
      </c>
      <c r="K110" s="167" t="s">
        <v>159</v>
      </c>
      <c r="L110" s="167" t="s">
        <v>174</v>
      </c>
      <c r="M110" s="167" t="s">
        <v>231</v>
      </c>
      <c r="N110" s="167" t="s">
        <v>317</v>
      </c>
      <c r="O110" s="167" t="s">
        <v>331</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2429</v>
      </c>
      <c r="B111" s="151" t="s">
        <v>2483</v>
      </c>
      <c r="C111" s="152" t="s">
        <v>2489</v>
      </c>
      <c r="D111" s="155" t="s">
        <v>2490</v>
      </c>
      <c r="E111" s="158" t="s">
        <v>2491</v>
      </c>
      <c r="F111" s="161" t="s">
        <v>2206</v>
      </c>
      <c r="G111" s="164">
        <f>IF(COUNTIF(H111:AU111,"&lt;&gt;")=0,"",SUMPRODUCT(((Recommendations[ImplStatus]="Implemented")+(Recommendations[ImplStatus]="Compensated"))*ISNUMBER(MATCH(Recommendations[Id],H111:AU111,0)))/COUNTIF(H111:AU111,"&lt;&gt;"))</f>
        <v>0</v>
      </c>
      <c r="H111" s="167" t="s">
        <v>31</v>
      </c>
      <c r="I111" s="167" t="s">
        <v>39</v>
      </c>
      <c r="J111" s="167" t="s">
        <v>218</v>
      </c>
      <c r="K111" s="167" t="s">
        <v>224</v>
      </c>
      <c r="L111" s="167" t="s">
        <v>285</v>
      </c>
      <c r="M111" s="167" t="s">
        <v>291</v>
      </c>
      <c r="N111" s="167" t="s">
        <v>343</v>
      </c>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2429</v>
      </c>
      <c r="B112" s="151" t="s">
        <v>2483</v>
      </c>
      <c r="C112" s="152" t="s">
        <v>2492</v>
      </c>
      <c r="D112" s="155" t="s">
        <v>2493</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2429</v>
      </c>
      <c r="B113" s="151" t="s">
        <v>2483</v>
      </c>
      <c r="C113" s="152" t="s">
        <v>2494</v>
      </c>
      <c r="D113" s="155" t="s">
        <v>2495</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2429</v>
      </c>
      <c r="B114" s="151" t="s">
        <v>2483</v>
      </c>
      <c r="C114" s="152" t="s">
        <v>2496</v>
      </c>
      <c r="D114" s="155" t="s">
        <v>2497</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2429</v>
      </c>
      <c r="B115" s="151" t="s">
        <v>2483</v>
      </c>
      <c r="C115" s="152" t="s">
        <v>2498</v>
      </c>
      <c r="D115" s="155" t="s">
        <v>2499</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2429</v>
      </c>
      <c r="B116" s="151" t="s">
        <v>2483</v>
      </c>
      <c r="C116" s="152" t="s">
        <v>2500</v>
      </c>
      <c r="D116" s="155" t="s">
        <v>2501</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2429</v>
      </c>
      <c r="B117" s="151" t="s">
        <v>2483</v>
      </c>
      <c r="C117" s="152" t="s">
        <v>2502</v>
      </c>
      <c r="D117" s="155" t="s">
        <v>2503</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2429</v>
      </c>
      <c r="B118" s="151" t="s">
        <v>2483</v>
      </c>
      <c r="C118" s="152" t="s">
        <v>2504</v>
      </c>
      <c r="D118" s="155" t="s">
        <v>2505</v>
      </c>
      <c r="E118" s="158" t="s">
        <v>2506</v>
      </c>
      <c r="F118" s="161" t="s">
        <v>2206</v>
      </c>
      <c r="G118" s="164">
        <f>IF(COUNTIF(H118:AU118,"&lt;&gt;")=0,"",SUMPRODUCT(((Recommendations[ImplStatus]="Implemented")+(Recommendations[ImplStatus]="Compensated"))*ISNUMBER(MATCH(Recommendations[Id],H118:AU118,0)))/COUNTIF(H118:AU118,"&lt;&gt;"))</f>
        <v>0</v>
      </c>
      <c r="H118" s="167" t="s">
        <v>159</v>
      </c>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2429</v>
      </c>
      <c r="B119" s="151" t="s">
        <v>2483</v>
      </c>
      <c r="C119" s="152" t="s">
        <v>2507</v>
      </c>
      <c r="D119" s="155" t="s">
        <v>2508</v>
      </c>
      <c r="E119" s="158" t="s">
        <v>2509</v>
      </c>
      <c r="F119" s="161" t="s">
        <v>2206</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2429</v>
      </c>
      <c r="B120" s="150" t="s">
        <v>2510</v>
      </c>
      <c r="C120" s="148" t="s">
        <v>2511</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2429</v>
      </c>
      <c r="B121" s="151" t="s">
        <v>2510</v>
      </c>
      <c r="C121" s="152" t="s">
        <v>2512</v>
      </c>
      <c r="D121" s="155" t="s">
        <v>2513</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2429</v>
      </c>
      <c r="B122" s="151" t="s">
        <v>2510</v>
      </c>
      <c r="C122" s="152" t="s">
        <v>2514</v>
      </c>
      <c r="D122" s="155" t="s">
        <v>2515</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2429</v>
      </c>
      <c r="B123" s="151" t="s">
        <v>2510</v>
      </c>
      <c r="C123" s="152" t="s">
        <v>2516</v>
      </c>
      <c r="D123" s="155" t="s">
        <v>2517</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2429</v>
      </c>
      <c r="B124" s="151" t="s">
        <v>2510</v>
      </c>
      <c r="C124" s="152" t="s">
        <v>2518</v>
      </c>
      <c r="D124" s="155" t="s">
        <v>2519</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2429</v>
      </c>
      <c r="B125" s="151" t="s">
        <v>2510</v>
      </c>
      <c r="C125" s="152" t="s">
        <v>2520</v>
      </c>
      <c r="D125" s="155" t="s">
        <v>2521</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2429</v>
      </c>
      <c r="B126" s="151" t="s">
        <v>2510</v>
      </c>
      <c r="C126" s="152" t="s">
        <v>2522</v>
      </c>
      <c r="D126" s="155" t="s">
        <v>2523</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2429</v>
      </c>
      <c r="B127" s="151" t="s">
        <v>2510</v>
      </c>
      <c r="C127" s="152" t="s">
        <v>2524</v>
      </c>
      <c r="D127" s="155" t="s">
        <v>2525</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2429</v>
      </c>
      <c r="B128" s="151" t="s">
        <v>2510</v>
      </c>
      <c r="C128" s="152" t="s">
        <v>2526</v>
      </c>
      <c r="D128" s="155" t="s">
        <v>2527</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2429</v>
      </c>
      <c r="B129" s="151" t="s">
        <v>2510</v>
      </c>
      <c r="C129" s="152" t="s">
        <v>2528</v>
      </c>
      <c r="D129" s="155" t="s">
        <v>2529</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2429</v>
      </c>
      <c r="B130" s="151" t="s">
        <v>2510</v>
      </c>
      <c r="C130" s="152" t="s">
        <v>2530</v>
      </c>
      <c r="D130" s="155" t="s">
        <v>2531</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2429</v>
      </c>
      <c r="B131" s="151" t="s">
        <v>2510</v>
      </c>
      <c r="C131" s="152" t="s">
        <v>2532</v>
      </c>
      <c r="D131" s="155" t="s">
        <v>2533</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2429</v>
      </c>
      <c r="B132" s="151" t="s">
        <v>2510</v>
      </c>
      <c r="C132" s="152" t="s">
        <v>2534</v>
      </c>
      <c r="D132" s="155" t="s">
        <v>2535</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2429</v>
      </c>
      <c r="B133" s="150" t="s">
        <v>2536</v>
      </c>
      <c r="C133" s="148" t="s">
        <v>2537</v>
      </c>
      <c r="D133" s="154" t="s">
        <v>2538</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2429</v>
      </c>
      <c r="B134" s="151" t="s">
        <v>2536</v>
      </c>
      <c r="C134" s="152" t="s">
        <v>2539</v>
      </c>
      <c r="D134" s="155" t="s">
        <v>2540</v>
      </c>
      <c r="E134" s="158" t="s">
        <v>2541</v>
      </c>
      <c r="F134" s="161" t="s">
        <v>2210</v>
      </c>
      <c r="G134" s="164">
        <f>IF(COUNTIF(H134:AU134,"&lt;&gt;")=0,"",SUMPRODUCT(((Recommendations[ImplStatus]="Implemented")+(Recommendations[ImplStatus]="Compensated"))*ISNUMBER(MATCH(Recommendations[Id],H134:AU134,0)))/COUNTIF(H134:AU134,"&lt;&gt;"))</f>
        <v>0</v>
      </c>
      <c r="H134" s="167" t="s">
        <v>59</v>
      </c>
      <c r="I134" s="167" t="s">
        <v>66</v>
      </c>
      <c r="J134" s="167" t="s">
        <v>95</v>
      </c>
      <c r="K134" s="167" t="s">
        <v>102</v>
      </c>
      <c r="L134" s="167" t="s">
        <v>116</v>
      </c>
      <c r="M134" s="167" t="s">
        <v>130</v>
      </c>
      <c r="N134" s="167" t="s">
        <v>187</v>
      </c>
      <c r="O134" s="167" t="s">
        <v>193</v>
      </c>
      <c r="P134" s="167" t="s">
        <v>242</v>
      </c>
      <c r="Q134" s="167" t="s">
        <v>247</v>
      </c>
      <c r="R134" s="167" t="s">
        <v>305</v>
      </c>
      <c r="S134" s="167" t="s">
        <v>310</v>
      </c>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2429</v>
      </c>
      <c r="B135" s="151" t="s">
        <v>2536</v>
      </c>
      <c r="C135" s="152" t="s">
        <v>2542</v>
      </c>
      <c r="D135" s="155" t="s">
        <v>2543</v>
      </c>
      <c r="E135" s="158" t="s">
        <v>2544</v>
      </c>
      <c r="F135" s="161" t="s">
        <v>2210</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2429</v>
      </c>
      <c r="B136" s="151" t="s">
        <v>2536</v>
      </c>
      <c r="C136" s="152" t="s">
        <v>2545</v>
      </c>
      <c r="D136" s="155" t="s">
        <v>2546</v>
      </c>
      <c r="E136" s="158" t="s">
        <v>2547</v>
      </c>
      <c r="F136" s="161" t="s">
        <v>2206</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2429</v>
      </c>
      <c r="B137" s="151" t="s">
        <v>2536</v>
      </c>
      <c r="C137" s="152" t="s">
        <v>2548</v>
      </c>
      <c r="D137" s="155" t="s">
        <v>2549</v>
      </c>
      <c r="E137" s="158" t="s">
        <v>2550</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2429</v>
      </c>
      <c r="B138" s="150" t="s">
        <v>1846</v>
      </c>
      <c r="C138" s="148" t="s">
        <v>2551</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2429</v>
      </c>
      <c r="B139" s="151" t="s">
        <v>1846</v>
      </c>
      <c r="C139" s="152" t="s">
        <v>2552</v>
      </c>
      <c r="D139" s="155" t="s">
        <v>2553</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2429</v>
      </c>
      <c r="B140" s="151" t="s">
        <v>1846</v>
      </c>
      <c r="C140" s="152" t="s">
        <v>2554</v>
      </c>
      <c r="D140" s="155" t="s">
        <v>2555</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2429</v>
      </c>
      <c r="B141" s="150" t="s">
        <v>2556</v>
      </c>
      <c r="C141" s="148" t="s">
        <v>2557</v>
      </c>
      <c r="D141" s="154" t="s">
        <v>2558</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2429</v>
      </c>
      <c r="B142" s="151" t="s">
        <v>2556</v>
      </c>
      <c r="C142" s="152" t="s">
        <v>2559</v>
      </c>
      <c r="D142" s="155" t="s">
        <v>2560</v>
      </c>
      <c r="E142" s="158" t="s">
        <v>2561</v>
      </c>
      <c r="F142" s="161" t="s">
        <v>2206</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2429</v>
      </c>
      <c r="B143" s="151" t="s">
        <v>2556</v>
      </c>
      <c r="C143" s="152" t="s">
        <v>2562</v>
      </c>
      <c r="D143" s="155" t="s">
        <v>2563</v>
      </c>
      <c r="E143" s="158" t="s">
        <v>2564</v>
      </c>
      <c r="F143" s="161" t="s">
        <v>2206</v>
      </c>
      <c r="G143" s="164">
        <f>IF(COUNTIF(H143:AU143,"&lt;&gt;")=0,"",SUMPRODUCT(((Recommendations[ImplStatus]="Implemented")+(Recommendations[ImplStatus]="Compensated"))*ISNUMBER(MATCH(Recommendations[Id],H143:AU143,0)))/COUNTIF(H143:AU143,"&lt;&gt;"))</f>
        <v>0</v>
      </c>
      <c r="H143" s="167" t="s">
        <v>87</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2429</v>
      </c>
      <c r="B144" s="151" t="s">
        <v>2556</v>
      </c>
      <c r="C144" s="152" t="s">
        <v>2565</v>
      </c>
      <c r="D144" s="155" t="s">
        <v>2566</v>
      </c>
      <c r="E144" s="158" t="s">
        <v>2567</v>
      </c>
      <c r="F144" s="161" t="s">
        <v>2210</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2429</v>
      </c>
      <c r="B145" s="151" t="s">
        <v>2556</v>
      </c>
      <c r="C145" s="152" t="s">
        <v>2568</v>
      </c>
      <c r="D145" s="155" t="s">
        <v>2569</v>
      </c>
      <c r="E145" s="158" t="s">
        <v>2570</v>
      </c>
      <c r="F145" s="161" t="s">
        <v>2206</v>
      </c>
      <c r="G145" s="164">
        <f>IF(COUNTIF(H145:AU145,"&lt;&gt;")=0,"",SUMPRODUCT(((Recommendations[ImplStatus]="Implemented")+(Recommendations[ImplStatus]="Compensated"))*ISNUMBER(MATCH(Recommendations[Id],H145:AU145,0)))/COUNTIF(H145:AU145,"&lt;&gt;"))</f>
        <v>0</v>
      </c>
      <c r="H145" s="167" t="s">
        <v>137</v>
      </c>
      <c r="I145" s="167" t="s">
        <v>199</v>
      </c>
      <c r="J145" s="167" t="s">
        <v>206</v>
      </c>
      <c r="K145" s="167" t="s">
        <v>212</v>
      </c>
      <c r="L145" s="167" t="s">
        <v>259</v>
      </c>
      <c r="M145" s="167" t="s">
        <v>266</v>
      </c>
      <c r="N145" s="167" t="s">
        <v>272</v>
      </c>
      <c r="O145" s="167" t="s">
        <v>279</v>
      </c>
      <c r="P145" s="167" t="s">
        <v>299</v>
      </c>
      <c r="Q145" s="167" t="s">
        <v>337</v>
      </c>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2429</v>
      </c>
      <c r="B146" s="151" t="s">
        <v>2556</v>
      </c>
      <c r="C146" s="152" t="s">
        <v>2571</v>
      </c>
      <c r="D146" s="155" t="s">
        <v>2572</v>
      </c>
      <c r="E146" s="158" t="s">
        <v>2573</v>
      </c>
      <c r="F146" s="161" t="s">
        <v>2206</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2429</v>
      </c>
      <c r="B147" s="151" t="s">
        <v>2556</v>
      </c>
      <c r="C147" s="152" t="s">
        <v>2574</v>
      </c>
      <c r="D147" s="155" t="s">
        <v>2575</v>
      </c>
      <c r="E147" s="158" t="s">
        <v>2576</v>
      </c>
      <c r="F147" s="161" t="s">
        <v>2206</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2429</v>
      </c>
      <c r="B148" s="150" t="s">
        <v>2577</v>
      </c>
      <c r="C148" s="148" t="s">
        <v>2578</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2429</v>
      </c>
      <c r="B149" s="151" t="s">
        <v>2577</v>
      </c>
      <c r="C149" s="152" t="s">
        <v>2579</v>
      </c>
      <c r="D149" s="155" t="s">
        <v>2580</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2429</v>
      </c>
      <c r="B150" s="151" t="s">
        <v>2577</v>
      </c>
      <c r="C150" s="152" t="s">
        <v>2581</v>
      </c>
      <c r="D150" s="155" t="s">
        <v>2582</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2429</v>
      </c>
      <c r="B151" s="151" t="s">
        <v>2577</v>
      </c>
      <c r="C151" s="152" t="s">
        <v>2583</v>
      </c>
      <c r="D151" s="155" t="s">
        <v>2584</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2429</v>
      </c>
      <c r="B152" s="151" t="s">
        <v>2577</v>
      </c>
      <c r="C152" s="152" t="s">
        <v>2585</v>
      </c>
      <c r="D152" s="155" t="s">
        <v>2586</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2429</v>
      </c>
      <c r="B153" s="151" t="s">
        <v>2577</v>
      </c>
      <c r="C153" s="152" t="s">
        <v>2587</v>
      </c>
      <c r="D153" s="155" t="s">
        <v>2588</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2589</v>
      </c>
      <c r="B154" s="149" t="s">
        <v>25</v>
      </c>
      <c r="C154" s="147" t="s">
        <v>2590</v>
      </c>
      <c r="D154" s="153" t="s">
        <v>2591</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2589</v>
      </c>
      <c r="B155" s="150" t="s">
        <v>2592</v>
      </c>
      <c r="C155" s="148" t="s">
        <v>2593</v>
      </c>
      <c r="D155" s="154" t="s">
        <v>2594</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2589</v>
      </c>
      <c r="B156" s="151" t="s">
        <v>2592</v>
      </c>
      <c r="C156" s="152" t="s">
        <v>2595</v>
      </c>
      <c r="D156" s="155" t="s">
        <v>2596</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2589</v>
      </c>
      <c r="B157" s="151" t="s">
        <v>2592</v>
      </c>
      <c r="C157" s="152" t="s">
        <v>2597</v>
      </c>
      <c r="D157" s="155" t="s">
        <v>2598</v>
      </c>
      <c r="E157" s="158" t="s">
        <v>2599</v>
      </c>
      <c r="F157" s="161" t="s">
        <v>2206</v>
      </c>
      <c r="G157" s="164">
        <f>IF(COUNTIF(H157:AU157,"&lt;&gt;")=0,"",SUMPRODUCT(((Recommendations[ImplStatus]="Implemented")+(Recommendations[ImplStatus]="Compensated"))*ISNUMBER(MATCH(Recommendations[Id],H157:AU157,0)))/COUNTIF(H157:AU157,"&lt;&gt;"))</f>
        <v>0</v>
      </c>
      <c r="H157" s="167" t="s">
        <v>212</v>
      </c>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2589</v>
      </c>
      <c r="B158" s="151" t="s">
        <v>2592</v>
      </c>
      <c r="C158" s="152" t="s">
        <v>2600</v>
      </c>
      <c r="D158" s="155" t="s">
        <v>2601</v>
      </c>
      <c r="E158" s="158" t="s">
        <v>2602</v>
      </c>
      <c r="F158" s="161" t="s">
        <v>2206</v>
      </c>
      <c r="G158" s="164">
        <f>IF(COUNTIF(H158:AU158,"&lt;&gt;")=0,"",SUMPRODUCT(((Recommendations[ImplStatus]="Implemented")+(Recommendations[ImplStatus]="Compensated"))*ISNUMBER(MATCH(Recommendations[Id],H158:AU158,0)))/COUNTIF(H158:AU158,"&lt;&gt;"))</f>
        <v>0</v>
      </c>
      <c r="H158" s="167" t="s">
        <v>137</v>
      </c>
      <c r="I158" s="167" t="s">
        <v>199</v>
      </c>
      <c r="J158" s="167" t="s">
        <v>206</v>
      </c>
      <c r="K158" s="167" t="s">
        <v>266</v>
      </c>
      <c r="L158" s="167" t="s">
        <v>272</v>
      </c>
      <c r="M158" s="167" t="s">
        <v>279</v>
      </c>
      <c r="N158" s="167" t="s">
        <v>299</v>
      </c>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2589</v>
      </c>
      <c r="B159" s="151" t="s">
        <v>2592</v>
      </c>
      <c r="C159" s="152" t="s">
        <v>2603</v>
      </c>
      <c r="D159" s="155" t="s">
        <v>2604</v>
      </c>
      <c r="E159" s="158" t="s">
        <v>2605</v>
      </c>
      <c r="F159" s="161" t="s">
        <v>2206</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2589</v>
      </c>
      <c r="B160" s="151" t="s">
        <v>2592</v>
      </c>
      <c r="C160" s="152" t="s">
        <v>2606</v>
      </c>
      <c r="D160" s="155" t="s">
        <v>2607</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2589</v>
      </c>
      <c r="B161" s="151" t="s">
        <v>2592</v>
      </c>
      <c r="C161" s="152" t="s">
        <v>2608</v>
      </c>
      <c r="D161" s="155" t="s">
        <v>2609</v>
      </c>
      <c r="E161" s="158" t="s">
        <v>2610</v>
      </c>
      <c r="F161" s="161" t="s">
        <v>2206</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2589</v>
      </c>
      <c r="B162" s="151" t="s">
        <v>2592</v>
      </c>
      <c r="C162" s="152" t="s">
        <v>2611</v>
      </c>
      <c r="D162" s="155" t="s">
        <v>2612</v>
      </c>
      <c r="E162" s="158" t="s">
        <v>2613</v>
      </c>
      <c r="F162" s="161" t="s">
        <v>2206</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2589</v>
      </c>
      <c r="B163" s="151" t="s">
        <v>2592</v>
      </c>
      <c r="C163" s="152" t="s">
        <v>2614</v>
      </c>
      <c r="D163" s="155" t="s">
        <v>2615</v>
      </c>
      <c r="E163" s="158" t="s">
        <v>2616</v>
      </c>
      <c r="F163" s="161" t="s">
        <v>2206</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2589</v>
      </c>
      <c r="B164" s="150" t="s">
        <v>2010</v>
      </c>
      <c r="C164" s="148" t="s">
        <v>2617</v>
      </c>
      <c r="D164" s="154" t="s">
        <v>2618</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2589</v>
      </c>
      <c r="B165" s="151" t="s">
        <v>2010</v>
      </c>
      <c r="C165" s="152" t="s">
        <v>2619</v>
      </c>
      <c r="D165" s="155" t="s">
        <v>2620</v>
      </c>
      <c r="E165" s="158" t="s">
        <v>2621</v>
      </c>
      <c r="F165" s="161" t="s">
        <v>2206</v>
      </c>
      <c r="G165" s="164">
        <f>IF(COUNTIF(H165:AU165,"&lt;&gt;")=0,"",SUMPRODUCT(((Recommendations[ImplStatus]="Implemented")+(Recommendations[ImplStatus]="Compensated"))*ISNUMBER(MATCH(Recommendations[Id],H165:AU165,0)))/COUNTIF(H165:AU165,"&lt;&gt;"))</f>
        <v>0</v>
      </c>
      <c r="H165" s="167" t="s">
        <v>95</v>
      </c>
      <c r="I165" s="167" t="s">
        <v>130</v>
      </c>
      <c r="J165" s="167" t="s">
        <v>310</v>
      </c>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2589</v>
      </c>
      <c r="B166" s="151" t="s">
        <v>2010</v>
      </c>
      <c r="C166" s="152" t="s">
        <v>2622</v>
      </c>
      <c r="D166" s="155" t="s">
        <v>2623</v>
      </c>
      <c r="E166" s="158" t="s">
        <v>2624</v>
      </c>
      <c r="F166" s="161" t="s">
        <v>2206</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2589</v>
      </c>
      <c r="B167" s="151" t="s">
        <v>2010</v>
      </c>
      <c r="C167" s="152" t="s">
        <v>2625</v>
      </c>
      <c r="D167" s="155" t="s">
        <v>2626</v>
      </c>
      <c r="E167" s="158" t="s">
        <v>2627</v>
      </c>
      <c r="F167" s="161" t="s">
        <v>2206</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2589</v>
      </c>
      <c r="B168" s="151" t="s">
        <v>2010</v>
      </c>
      <c r="C168" s="152" t="s">
        <v>2628</v>
      </c>
      <c r="D168" s="155" t="s">
        <v>2629</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2589</v>
      </c>
      <c r="B169" s="151" t="s">
        <v>2010</v>
      </c>
      <c r="C169" s="152" t="s">
        <v>2630</v>
      </c>
      <c r="D169" s="155" t="s">
        <v>2631</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2589</v>
      </c>
      <c r="B170" s="151" t="s">
        <v>2010</v>
      </c>
      <c r="C170" s="152" t="s">
        <v>2632</v>
      </c>
      <c r="D170" s="155" t="s">
        <v>2633</v>
      </c>
      <c r="E170" s="158" t="s">
        <v>2634</v>
      </c>
      <c r="F170" s="161" t="s">
        <v>2220</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2589</v>
      </c>
      <c r="B171" s="151" t="s">
        <v>2010</v>
      </c>
      <c r="C171" s="152" t="s">
        <v>2635</v>
      </c>
      <c r="D171" s="155" t="s">
        <v>2636</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2589</v>
      </c>
      <c r="B172" s="151" t="s">
        <v>2010</v>
      </c>
      <c r="C172" s="152" t="s">
        <v>2637</v>
      </c>
      <c r="D172" s="155" t="s">
        <v>2638</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2589</v>
      </c>
      <c r="B173" s="151" t="s">
        <v>2010</v>
      </c>
      <c r="C173" s="152" t="s">
        <v>2639</v>
      </c>
      <c r="D173" s="155" t="s">
        <v>2640</v>
      </c>
      <c r="E173" s="158" t="s">
        <v>2641</v>
      </c>
      <c r="F173" s="161" t="s">
        <v>2206</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2589</v>
      </c>
      <c r="B174" s="150" t="s">
        <v>2642</v>
      </c>
      <c r="C174" s="148" t="s">
        <v>2643</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2589</v>
      </c>
      <c r="B175" s="151" t="s">
        <v>2642</v>
      </c>
      <c r="C175" s="152" t="s">
        <v>2644</v>
      </c>
      <c r="D175" s="155" t="s">
        <v>2645</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2589</v>
      </c>
      <c r="B176" s="151" t="s">
        <v>2642</v>
      </c>
      <c r="C176" s="152" t="s">
        <v>2646</v>
      </c>
      <c r="D176" s="155" t="s">
        <v>2647</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2589</v>
      </c>
      <c r="B177" s="151" t="s">
        <v>2642</v>
      </c>
      <c r="C177" s="152" t="s">
        <v>2648</v>
      </c>
      <c r="D177" s="155" t="s">
        <v>2649</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2589</v>
      </c>
      <c r="B178" s="151" t="s">
        <v>2642</v>
      </c>
      <c r="C178" s="152" t="s">
        <v>2650</v>
      </c>
      <c r="D178" s="155" t="s">
        <v>2651</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2589</v>
      </c>
      <c r="B179" s="151" t="s">
        <v>2642</v>
      </c>
      <c r="C179" s="152" t="s">
        <v>2652</v>
      </c>
      <c r="D179" s="155" t="s">
        <v>2653</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2654</v>
      </c>
      <c r="B180" s="149" t="s">
        <v>25</v>
      </c>
      <c r="C180" s="147" t="s">
        <v>2655</v>
      </c>
      <c r="D180" s="153" t="s">
        <v>2656</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2654</v>
      </c>
      <c r="B181" s="150" t="s">
        <v>2657</v>
      </c>
      <c r="C181" s="148" t="s">
        <v>2658</v>
      </c>
      <c r="D181" s="154" t="s">
        <v>2659</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2654</v>
      </c>
      <c r="B182" s="151" t="s">
        <v>2657</v>
      </c>
      <c r="C182" s="152" t="s">
        <v>2660</v>
      </c>
      <c r="D182" s="155" t="s">
        <v>2661</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2654</v>
      </c>
      <c r="B183" s="151" t="s">
        <v>2657</v>
      </c>
      <c r="C183" s="152" t="s">
        <v>2662</v>
      </c>
      <c r="D183" s="155" t="s">
        <v>2663</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2654</v>
      </c>
      <c r="B184" s="151" t="s">
        <v>2657</v>
      </c>
      <c r="C184" s="152" t="s">
        <v>2664</v>
      </c>
      <c r="D184" s="155" t="s">
        <v>2665</v>
      </c>
      <c r="E184" s="158" t="s">
        <v>2666</v>
      </c>
      <c r="F184" s="161" t="s">
        <v>2206</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2654</v>
      </c>
      <c r="B185" s="151" t="s">
        <v>2657</v>
      </c>
      <c r="C185" s="152" t="s">
        <v>2667</v>
      </c>
      <c r="D185" s="155" t="s">
        <v>2668</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2654</v>
      </c>
      <c r="B186" s="151" t="s">
        <v>2657</v>
      </c>
      <c r="C186" s="152" t="s">
        <v>2669</v>
      </c>
      <c r="D186" s="155" t="s">
        <v>2670</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2654</v>
      </c>
      <c r="B187" s="151" t="s">
        <v>2657</v>
      </c>
      <c r="C187" s="152" t="s">
        <v>2671</v>
      </c>
      <c r="D187" s="155" t="s">
        <v>2672</v>
      </c>
      <c r="E187" s="158" t="s">
        <v>2673</v>
      </c>
      <c r="F187" s="161" t="s">
        <v>2206</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2654</v>
      </c>
      <c r="B188" s="151" t="s">
        <v>2657</v>
      </c>
      <c r="C188" s="152" t="s">
        <v>2674</v>
      </c>
      <c r="D188" s="155" t="s">
        <v>2675</v>
      </c>
      <c r="E188" s="158" t="s">
        <v>2676</v>
      </c>
      <c r="F188" s="161" t="s">
        <v>2206</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2654</v>
      </c>
      <c r="B189" s="151" t="s">
        <v>2657</v>
      </c>
      <c r="C189" s="152" t="s">
        <v>2677</v>
      </c>
      <c r="D189" s="155" t="s">
        <v>2678</v>
      </c>
      <c r="E189" s="158" t="s">
        <v>2679</v>
      </c>
      <c r="F189" s="161" t="s">
        <v>2206</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2654</v>
      </c>
      <c r="B190" s="150" t="s">
        <v>2680</v>
      </c>
      <c r="C190" s="148" t="s">
        <v>2681</v>
      </c>
      <c r="D190" s="154" t="s">
        <v>2682</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2654</v>
      </c>
      <c r="B191" s="151" t="s">
        <v>2680</v>
      </c>
      <c r="C191" s="152" t="s">
        <v>2683</v>
      </c>
      <c r="D191" s="155" t="s">
        <v>2684</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2654</v>
      </c>
      <c r="B192" s="151" t="s">
        <v>2680</v>
      </c>
      <c r="C192" s="152" t="s">
        <v>2685</v>
      </c>
      <c r="D192" s="155" t="s">
        <v>2686</v>
      </c>
      <c r="E192" s="158" t="s">
        <v>2687</v>
      </c>
      <c r="F192" s="161" t="s">
        <v>2210</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2654</v>
      </c>
      <c r="B193" s="151" t="s">
        <v>2680</v>
      </c>
      <c r="C193" s="152" t="s">
        <v>2688</v>
      </c>
      <c r="D193" s="155" t="s">
        <v>2689</v>
      </c>
      <c r="E193" s="158" t="s">
        <v>2690</v>
      </c>
      <c r="F193" s="161" t="s">
        <v>2210</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2654</v>
      </c>
      <c r="B194" s="151" t="s">
        <v>2680</v>
      </c>
      <c r="C194" s="152" t="s">
        <v>2691</v>
      </c>
      <c r="D194" s="155" t="s">
        <v>2692</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2654</v>
      </c>
      <c r="B195" s="151" t="s">
        <v>2680</v>
      </c>
      <c r="C195" s="152" t="s">
        <v>2693</v>
      </c>
      <c r="D195" s="155" t="s">
        <v>2694</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2654</v>
      </c>
      <c r="B196" s="150" t="s">
        <v>2695</v>
      </c>
      <c r="C196" s="148" t="s">
        <v>2696</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2654</v>
      </c>
      <c r="B197" s="151" t="s">
        <v>2695</v>
      </c>
      <c r="C197" s="152" t="s">
        <v>2697</v>
      </c>
      <c r="D197" s="155" t="s">
        <v>2698</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2654</v>
      </c>
      <c r="B198" s="151" t="s">
        <v>2695</v>
      </c>
      <c r="C198" s="152" t="s">
        <v>2699</v>
      </c>
      <c r="D198" s="155" t="s">
        <v>2700</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2654</v>
      </c>
      <c r="B199" s="150" t="s">
        <v>2701</v>
      </c>
      <c r="C199" s="148" t="s">
        <v>2702</v>
      </c>
      <c r="D199" s="154" t="s">
        <v>2703</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2654</v>
      </c>
      <c r="B200" s="151" t="s">
        <v>2701</v>
      </c>
      <c r="C200" s="152" t="s">
        <v>2704</v>
      </c>
      <c r="D200" s="155" t="s">
        <v>2705</v>
      </c>
      <c r="E200" s="158" t="s">
        <v>2706</v>
      </c>
      <c r="F200" s="161" t="s">
        <v>2220</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2654</v>
      </c>
      <c r="B201" s="151" t="s">
        <v>2701</v>
      </c>
      <c r="C201" s="152" t="s">
        <v>2707</v>
      </c>
      <c r="D201" s="155" t="s">
        <v>2708</v>
      </c>
      <c r="E201" s="158" t="s">
        <v>2709</v>
      </c>
      <c r="F201" s="161" t="s">
        <v>2206</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2654</v>
      </c>
      <c r="B202" s="151" t="s">
        <v>2701</v>
      </c>
      <c r="C202" s="152" t="s">
        <v>2710</v>
      </c>
      <c r="D202" s="155" t="s">
        <v>2711</v>
      </c>
      <c r="E202" s="158" t="s">
        <v>2712</v>
      </c>
      <c r="F202" s="161" t="s">
        <v>2206</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2654</v>
      </c>
      <c r="B203" s="151" t="s">
        <v>2701</v>
      </c>
      <c r="C203" s="152" t="s">
        <v>2713</v>
      </c>
      <c r="D203" s="155" t="s">
        <v>2714</v>
      </c>
      <c r="E203" s="158" t="s">
        <v>2715</v>
      </c>
      <c r="F203" s="161" t="s">
        <v>2206</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2654</v>
      </c>
      <c r="B204" s="151" t="s">
        <v>2701</v>
      </c>
      <c r="C204" s="152" t="s">
        <v>2716</v>
      </c>
      <c r="D204" s="155" t="s">
        <v>2717</v>
      </c>
      <c r="E204" s="158" t="s">
        <v>2718</v>
      </c>
      <c r="F204" s="161" t="s">
        <v>2206</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2654</v>
      </c>
      <c r="B205" s="150" t="s">
        <v>2719</v>
      </c>
      <c r="C205" s="148" t="s">
        <v>2720</v>
      </c>
      <c r="D205" s="154" t="s">
        <v>2721</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2654</v>
      </c>
      <c r="B206" s="151" t="s">
        <v>2719</v>
      </c>
      <c r="C206" s="152" t="s">
        <v>2722</v>
      </c>
      <c r="D206" s="155" t="s">
        <v>2723</v>
      </c>
      <c r="E206" s="158" t="s">
        <v>2724</v>
      </c>
      <c r="F206" s="161" t="s">
        <v>2210</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2654</v>
      </c>
      <c r="B207" s="151" t="s">
        <v>2719</v>
      </c>
      <c r="C207" s="152" t="s">
        <v>2725</v>
      </c>
      <c r="D207" s="155" t="s">
        <v>2726</v>
      </c>
      <c r="E207" s="158" t="s">
        <v>2727</v>
      </c>
      <c r="F207" s="161" t="s">
        <v>2210</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2654</v>
      </c>
      <c r="B208" s="151" t="s">
        <v>2719</v>
      </c>
      <c r="C208" s="152" t="s">
        <v>2728</v>
      </c>
      <c r="D208" s="155" t="s">
        <v>2729</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2654</v>
      </c>
      <c r="B209" s="150" t="s">
        <v>2730</v>
      </c>
      <c r="C209" s="148" t="s">
        <v>2731</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2654</v>
      </c>
      <c r="B210" s="151" t="s">
        <v>2730</v>
      </c>
      <c r="C210" s="152" t="s">
        <v>2732</v>
      </c>
      <c r="D210" s="155" t="s">
        <v>2733</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2734</v>
      </c>
      <c r="B211" s="149" t="s">
        <v>25</v>
      </c>
      <c r="C211" s="147" t="s">
        <v>2735</v>
      </c>
      <c r="D211" s="153" t="s">
        <v>2736</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2734</v>
      </c>
      <c r="B212" s="150" t="s">
        <v>2737</v>
      </c>
      <c r="C212" s="148" t="s">
        <v>2738</v>
      </c>
      <c r="D212" s="154" t="s">
        <v>2739</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2734</v>
      </c>
      <c r="B213" s="151" t="s">
        <v>2737</v>
      </c>
      <c r="C213" s="152" t="s">
        <v>2740</v>
      </c>
      <c r="D213" s="155" t="s">
        <v>2741</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2734</v>
      </c>
      <c r="B214" s="151" t="s">
        <v>2737</v>
      </c>
      <c r="C214" s="152" t="s">
        <v>2742</v>
      </c>
      <c r="D214" s="155" t="s">
        <v>2743</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2734</v>
      </c>
      <c r="B215" s="151" t="s">
        <v>2737</v>
      </c>
      <c r="C215" s="152" t="s">
        <v>2744</v>
      </c>
      <c r="D215" s="155" t="s">
        <v>2745</v>
      </c>
      <c r="E215" s="158" t="s">
        <v>2746</v>
      </c>
      <c r="F215" s="161" t="s">
        <v>2210</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2734</v>
      </c>
      <c r="B216" s="151" t="s">
        <v>2737</v>
      </c>
      <c r="C216" s="152" t="s">
        <v>2747</v>
      </c>
      <c r="D216" s="155" t="s">
        <v>2748</v>
      </c>
      <c r="E216" s="158" t="s">
        <v>2749</v>
      </c>
      <c r="F216" s="161" t="s">
        <v>2206</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2734</v>
      </c>
      <c r="B217" s="150" t="s">
        <v>2695</v>
      </c>
      <c r="C217" s="148" t="s">
        <v>2750</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2734</v>
      </c>
      <c r="B218" s="151" t="s">
        <v>2695</v>
      </c>
      <c r="C218" s="152" t="s">
        <v>2751</v>
      </c>
      <c r="D218" s="155" t="s">
        <v>2752</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2734</v>
      </c>
      <c r="B219" s="151" t="s">
        <v>2695</v>
      </c>
      <c r="C219" s="152" t="s">
        <v>2753</v>
      </c>
      <c r="D219" s="155" t="s">
        <v>2754</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2734</v>
      </c>
      <c r="B220" s="150" t="s">
        <v>2755</v>
      </c>
      <c r="C220" s="148" t="s">
        <v>2756</v>
      </c>
      <c r="D220" s="154" t="s">
        <v>2757</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2734</v>
      </c>
      <c r="B221" s="151" t="s">
        <v>2755</v>
      </c>
      <c r="C221" s="152" t="s">
        <v>2758</v>
      </c>
      <c r="D221" s="155" t="s">
        <v>2759</v>
      </c>
      <c r="E221" s="158" t="s">
        <v>2760</v>
      </c>
      <c r="F221" s="161" t="s">
        <v>2206</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2734</v>
      </c>
      <c r="B222" s="151" t="s">
        <v>2755</v>
      </c>
      <c r="C222" s="152" t="s">
        <v>2761</v>
      </c>
      <c r="D222" s="155" t="s">
        <v>2762</v>
      </c>
      <c r="E222" s="158" t="s">
        <v>2763</v>
      </c>
      <c r="F222" s="161" t="s">
        <v>2206</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2734</v>
      </c>
      <c r="B223" s="151" t="s">
        <v>2755</v>
      </c>
      <c r="C223" s="152" t="s">
        <v>2764</v>
      </c>
      <c r="D223" s="155" t="s">
        <v>2765</v>
      </c>
      <c r="E223" s="158" t="s">
        <v>2766</v>
      </c>
      <c r="F223" s="161" t="s">
        <v>2206</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2734</v>
      </c>
      <c r="B224" s="151" t="s">
        <v>2755</v>
      </c>
      <c r="C224" s="152" t="s">
        <v>2767</v>
      </c>
      <c r="D224" s="155" t="s">
        <v>2768</v>
      </c>
      <c r="E224" s="158" t="s">
        <v>2769</v>
      </c>
      <c r="F224" s="161" t="s">
        <v>2206</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2734</v>
      </c>
      <c r="B225" s="151" t="s">
        <v>2755</v>
      </c>
      <c r="C225" s="152" t="s">
        <v>2770</v>
      </c>
      <c r="D225" s="155" t="s">
        <v>2771</v>
      </c>
      <c r="E225" s="158" t="s">
        <v>2772</v>
      </c>
      <c r="F225" s="161" t="s">
        <v>2206</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2734</v>
      </c>
      <c r="B226" s="168" t="s">
        <v>2755</v>
      </c>
      <c r="C226" s="169" t="s">
        <v>2773</v>
      </c>
      <c r="D226" s="170" t="s">
        <v>2774</v>
      </c>
      <c r="E226" s="171" t="s">
        <v>2775</v>
      </c>
      <c r="F226" s="172" t="s">
        <v>2206</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350</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IFERROR(INDEX('Recommendations'!$I$2:$I$50, MATCH(H2,'Recommendations'!$B$2:$B$50,0))="Implemented", FALSE))</xm:f>
            <x14:dxf>
              <font>
                <color rgb="FF000000"/>
              </font>
              <fill>
                <patternFill>
                  <bgColor rgb="FF3C7D22"/>
                </patternFill>
              </fill>
            </x14:dxf>
          </x14:cfRule>
          <x14:cfRule type="expression" priority="2" id="{00000000-000E-0000-0700-000002000000}">
            <xm:f>AND(H2&lt;&gt;"", IFERROR(INDEX('Recommendations'!$I$2:$I$50, MATCH(H2,'Recommendations'!$B$2:$B$50,0))="Compensated", FALSE))</xm:f>
            <x14:dxf>
              <font>
                <color rgb="FF000000"/>
              </font>
              <fill>
                <patternFill>
                  <bgColor rgb="FFC6E0B4"/>
                </patternFill>
              </fill>
            </x14:dxf>
          </x14:cfRule>
          <x14:cfRule type="expression" priority="3" id="{00000000-000E-0000-0700-000003000000}">
            <xm:f>AND(H2&lt;&gt;"", IFERROR(INDEX('Recommendations'!$I$2:$I$50, MATCH(H2,'Recommendations'!$B$2:$B$50,0))="Testing", FALSE))</xm:f>
            <x14:dxf>
              <font>
                <color rgb="FF000000"/>
              </font>
              <fill>
                <patternFill>
                  <bgColor rgb="FFFFC000"/>
                </patternFill>
              </fill>
            </x14:dxf>
          </x14:cfRule>
          <x14:cfRule type="expression" priority="4" id="{00000000-000E-0000-0700-000004000000}">
            <xm:f>AND(H2&lt;&gt;"", IFERROR(INDEX('Recommendations'!$I$2:$I$50, MATCH(H2,'Recommendations'!$B$2:$B$50,0))="Failed", FALSE))</xm:f>
            <x14:dxf>
              <font>
                <color rgb="FF000000"/>
              </font>
              <fill>
                <patternFill>
                  <bgColor rgb="FFD82891"/>
                </patternFill>
              </fill>
            </x14:dxf>
          </x14:cfRule>
          <x14:cfRule type="expression" priority="5" id="{00000000-000E-0000-0700-000005000000}">
            <xm:f>AND(H2&lt;&gt;"", IFERROR(INDEX('Recommendations'!$I$2:$I$50, MATCH(H2,'Recommendations'!$B$2:$B$50,0))="Risk Accepted", FALSE))</xm:f>
            <x14:dxf>
              <font>
                <color rgb="FF000000"/>
              </font>
              <fill>
                <patternFill>
                  <bgColor rgb="FFD9D9D9"/>
                </patternFill>
              </fill>
            </x14:dxf>
          </x14:cfRule>
          <x14:cfRule type="expression" priority="6" id="{00000000-000E-0000-0700-000006000000}">
            <xm:f>AND(H2&lt;&gt;"", IFERROR(INDEX('Recommendations'!$I$2:$I$50, MATCH(H2,'Recommendations'!$B$2:$B$50,0))="N/A",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2193</v>
      </c>
      <c r="B1" s="207" t="s">
        <v>2776</v>
      </c>
      <c r="C1" s="207" t="s">
        <v>2777</v>
      </c>
      <c r="D1" s="207" t="s">
        <v>2778</v>
      </c>
      <c r="E1" s="207" t="s">
        <v>1502</v>
      </c>
      <c r="F1" s="207" t="s">
        <v>600</v>
      </c>
      <c r="G1" s="207" t="s">
        <v>601</v>
      </c>
      <c r="H1" s="207" t="s">
        <v>602</v>
      </c>
      <c r="I1" s="207" t="s">
        <v>603</v>
      </c>
      <c r="J1" s="207" t="s">
        <v>604</v>
      </c>
      <c r="K1" s="207" t="s">
        <v>605</v>
      </c>
      <c r="L1" s="207" t="s">
        <v>606</v>
      </c>
      <c r="M1" s="207" t="s">
        <v>607</v>
      </c>
      <c r="N1" s="207" t="s">
        <v>608</v>
      </c>
      <c r="O1" s="207" t="s">
        <v>609</v>
      </c>
      <c r="P1" s="207" t="s">
        <v>610</v>
      </c>
      <c r="Q1" s="207" t="s">
        <v>611</v>
      </c>
      <c r="R1" s="207" t="s">
        <v>612</v>
      </c>
      <c r="S1" s="207" t="s">
        <v>613</v>
      </c>
      <c r="T1" s="207" t="s">
        <v>614</v>
      </c>
      <c r="U1" s="207" t="s">
        <v>615</v>
      </c>
      <c r="V1" s="207" t="s">
        <v>616</v>
      </c>
      <c r="W1" s="207" t="s">
        <v>617</v>
      </c>
      <c r="X1" s="207" t="s">
        <v>618</v>
      </c>
      <c r="Y1" s="207" t="s">
        <v>619</v>
      </c>
      <c r="Z1" s="207" t="s">
        <v>620</v>
      </c>
      <c r="AA1" s="207" t="s">
        <v>621</v>
      </c>
      <c r="AB1" s="207" t="s">
        <v>622</v>
      </c>
      <c r="AC1" s="207" t="s">
        <v>623</v>
      </c>
      <c r="AD1" s="207" t="s">
        <v>624</v>
      </c>
      <c r="AE1" s="207" t="s">
        <v>625</v>
      </c>
      <c r="AF1" s="207" t="s">
        <v>626</v>
      </c>
      <c r="AG1" s="207" t="s">
        <v>627</v>
      </c>
      <c r="AH1" s="207" t="s">
        <v>628</v>
      </c>
      <c r="AI1" s="207" t="s">
        <v>629</v>
      </c>
      <c r="AJ1" s="207" t="s">
        <v>630</v>
      </c>
      <c r="AK1" s="207" t="s">
        <v>631</v>
      </c>
      <c r="AL1" s="207" t="s">
        <v>632</v>
      </c>
      <c r="AM1" s="207" t="s">
        <v>633</v>
      </c>
      <c r="AN1" s="207" t="s">
        <v>634</v>
      </c>
      <c r="AO1" s="207" t="s">
        <v>635</v>
      </c>
      <c r="AP1" s="207" t="s">
        <v>636</v>
      </c>
      <c r="AQ1" s="207" t="s">
        <v>637</v>
      </c>
      <c r="AR1" s="207" t="s">
        <v>638</v>
      </c>
      <c r="AS1" s="207" t="s">
        <v>639</v>
      </c>
      <c r="AT1" s="208" t="s">
        <v>640</v>
      </c>
    </row>
    <row r="2" spans="1:46" ht="60" customHeight="1" outlineLevel="1" x14ac:dyDescent="0.35">
      <c r="A2" s="200" t="s">
        <v>441</v>
      </c>
      <c r="B2" s="186" t="s">
        <v>2779</v>
      </c>
      <c r="C2" s="186"/>
      <c r="D2" s="189" t="s">
        <v>2780</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441</v>
      </c>
      <c r="B3" s="187" t="s">
        <v>2779</v>
      </c>
      <c r="C3" s="188" t="s">
        <v>2781</v>
      </c>
      <c r="D3" s="190" t="s">
        <v>2782</v>
      </c>
      <c r="E3" s="190" t="s">
        <v>2783</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441</v>
      </c>
      <c r="B4" s="187" t="s">
        <v>2779</v>
      </c>
      <c r="C4" s="188" t="s">
        <v>2784</v>
      </c>
      <c r="D4" s="190" t="s">
        <v>2785</v>
      </c>
      <c r="E4" s="190" t="s">
        <v>2786</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441</v>
      </c>
      <c r="B5" s="187" t="s">
        <v>2779</v>
      </c>
      <c r="C5" s="188" t="s">
        <v>2787</v>
      </c>
      <c r="D5" s="190" t="s">
        <v>2788</v>
      </c>
      <c r="E5" s="190" t="s">
        <v>2789</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441</v>
      </c>
      <c r="B6" s="187" t="s">
        <v>2779</v>
      </c>
      <c r="C6" s="188" t="s">
        <v>2790</v>
      </c>
      <c r="D6" s="190" t="s">
        <v>2791</v>
      </c>
      <c r="E6" s="190" t="s">
        <v>2792</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441</v>
      </c>
      <c r="B7" s="187" t="s">
        <v>2779</v>
      </c>
      <c r="C7" s="188" t="s">
        <v>2793</v>
      </c>
      <c r="D7" s="190" t="s">
        <v>2794</v>
      </c>
      <c r="E7" s="190" t="s">
        <v>2795</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441</v>
      </c>
      <c r="B8" s="187" t="s">
        <v>2779</v>
      </c>
      <c r="C8" s="188" t="s">
        <v>2796</v>
      </c>
      <c r="D8" s="190" t="s">
        <v>2797</v>
      </c>
      <c r="E8" s="190" t="s">
        <v>2798</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441</v>
      </c>
      <c r="B9" s="187" t="s">
        <v>2779</v>
      </c>
      <c r="C9" s="188" t="s">
        <v>2799</v>
      </c>
      <c r="D9" s="190" t="s">
        <v>2800</v>
      </c>
      <c r="E9" s="190" t="s">
        <v>2801</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441</v>
      </c>
      <c r="B10" s="187" t="s">
        <v>2779</v>
      </c>
      <c r="C10" s="188" t="s">
        <v>2802</v>
      </c>
      <c r="D10" s="190" t="s">
        <v>2803</v>
      </c>
      <c r="E10" s="190" t="s">
        <v>2804</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441</v>
      </c>
      <c r="B11" s="187" t="s">
        <v>2779</v>
      </c>
      <c r="C11" s="188" t="s">
        <v>2805</v>
      </c>
      <c r="D11" s="190" t="s">
        <v>2806</v>
      </c>
      <c r="E11" s="190" t="s">
        <v>2807</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441</v>
      </c>
      <c r="B12" s="187" t="s">
        <v>2779</v>
      </c>
      <c r="C12" s="188" t="s">
        <v>2808</v>
      </c>
      <c r="D12" s="190" t="s">
        <v>2809</v>
      </c>
      <c r="E12" s="190" t="s">
        <v>2810</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441</v>
      </c>
      <c r="B13" s="187" t="s">
        <v>2779</v>
      </c>
      <c r="C13" s="188" t="s">
        <v>2811</v>
      </c>
      <c r="D13" s="190" t="s">
        <v>2812</v>
      </c>
      <c r="E13" s="190" t="s">
        <v>2813</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441</v>
      </c>
      <c r="B14" s="187" t="s">
        <v>2779</v>
      </c>
      <c r="C14" s="188" t="s">
        <v>2814</v>
      </c>
      <c r="D14" s="190" t="s">
        <v>2815</v>
      </c>
      <c r="E14" s="190" t="s">
        <v>2816</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441</v>
      </c>
      <c r="B15" s="187" t="s">
        <v>2779</v>
      </c>
      <c r="C15" s="188" t="s">
        <v>2817</v>
      </c>
      <c r="D15" s="190" t="s">
        <v>2818</v>
      </c>
      <c r="E15" s="190" t="s">
        <v>2819</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441</v>
      </c>
      <c r="B16" s="187" t="s">
        <v>2779</v>
      </c>
      <c r="C16" s="188" t="s">
        <v>2820</v>
      </c>
      <c r="D16" s="190" t="s">
        <v>2821</v>
      </c>
      <c r="E16" s="190" t="s">
        <v>2822</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441</v>
      </c>
      <c r="B17" s="187" t="s">
        <v>2779</v>
      </c>
      <c r="C17" s="188" t="s">
        <v>2823</v>
      </c>
      <c r="D17" s="190" t="s">
        <v>2824</v>
      </c>
      <c r="E17" s="190" t="s">
        <v>2825</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441</v>
      </c>
      <c r="B18" s="187" t="s">
        <v>2779</v>
      </c>
      <c r="C18" s="188" t="s">
        <v>2826</v>
      </c>
      <c r="D18" s="190" t="s">
        <v>2827</v>
      </c>
      <c r="E18" s="190" t="s">
        <v>2828</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441</v>
      </c>
      <c r="B19" s="186" t="s">
        <v>2829</v>
      </c>
      <c r="C19" s="186"/>
      <c r="D19" s="189" t="s">
        <v>2830</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441</v>
      </c>
      <c r="B20" s="187" t="s">
        <v>2829</v>
      </c>
      <c r="C20" s="188" t="s">
        <v>2831</v>
      </c>
      <c r="D20" s="190" t="s">
        <v>2832</v>
      </c>
      <c r="E20" s="190" t="s">
        <v>2833</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441</v>
      </c>
      <c r="B21" s="187" t="s">
        <v>2829</v>
      </c>
      <c r="C21" s="188" t="s">
        <v>2834</v>
      </c>
      <c r="D21" s="190" t="s">
        <v>2835</v>
      </c>
      <c r="E21" s="190" t="s">
        <v>2836</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441</v>
      </c>
      <c r="B22" s="187" t="s">
        <v>2829</v>
      </c>
      <c r="C22" s="188" t="s">
        <v>2837</v>
      </c>
      <c r="D22" s="190" t="s">
        <v>2838</v>
      </c>
      <c r="E22" s="190" t="s">
        <v>2839</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441</v>
      </c>
      <c r="B23" s="187" t="s">
        <v>2829</v>
      </c>
      <c r="C23" s="188" t="s">
        <v>2840</v>
      </c>
      <c r="D23" s="190" t="s">
        <v>2841</v>
      </c>
      <c r="E23" s="190" t="s">
        <v>2842</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441</v>
      </c>
      <c r="B24" s="187" t="s">
        <v>2829</v>
      </c>
      <c r="C24" s="188" t="s">
        <v>2843</v>
      </c>
      <c r="D24" s="190" t="s">
        <v>2844</v>
      </c>
      <c r="E24" s="190" t="s">
        <v>2845</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441</v>
      </c>
      <c r="B25" s="187" t="s">
        <v>2829</v>
      </c>
      <c r="C25" s="188" t="s">
        <v>2846</v>
      </c>
      <c r="D25" s="190" t="s">
        <v>2847</v>
      </c>
      <c r="E25" s="190" t="s">
        <v>2848</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441</v>
      </c>
      <c r="B26" s="187" t="s">
        <v>2829</v>
      </c>
      <c r="C26" s="188" t="s">
        <v>2849</v>
      </c>
      <c r="D26" s="190" t="s">
        <v>2850</v>
      </c>
      <c r="E26" s="190" t="s">
        <v>2851</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441</v>
      </c>
      <c r="B27" s="187" t="s">
        <v>2829</v>
      </c>
      <c r="C27" s="188" t="s">
        <v>2852</v>
      </c>
      <c r="D27" s="190" t="s">
        <v>2853</v>
      </c>
      <c r="E27" s="190" t="s">
        <v>2854</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441</v>
      </c>
      <c r="B28" s="187" t="s">
        <v>2829</v>
      </c>
      <c r="C28" s="188" t="s">
        <v>2855</v>
      </c>
      <c r="D28" s="190" t="s">
        <v>2856</v>
      </c>
      <c r="E28" s="190" t="s">
        <v>2857</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441</v>
      </c>
      <c r="B29" s="187" t="s">
        <v>2829</v>
      </c>
      <c r="C29" s="188" t="s">
        <v>2858</v>
      </c>
      <c r="D29" s="190" t="s">
        <v>2859</v>
      </c>
      <c r="E29" s="190" t="s">
        <v>2860</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441</v>
      </c>
      <c r="B30" s="187" t="s">
        <v>2829</v>
      </c>
      <c r="C30" s="188" t="s">
        <v>2861</v>
      </c>
      <c r="D30" s="190" t="s">
        <v>2862</v>
      </c>
      <c r="E30" s="190" t="s">
        <v>2863</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441</v>
      </c>
      <c r="B31" s="187" t="s">
        <v>2829</v>
      </c>
      <c r="C31" s="188" t="s">
        <v>2864</v>
      </c>
      <c r="D31" s="190" t="s">
        <v>2865</v>
      </c>
      <c r="E31" s="190" t="s">
        <v>2866</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2867</v>
      </c>
      <c r="B32" s="186"/>
      <c r="C32" s="186"/>
      <c r="D32" s="189" t="s">
        <v>2868</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2867</v>
      </c>
      <c r="B33" s="187"/>
      <c r="C33" s="188" t="s">
        <v>2869</v>
      </c>
      <c r="D33" s="190" t="s">
        <v>2870</v>
      </c>
      <c r="E33" s="190" t="s">
        <v>2871</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2867</v>
      </c>
      <c r="B34" s="187"/>
      <c r="C34" s="188" t="s">
        <v>2872</v>
      </c>
      <c r="D34" s="190" t="s">
        <v>2873</v>
      </c>
      <c r="E34" s="190" t="s">
        <v>2874</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2867</v>
      </c>
      <c r="B35" s="187"/>
      <c r="C35" s="188" t="s">
        <v>2875</v>
      </c>
      <c r="D35" s="190" t="s">
        <v>2876</v>
      </c>
      <c r="E35" s="190" t="s">
        <v>2877</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2867</v>
      </c>
      <c r="B36" s="186" t="s">
        <v>2878</v>
      </c>
      <c r="C36" s="186"/>
      <c r="D36" s="189" t="s">
        <v>2879</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2867</v>
      </c>
      <c r="B37" s="187" t="s">
        <v>2878</v>
      </c>
      <c r="C37" s="188" t="s">
        <v>2880</v>
      </c>
      <c r="D37" s="190" t="s">
        <v>2881</v>
      </c>
      <c r="E37" s="190" t="s">
        <v>2882</v>
      </c>
      <c r="F37" s="192">
        <f>IF(COUNTIF(G37:AT37,"&lt;&gt;")=0,"",SUMPRODUCT(((Recommendations[ImplStatus]="Implemented")+(Recommendations[ImplStatus]="Compensated"))*ISNUMBER(MATCH(Recommendations[Id],G37:AT37,0)))/COUNTIF(G37:AT37,"&lt;&gt;"))</f>
        <v>0</v>
      </c>
      <c r="G37" s="194" t="s">
        <v>59</v>
      </c>
      <c r="H37" s="194" t="s">
        <v>66</v>
      </c>
      <c r="I37" s="194" t="s">
        <v>95</v>
      </c>
      <c r="J37" s="194" t="s">
        <v>102</v>
      </c>
      <c r="K37" s="194" t="s">
        <v>116</v>
      </c>
      <c r="L37" s="194" t="s">
        <v>130</v>
      </c>
      <c r="M37" s="194" t="s">
        <v>187</v>
      </c>
      <c r="N37" s="194" t="s">
        <v>193</v>
      </c>
      <c r="O37" s="194" t="s">
        <v>242</v>
      </c>
      <c r="P37" s="194" t="s">
        <v>247</v>
      </c>
      <c r="Q37" s="194" t="s">
        <v>305</v>
      </c>
      <c r="R37" s="194" t="s">
        <v>310</v>
      </c>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2867</v>
      </c>
      <c r="B38" s="187" t="s">
        <v>2878</v>
      </c>
      <c r="C38" s="188" t="s">
        <v>2883</v>
      </c>
      <c r="D38" s="190" t="s">
        <v>2884</v>
      </c>
      <c r="E38" s="190" t="s">
        <v>2885</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2867</v>
      </c>
      <c r="B39" s="187" t="s">
        <v>2878</v>
      </c>
      <c r="C39" s="188" t="s">
        <v>2886</v>
      </c>
      <c r="D39" s="190" t="s">
        <v>2887</v>
      </c>
      <c r="E39" s="190" t="s">
        <v>2888</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2867</v>
      </c>
      <c r="B40" s="187" t="s">
        <v>2878</v>
      </c>
      <c r="C40" s="188" t="s">
        <v>2889</v>
      </c>
      <c r="D40" s="190" t="s">
        <v>2890</v>
      </c>
      <c r="E40" s="190" t="s">
        <v>2891</v>
      </c>
      <c r="F40" s="192">
        <f>IF(COUNTIF(G40:AT40,"&lt;&gt;")=0,"",SUMPRODUCT(((Recommendations[ImplStatus]="Implemented")+(Recommendations[ImplStatus]="Compensated"))*ISNUMBER(MATCH(Recommendations[Id],G40:AT40,0)))/COUNTIF(G40:AT40,"&lt;&gt;"))</f>
        <v>0</v>
      </c>
      <c r="G40" s="194" t="s">
        <v>59</v>
      </c>
      <c r="H40" s="194" t="s">
        <v>66</v>
      </c>
      <c r="I40" s="194" t="s">
        <v>95</v>
      </c>
      <c r="J40" s="194" t="s">
        <v>102</v>
      </c>
      <c r="K40" s="194" t="s">
        <v>116</v>
      </c>
      <c r="L40" s="194" t="s">
        <v>187</v>
      </c>
      <c r="M40" s="194" t="s">
        <v>193</v>
      </c>
      <c r="N40" s="194" t="s">
        <v>242</v>
      </c>
      <c r="O40" s="194" t="s">
        <v>247</v>
      </c>
      <c r="P40" s="194" t="s">
        <v>305</v>
      </c>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2867</v>
      </c>
      <c r="B41" s="187" t="s">
        <v>2878</v>
      </c>
      <c r="C41" s="188" t="s">
        <v>2892</v>
      </c>
      <c r="D41" s="190" t="s">
        <v>2893</v>
      </c>
      <c r="E41" s="190" t="s">
        <v>2894</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2867</v>
      </c>
      <c r="B42" s="187" t="s">
        <v>2878</v>
      </c>
      <c r="C42" s="188" t="s">
        <v>2895</v>
      </c>
      <c r="D42" s="190" t="s">
        <v>2896</v>
      </c>
      <c r="E42" s="190" t="s">
        <v>2897</v>
      </c>
      <c r="F42" s="192">
        <f>IF(COUNTIF(G42:AT42,"&lt;&gt;")=0,"",SUMPRODUCT(((Recommendations[ImplStatus]="Implemented")+(Recommendations[ImplStatus]="Compensated"))*ISNUMBER(MATCH(Recommendations[Id],G42:AT42,0)))/COUNTIF(G42:AT42,"&lt;&gt;"))</f>
        <v>0</v>
      </c>
      <c r="G42" s="194" t="s">
        <v>130</v>
      </c>
      <c r="H42" s="194" t="s">
        <v>310</v>
      </c>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2867</v>
      </c>
      <c r="B43" s="187" t="s">
        <v>2878</v>
      </c>
      <c r="C43" s="188" t="s">
        <v>2898</v>
      </c>
      <c r="D43" s="190" t="s">
        <v>2899</v>
      </c>
      <c r="E43" s="190" t="s">
        <v>2900</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2867</v>
      </c>
      <c r="B44" s="187" t="s">
        <v>2878</v>
      </c>
      <c r="C44" s="188" t="s">
        <v>2901</v>
      </c>
      <c r="D44" s="190" t="s">
        <v>2902</v>
      </c>
      <c r="E44" s="190" t="s">
        <v>2903</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2867</v>
      </c>
      <c r="B45" s="187" t="s">
        <v>2878</v>
      </c>
      <c r="C45" s="188" t="s">
        <v>2904</v>
      </c>
      <c r="D45" s="190" t="s">
        <v>2905</v>
      </c>
      <c r="E45" s="190" t="s">
        <v>2906</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2867</v>
      </c>
      <c r="B46" s="187" t="s">
        <v>2878</v>
      </c>
      <c r="C46" s="188" t="s">
        <v>2907</v>
      </c>
      <c r="D46" s="190" t="s">
        <v>2908</v>
      </c>
      <c r="E46" s="190" t="s">
        <v>2909</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2867</v>
      </c>
      <c r="B47" s="187" t="s">
        <v>2878</v>
      </c>
      <c r="C47" s="188" t="s">
        <v>2910</v>
      </c>
      <c r="D47" s="190" t="s">
        <v>2911</v>
      </c>
      <c r="E47" s="190" t="s">
        <v>2912</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2867</v>
      </c>
      <c r="B48" s="187" t="s">
        <v>2878</v>
      </c>
      <c r="C48" s="188" t="s">
        <v>2913</v>
      </c>
      <c r="D48" s="190" t="s">
        <v>2914</v>
      </c>
      <c r="E48" s="190" t="s">
        <v>2915</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2867</v>
      </c>
      <c r="B49" s="187" t="s">
        <v>2878</v>
      </c>
      <c r="C49" s="188" t="s">
        <v>2916</v>
      </c>
      <c r="D49" s="190" t="s">
        <v>2917</v>
      </c>
      <c r="E49" s="190" t="s">
        <v>2918</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2867</v>
      </c>
      <c r="B50" s="187" t="s">
        <v>2878</v>
      </c>
      <c r="C50" s="188" t="s">
        <v>2919</v>
      </c>
      <c r="D50" s="190" t="s">
        <v>2920</v>
      </c>
      <c r="E50" s="190" t="s">
        <v>2921</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2867</v>
      </c>
      <c r="B51" s="186" t="s">
        <v>2922</v>
      </c>
      <c r="C51" s="186"/>
      <c r="D51" s="189" t="s">
        <v>2923</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2867</v>
      </c>
      <c r="B52" s="187" t="s">
        <v>2922</v>
      </c>
      <c r="C52" s="188" t="s">
        <v>2924</v>
      </c>
      <c r="D52" s="190" t="s">
        <v>2925</v>
      </c>
      <c r="E52" s="190" t="s">
        <v>2926</v>
      </c>
      <c r="F52" s="192">
        <f>IF(COUNTIF(G52:AT52,"&lt;&gt;")=0,"",SUMPRODUCT(((Recommendations[ImplStatus]="Implemented")+(Recommendations[ImplStatus]="Compensated"))*ISNUMBER(MATCH(Recommendations[Id],G52:AT52,0)))/COUNTIF(G52:AT52,"&lt;&gt;"))</f>
        <v>0</v>
      </c>
      <c r="G52" s="194" t="s">
        <v>31</v>
      </c>
      <c r="H52" s="194" t="s">
        <v>39</v>
      </c>
      <c r="I52" s="194" t="s">
        <v>218</v>
      </c>
      <c r="J52" s="194" t="s">
        <v>224</v>
      </c>
      <c r="K52" s="194" t="s">
        <v>285</v>
      </c>
      <c r="L52" s="194" t="s">
        <v>291</v>
      </c>
      <c r="M52" s="194" t="s">
        <v>343</v>
      </c>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2867</v>
      </c>
      <c r="B53" s="187" t="s">
        <v>2922</v>
      </c>
      <c r="C53" s="188" t="s">
        <v>2927</v>
      </c>
      <c r="D53" s="190" t="s">
        <v>2928</v>
      </c>
      <c r="E53" s="190" t="s">
        <v>2929</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2867</v>
      </c>
      <c r="B54" s="187" t="s">
        <v>2922</v>
      </c>
      <c r="C54" s="188" t="s">
        <v>2930</v>
      </c>
      <c r="D54" s="190" t="s">
        <v>2931</v>
      </c>
      <c r="E54" s="190" t="s">
        <v>2932</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2867</v>
      </c>
      <c r="B55" s="187" t="s">
        <v>2922</v>
      </c>
      <c r="C55" s="188" t="s">
        <v>2933</v>
      </c>
      <c r="D55" s="190" t="s">
        <v>2934</v>
      </c>
      <c r="E55" s="190" t="s">
        <v>2935</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2867</v>
      </c>
      <c r="B56" s="187" t="s">
        <v>2922</v>
      </c>
      <c r="C56" s="188" t="s">
        <v>2936</v>
      </c>
      <c r="D56" s="190" t="s">
        <v>2937</v>
      </c>
      <c r="E56" s="190" t="s">
        <v>2938</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2867</v>
      </c>
      <c r="B57" s="187" t="s">
        <v>2922</v>
      </c>
      <c r="C57" s="188" t="s">
        <v>2939</v>
      </c>
      <c r="D57" s="190" t="s">
        <v>2940</v>
      </c>
      <c r="E57" s="190" t="s">
        <v>2941</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2867</v>
      </c>
      <c r="B58" s="187" t="s">
        <v>2922</v>
      </c>
      <c r="C58" s="188" t="s">
        <v>2942</v>
      </c>
      <c r="D58" s="190" t="s">
        <v>2943</v>
      </c>
      <c r="E58" s="190" t="s">
        <v>2944</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2867</v>
      </c>
      <c r="B59" s="187" t="s">
        <v>2922</v>
      </c>
      <c r="C59" s="188" t="s">
        <v>2945</v>
      </c>
      <c r="D59" s="190" t="s">
        <v>2946</v>
      </c>
      <c r="E59" s="190" t="s">
        <v>2947</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2867</v>
      </c>
      <c r="B60" s="187" t="s">
        <v>2948</v>
      </c>
      <c r="C60" s="188" t="s">
        <v>2949</v>
      </c>
      <c r="D60" s="190" t="s">
        <v>2950</v>
      </c>
      <c r="E60" s="190" t="s">
        <v>2951</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2867</v>
      </c>
      <c r="B61" s="187" t="s">
        <v>2948</v>
      </c>
      <c r="C61" s="188" t="s">
        <v>2952</v>
      </c>
      <c r="D61" s="190" t="s">
        <v>2953</v>
      </c>
      <c r="E61" s="190" t="s">
        <v>2954</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2867</v>
      </c>
      <c r="B62" s="186" t="s">
        <v>2955</v>
      </c>
      <c r="C62" s="186"/>
      <c r="D62" s="189" t="s">
        <v>2956</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2867</v>
      </c>
      <c r="B63" s="187" t="s">
        <v>2955</v>
      </c>
      <c r="C63" s="188" t="s">
        <v>2957</v>
      </c>
      <c r="D63" s="190" t="s">
        <v>2958</v>
      </c>
      <c r="E63" s="190" t="s">
        <v>2959</v>
      </c>
      <c r="F63" s="192">
        <f>IF(COUNTIF(G63:AT63,"&lt;&gt;")=0,"",SUMPRODUCT(((Recommendations[ImplStatus]="Implemented")+(Recommendations[ImplStatus]="Compensated"))*ISNUMBER(MATCH(Recommendations[Id],G63:AT63,0)))/COUNTIF(G63:AT63,"&lt;&gt;"))</f>
        <v>0</v>
      </c>
      <c r="G63" s="194" t="s">
        <v>18</v>
      </c>
      <c r="H63" s="194" t="s">
        <v>45</v>
      </c>
      <c r="I63" s="194" t="s">
        <v>80</v>
      </c>
      <c r="J63" s="194" t="s">
        <v>109</v>
      </c>
      <c r="K63" s="194" t="s">
        <v>166</v>
      </c>
      <c r="L63" s="194" t="s">
        <v>181</v>
      </c>
      <c r="M63" s="194" t="s">
        <v>236</v>
      </c>
      <c r="N63" s="194" t="s">
        <v>324</v>
      </c>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2867</v>
      </c>
      <c r="B64" s="187" t="s">
        <v>2955</v>
      </c>
      <c r="C64" s="188" t="s">
        <v>2960</v>
      </c>
      <c r="D64" s="190" t="s">
        <v>2961</v>
      </c>
      <c r="E64" s="190" t="s">
        <v>2962</v>
      </c>
      <c r="F64" s="192">
        <f>IF(COUNTIF(G64:AT64,"&lt;&gt;")=0,"",SUMPRODUCT(((Recommendations[ImplStatus]="Implemented")+(Recommendations[ImplStatus]="Compensated"))*ISNUMBER(MATCH(Recommendations[Id],G64:AT64,0)))/COUNTIF(G64:AT64,"&lt;&gt;"))</f>
        <v>0</v>
      </c>
      <c r="G64" s="194" t="s">
        <v>18</v>
      </c>
      <c r="H64" s="194" t="s">
        <v>45</v>
      </c>
      <c r="I64" s="194" t="s">
        <v>80</v>
      </c>
      <c r="J64" s="194" t="s">
        <v>109</v>
      </c>
      <c r="K64" s="194" t="s">
        <v>166</v>
      </c>
      <c r="L64" s="194" t="s">
        <v>181</v>
      </c>
      <c r="M64" s="194" t="s">
        <v>236</v>
      </c>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2867</v>
      </c>
      <c r="B65" s="187" t="s">
        <v>2955</v>
      </c>
      <c r="C65" s="188" t="s">
        <v>2963</v>
      </c>
      <c r="D65" s="190" t="s">
        <v>2964</v>
      </c>
      <c r="E65" s="190" t="s">
        <v>2965</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2867</v>
      </c>
      <c r="B66" s="187" t="s">
        <v>2955</v>
      </c>
      <c r="C66" s="188" t="s">
        <v>2966</v>
      </c>
      <c r="D66" s="190" t="s">
        <v>2967</v>
      </c>
      <c r="E66" s="190" t="s">
        <v>2968</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2867</v>
      </c>
      <c r="B67" s="187" t="s">
        <v>2955</v>
      </c>
      <c r="C67" s="188" t="s">
        <v>2969</v>
      </c>
      <c r="D67" s="190" t="s">
        <v>2970</v>
      </c>
      <c r="E67" s="190" t="s">
        <v>2971</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2867</v>
      </c>
      <c r="B68" s="187" t="s">
        <v>2955</v>
      </c>
      <c r="C68" s="188" t="s">
        <v>2972</v>
      </c>
      <c r="D68" s="190" t="s">
        <v>2973</v>
      </c>
      <c r="E68" s="190" t="s">
        <v>2974</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2867</v>
      </c>
      <c r="B69" s="187" t="s">
        <v>2955</v>
      </c>
      <c r="C69" s="188" t="s">
        <v>2975</v>
      </c>
      <c r="D69" s="190" t="s">
        <v>2976</v>
      </c>
      <c r="E69" s="190" t="s">
        <v>2977</v>
      </c>
      <c r="F69" s="192">
        <f>IF(COUNTIF(G69:AT69,"&lt;&gt;")=0,"",SUMPRODUCT(((Recommendations[ImplStatus]="Implemented")+(Recommendations[ImplStatus]="Compensated"))*ISNUMBER(MATCH(Recommendations[Id],G69:AT69,0)))/COUNTIF(G69:AT69,"&lt;&gt;"))</f>
        <v>0</v>
      </c>
      <c r="G69" s="194" t="s">
        <v>53</v>
      </c>
      <c r="H69" s="194" t="s">
        <v>152</v>
      </c>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2867</v>
      </c>
      <c r="B70" s="187" t="s">
        <v>2955</v>
      </c>
      <c r="C70" s="188" t="s">
        <v>2978</v>
      </c>
      <c r="D70" s="190" t="s">
        <v>2979</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2867</v>
      </c>
      <c r="B71" s="187" t="s">
        <v>2955</v>
      </c>
      <c r="C71" s="188" t="s">
        <v>2980</v>
      </c>
      <c r="D71" s="190" t="s">
        <v>2981</v>
      </c>
      <c r="E71" s="190" t="s">
        <v>2982</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2867</v>
      </c>
      <c r="B72" s="187" t="s">
        <v>2955</v>
      </c>
      <c r="C72" s="188" t="s">
        <v>2983</v>
      </c>
      <c r="D72" s="190" t="s">
        <v>2984</v>
      </c>
      <c r="E72" s="190" t="s">
        <v>2985</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2867</v>
      </c>
      <c r="B73" s="187" t="s">
        <v>2955</v>
      </c>
      <c r="C73" s="188" t="s">
        <v>2986</v>
      </c>
      <c r="D73" s="190" t="s">
        <v>2987</v>
      </c>
      <c r="E73" s="190" t="s">
        <v>2988</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2867</v>
      </c>
      <c r="B74" s="187" t="s">
        <v>2955</v>
      </c>
      <c r="C74" s="188" t="s">
        <v>2989</v>
      </c>
      <c r="D74" s="190" t="s">
        <v>2990</v>
      </c>
      <c r="E74" s="190" t="s">
        <v>2991</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2867</v>
      </c>
      <c r="B75" s="187" t="s">
        <v>2955</v>
      </c>
      <c r="C75" s="188" t="s">
        <v>2992</v>
      </c>
      <c r="D75" s="190" t="s">
        <v>2993</v>
      </c>
      <c r="E75" s="190" t="s">
        <v>2994</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2867</v>
      </c>
      <c r="B76" s="187" t="s">
        <v>2955</v>
      </c>
      <c r="C76" s="188" t="s">
        <v>2995</v>
      </c>
      <c r="D76" s="190" t="s">
        <v>2996</v>
      </c>
      <c r="E76" s="190" t="s">
        <v>2997</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2867</v>
      </c>
      <c r="B77" s="187" t="s">
        <v>2955</v>
      </c>
      <c r="C77" s="188" t="s">
        <v>2998</v>
      </c>
      <c r="D77" s="190" t="s">
        <v>2999</v>
      </c>
      <c r="E77" s="190" t="s">
        <v>3000</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2867</v>
      </c>
      <c r="B78" s="187" t="s">
        <v>2955</v>
      </c>
      <c r="C78" s="188" t="s">
        <v>3001</v>
      </c>
      <c r="D78" s="190" t="s">
        <v>3002</v>
      </c>
      <c r="E78" s="190" t="s">
        <v>3003</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2867</v>
      </c>
      <c r="B79" s="186" t="s">
        <v>2955</v>
      </c>
      <c r="C79" s="186"/>
      <c r="D79" s="189" t="s">
        <v>3004</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3005</v>
      </c>
      <c r="B80" s="187"/>
      <c r="C80" s="188" t="s">
        <v>3006</v>
      </c>
      <c r="D80" s="190" t="s">
        <v>3007</v>
      </c>
      <c r="E80" s="190" t="s">
        <v>3008</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3005</v>
      </c>
      <c r="B81" s="187"/>
      <c r="C81" s="188" t="s">
        <v>3009</v>
      </c>
      <c r="D81" s="190" t="s">
        <v>3010</v>
      </c>
      <c r="E81" s="190" t="s">
        <v>3011</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3005</v>
      </c>
      <c r="B82" s="187"/>
      <c r="C82" s="188" t="s">
        <v>3012</v>
      </c>
      <c r="D82" s="190" t="s">
        <v>3013</v>
      </c>
      <c r="E82" s="190" t="s">
        <v>3014</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3005</v>
      </c>
      <c r="B83" s="187"/>
      <c r="C83" s="188" t="s">
        <v>3015</v>
      </c>
      <c r="D83" s="190" t="s">
        <v>3016</v>
      </c>
      <c r="E83" s="190" t="s">
        <v>3017</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3005</v>
      </c>
      <c r="B84" s="186"/>
      <c r="C84" s="186"/>
      <c r="D84" s="189" t="s">
        <v>3018</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3019</v>
      </c>
      <c r="B85" s="187"/>
      <c r="C85" s="188" t="s">
        <v>3020</v>
      </c>
      <c r="D85" s="190" t="s">
        <v>3021</v>
      </c>
      <c r="E85" s="190" t="s">
        <v>3022</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3019</v>
      </c>
      <c r="B86" s="187"/>
      <c r="C86" s="188" t="s">
        <v>3023</v>
      </c>
      <c r="D86" s="190" t="s">
        <v>3024</v>
      </c>
      <c r="E86" s="190" t="s">
        <v>3025</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3019</v>
      </c>
      <c r="B87" s="187"/>
      <c r="C87" s="188" t="s">
        <v>3026</v>
      </c>
      <c r="D87" s="190" t="s">
        <v>3027</v>
      </c>
      <c r="E87" s="190" t="s">
        <v>3028</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3019</v>
      </c>
      <c r="B88" s="187"/>
      <c r="C88" s="188" t="s">
        <v>3029</v>
      </c>
      <c r="D88" s="190" t="s">
        <v>3030</v>
      </c>
      <c r="E88" s="190" t="s">
        <v>3031</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3019</v>
      </c>
      <c r="B89" s="187"/>
      <c r="C89" s="188" t="s">
        <v>3032</v>
      </c>
      <c r="D89" s="190" t="s">
        <v>3033</v>
      </c>
      <c r="E89" s="190" t="s">
        <v>3034</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3019</v>
      </c>
      <c r="B90" s="186" t="s">
        <v>3035</v>
      </c>
      <c r="C90" s="186"/>
      <c r="D90" s="189" t="s">
        <v>3036</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3019</v>
      </c>
      <c r="B91" s="187" t="s">
        <v>3035</v>
      </c>
      <c r="C91" s="188" t="s">
        <v>3037</v>
      </c>
      <c r="D91" s="190" t="s">
        <v>3038</v>
      </c>
      <c r="E91" s="190" t="s">
        <v>3039</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3019</v>
      </c>
      <c r="B92" s="187" t="s">
        <v>3035</v>
      </c>
      <c r="C92" s="188" t="s">
        <v>3040</v>
      </c>
      <c r="D92" s="190" t="s">
        <v>3041</v>
      </c>
      <c r="E92" s="190" t="s">
        <v>3042</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3035</v>
      </c>
      <c r="C93" s="188" t="s">
        <v>3043</v>
      </c>
      <c r="D93" s="190" t="s">
        <v>3044</v>
      </c>
      <c r="E93" s="190" t="s">
        <v>3045</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3035</v>
      </c>
      <c r="C94" s="188" t="s">
        <v>3046</v>
      </c>
      <c r="D94" s="190" t="s">
        <v>3047</v>
      </c>
      <c r="E94" s="190" t="s">
        <v>3048</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3035</v>
      </c>
      <c r="C95" s="188" t="s">
        <v>3049</v>
      </c>
      <c r="D95" s="190" t="s">
        <v>3050</v>
      </c>
      <c r="E95" s="190" t="s">
        <v>3051</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3035</v>
      </c>
      <c r="C96" s="188" t="s">
        <v>3052</v>
      </c>
      <c r="D96" s="190" t="s">
        <v>3053</v>
      </c>
      <c r="E96" s="190" t="s">
        <v>3054</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3035</v>
      </c>
      <c r="C97" s="188" t="s">
        <v>3055</v>
      </c>
      <c r="D97" s="190" t="s">
        <v>3056</v>
      </c>
      <c r="E97" s="190" t="s">
        <v>3057</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3035</v>
      </c>
      <c r="C98" s="188" t="s">
        <v>3058</v>
      </c>
      <c r="D98" s="190" t="s">
        <v>3059</v>
      </c>
      <c r="E98" s="190" t="s">
        <v>3060</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3061</v>
      </c>
      <c r="C99" s="186"/>
      <c r="D99" s="189" t="s">
        <v>3062</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3061</v>
      </c>
      <c r="C100" s="188" t="s">
        <v>3063</v>
      </c>
      <c r="D100" s="190" t="s">
        <v>3064</v>
      </c>
      <c r="E100" s="190" t="s">
        <v>3065</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3061</v>
      </c>
      <c r="C101" s="188" t="s">
        <v>3066</v>
      </c>
      <c r="D101" s="190" t="s">
        <v>3067</v>
      </c>
      <c r="E101" s="190" t="s">
        <v>3068</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3061</v>
      </c>
      <c r="C102" s="188" t="s">
        <v>3069</v>
      </c>
      <c r="D102" s="190" t="s">
        <v>3070</v>
      </c>
      <c r="E102" s="190" t="s">
        <v>3071</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3061</v>
      </c>
      <c r="C103" s="188" t="s">
        <v>3072</v>
      </c>
      <c r="D103" s="190" t="s">
        <v>3073</v>
      </c>
      <c r="E103" s="190" t="s">
        <v>3074</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3061</v>
      </c>
      <c r="C104" s="196" t="s">
        <v>3075</v>
      </c>
      <c r="D104" s="197" t="s">
        <v>3076</v>
      </c>
      <c r="E104" s="197" t="s">
        <v>3077</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350</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IFERROR(INDEX('Recommendations'!$I$2:$I$50, MATCH(G2,'Recommendations'!$B$2:$B$50,0))="Implemented", FALSE))</xm:f>
            <x14:dxf>
              <font>
                <color rgb="FF000000"/>
              </font>
              <fill>
                <patternFill>
                  <bgColor rgb="FF3C7D22"/>
                </patternFill>
              </fill>
            </x14:dxf>
          </x14:cfRule>
          <x14:cfRule type="expression" priority="2" id="{00000000-000E-0000-0800-000002000000}">
            <xm:f>AND(G2&lt;&gt;"", IFERROR(INDEX('Recommendations'!$I$2:$I$50, MATCH(G2,'Recommendations'!$B$2:$B$50,0))="Compensated", FALSE))</xm:f>
            <x14:dxf>
              <font>
                <color rgb="FF000000"/>
              </font>
              <fill>
                <patternFill>
                  <bgColor rgb="FFC6E0B4"/>
                </patternFill>
              </fill>
            </x14:dxf>
          </x14:cfRule>
          <x14:cfRule type="expression" priority="3" id="{00000000-000E-0000-0800-000003000000}">
            <xm:f>AND(G2&lt;&gt;"", IFERROR(INDEX('Recommendations'!$I$2:$I$50, MATCH(G2,'Recommendations'!$B$2:$B$50,0))="Testing", FALSE))</xm:f>
            <x14:dxf>
              <font>
                <color rgb="FF000000"/>
              </font>
              <fill>
                <patternFill>
                  <bgColor rgb="FFFFC000"/>
                </patternFill>
              </fill>
            </x14:dxf>
          </x14:cfRule>
          <x14:cfRule type="expression" priority="4" id="{00000000-000E-0000-0800-000004000000}">
            <xm:f>AND(G2&lt;&gt;"", IFERROR(INDEX('Recommendations'!$I$2:$I$50, MATCH(G2,'Recommendations'!$B$2:$B$50,0))="Failed", FALSE))</xm:f>
            <x14:dxf>
              <font>
                <color rgb="FF000000"/>
              </font>
              <fill>
                <patternFill>
                  <bgColor rgb="FFD82891"/>
                </patternFill>
              </fill>
            </x14:dxf>
          </x14:cfRule>
          <x14:cfRule type="expression" priority="5" id="{00000000-000E-0000-0800-000005000000}">
            <xm:f>AND(G2&lt;&gt;"", IFERROR(INDEX('Recommendations'!$I$2:$I$50, MATCH(G2,'Recommendations'!$B$2:$B$50,0))="Risk Accepted", FALSE))</xm:f>
            <x14:dxf>
              <font>
                <color rgb="FF000000"/>
              </font>
              <fill>
                <patternFill>
                  <bgColor rgb="FFD9D9D9"/>
                </patternFill>
              </fill>
            </x14:dxf>
          </x14:cfRule>
          <x14:cfRule type="expression" priority="6" id="{00000000-000E-0000-0800-000006000000}">
            <xm:f>AND(G2&lt;&gt;"", IFERROR(INDEX('Recommendations'!$I$2:$I$50, MATCH(G2,'Recommendations'!$B$2:$B$50,0))="N/A",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Azure Database Services Benchmark - SHGIR</dc:title>
  <dc:subject>Generated on: 2026-06-08 19:47:30</dc:subject>
  <dc:creator>Anicet Fopa Tchoffo</dc:creator>
  <cp:keywords>Baseline;Hardening;CIS;Benchmark</cp:keywords>
  <dc:description>Baseline Developed By: Center for Internet Security (CIS)</dc:description>
  <cp:lastModifiedBy>Anicet Fopa Tchoffo</cp:lastModifiedBy>
  <dcterms:modified xsi:type="dcterms:W3CDTF">2026-06-08T18:47:40Z</dcterms:modified>
  <cp:category>CIS</cp:category>
  <cp:contentStatus>Draft</cp:contentStatus>
</cp:coreProperties>
</file>